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dys\Desktop\coding class\"/>
    </mc:Choice>
  </mc:AlternateContent>
  <xr:revisionPtr revIDLastSave="0" documentId="13_ncr:1_{E9A90BFF-10BD-4DF5-ADE2-75F74D355550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Theater Outcomes by Launch Date" sheetId="10" r:id="rId2"/>
    <sheet name="Outcomes based on goal" sheetId="13" r:id="rId3"/>
    <sheet name="Success - Failure Chart by date" sheetId="12" r:id="rId4"/>
    <sheet name="Sheet9" sheetId="9" r:id="rId5"/>
  </sheets>
  <externalReferences>
    <externalReference r:id="rId6"/>
  </externalReferences>
  <definedNames>
    <definedName name="_xlnm._FilterDatabase" localSheetId="0" hidden="1">Kickstarter!$A$1:$R$4115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13" i="13" l="1"/>
  <c r="E1413" i="13"/>
  <c r="D1413" i="13"/>
  <c r="F1412" i="13"/>
  <c r="E1412" i="13"/>
  <c r="D1412" i="13"/>
  <c r="G1411" i="13"/>
  <c r="F1411" i="13"/>
  <c r="J1411" i="13" s="1"/>
  <c r="E1411" i="13"/>
  <c r="I1411" i="13" s="1"/>
  <c r="D1411" i="13"/>
  <c r="H1411" i="13" s="1"/>
  <c r="F1410" i="13"/>
  <c r="J1410" i="13" s="1"/>
  <c r="E1410" i="13"/>
  <c r="I1410" i="13" s="1"/>
  <c r="D1410" i="13"/>
  <c r="G1410" i="13" s="1"/>
  <c r="F1409" i="13"/>
  <c r="E1409" i="13"/>
  <c r="D1409" i="13"/>
  <c r="F1408" i="13"/>
  <c r="E1408" i="13"/>
  <c r="D1408" i="13"/>
  <c r="G1407" i="13"/>
  <c r="F1407" i="13"/>
  <c r="J1407" i="13" s="1"/>
  <c r="E1407" i="13"/>
  <c r="I1407" i="13" s="1"/>
  <c r="D1407" i="13"/>
  <c r="H1407" i="13" s="1"/>
  <c r="F1406" i="13"/>
  <c r="J1406" i="13" s="1"/>
  <c r="E1406" i="13"/>
  <c r="D1406" i="13"/>
  <c r="G1406" i="13" s="1"/>
  <c r="F1405" i="13"/>
  <c r="E1405" i="13"/>
  <c r="D1405" i="13"/>
  <c r="F1404" i="13"/>
  <c r="E1404" i="13"/>
  <c r="D1404" i="13"/>
  <c r="F1403" i="13"/>
  <c r="E1403" i="13"/>
  <c r="D1403" i="13"/>
  <c r="G1403" i="13" s="1"/>
  <c r="H1409" i="13" l="1"/>
  <c r="J1412" i="13"/>
  <c r="I1408" i="13"/>
  <c r="J1409" i="13"/>
  <c r="H1412" i="13"/>
  <c r="H1408" i="13"/>
  <c r="I1403" i="13"/>
  <c r="J1403" i="13"/>
  <c r="I1406" i="13"/>
  <c r="J1408" i="13"/>
  <c r="I1412" i="13"/>
  <c r="H1403" i="13"/>
  <c r="G1405" i="13"/>
  <c r="I1405" i="13" s="1"/>
  <c r="H1406" i="13"/>
  <c r="G1409" i="13"/>
  <c r="I1409" i="13" s="1"/>
  <c r="H1410" i="13"/>
  <c r="G1413" i="13"/>
  <c r="I1413" i="13" s="1"/>
  <c r="G1404" i="13"/>
  <c r="H1404" i="13" s="1"/>
  <c r="G1408" i="13"/>
  <c r="G1412" i="13"/>
  <c r="I1404" i="13" l="1"/>
  <c r="J1404" i="13"/>
  <c r="J1405" i="13"/>
  <c r="J1413" i="13"/>
  <c r="H1405" i="13"/>
  <c r="H1413" i="13"/>
  <c r="M9" i="12"/>
  <c r="M10" i="12"/>
  <c r="M11" i="12"/>
  <c r="M12" i="12"/>
  <c r="M13" i="12"/>
  <c r="M14" i="12"/>
  <c r="M15" i="12"/>
  <c r="M16" i="12"/>
  <c r="M17" i="12"/>
  <c r="M18" i="12"/>
  <c r="M19" i="12"/>
  <c r="M8" i="12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<sst xmlns="http://schemas.openxmlformats.org/spreadsheetml/2006/main" count="58101" uniqueCount="8397">
  <si>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</si>
  <si>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</si>
  <si>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</si>
  <si>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</si>
  <si>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</si>
  <si>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</si>
  <si>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</si>
  <si>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</si>
  <si>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</si>
  <si>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</si>
  <si>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</si>
  <si>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</si>
  <si>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</si>
  <si>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</si>
  <si>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</si>
  <si>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</si>
  <si>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</si>
  <si>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</si>
  <si>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</si>
  <si>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</si>
  <si>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</si>
  <si>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</si>
  <si>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</si>
  <si>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</si>
  <si>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</si>
  <si>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</si>
  <si>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</si>
  <si>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</si>
  <si>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</si>
  <si>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</si>
  <si>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</si>
  <si>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</si>
  <si>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</si>
  <si>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</si>
  <si>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</si>
  <si>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</si>
  <si>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</si>
  <si>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</si>
  <si>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</si>
  <si>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</si>
  <si>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</si>
  <si>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</si>
  <si>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</si>
  <si>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</si>
  <si>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</si>
  <si>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</si>
  <si>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</si>
  <si>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</si>
  <si>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</si>
  <si>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</si>
  <si>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</si>
  <si>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</si>
  <si>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</si>
  <si>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</si>
  <si>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</si>
  <si>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</si>
  <si>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</si>
  <si>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</si>
  <si>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</si>
  <si>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</si>
  <si>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</si>
  <si>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</si>
  <si>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</si>
  <si>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</si>
  <si>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</si>
  <si>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</si>
  <si>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</si>
  <si>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</si>
  <si>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</si>
  <si>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</si>
  <si>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</si>
  <si>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</si>
  <si>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</si>
  <si>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</si>
  <si>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</si>
  <si>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</si>
  <si>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</si>
  <si>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</si>
  <si>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</si>
  <si>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</si>
  <si>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</si>
  <si>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</si>
  <si>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</si>
  <si>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</si>
  <si>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</si>
  <si>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</si>
  <si>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</si>
  <si>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</si>
  <si>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</si>
  <si>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</si>
  <si>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</si>
  <si>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</si>
  <si>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</si>
  <si>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</si>
  <si>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</si>
  <si>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</si>
  <si>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</si>
  <si>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</si>
  <si>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</si>
  <si>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</si>
  <si>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</si>
  <si>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</si>
  <si>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</si>
  <si>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</si>
  <si>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</si>
  <si>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</si>
  <si>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</si>
  <si>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</si>
  <si>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</si>
  <si>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</si>
  <si>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</si>
  <si>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</si>
  <si>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</si>
  <si>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</si>
  <si>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</si>
  <si>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</si>
  <si>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</si>
  <si>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</si>
  <si>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</si>
  <si>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</si>
  <si>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</si>
  <si>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</si>
  <si>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</si>
  <si>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</si>
  <si>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</si>
  <si>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</si>
  <si>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</si>
  <si>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</si>
  <si>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</si>
  <si>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</si>
  <si>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</si>
  <si>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</si>
  <si>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</si>
  <si>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</si>
  <si>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</si>
  <si>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</si>
  <si>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</si>
  <si>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</si>
  <si>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</si>
  <si>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</si>
  <si>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</si>
  <si>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</si>
  <si>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</si>
  <si>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</si>
  <si>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</si>
  <si>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</si>
  <si>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</si>
  <si>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</si>
  <si>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</si>
  <si>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</si>
  <si>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</si>
  <si>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</si>
  <si>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</si>
  <si>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</si>
  <si>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</si>
  <si>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</si>
  <si>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</si>
  <si>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</si>
  <si>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</si>
  <si>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</si>
  <si>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</si>
  <si>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</si>
  <si>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</si>
  <si>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</si>
  <si>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</si>
  <si>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</si>
  <si>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</si>
  <si>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</si>
  <si>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</si>
  <si>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</si>
  <si>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</si>
  <si>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</si>
  <si>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</si>
  <si>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</si>
  <si>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</si>
  <si>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</si>
  <si>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</si>
  <si>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</si>
  <si>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</si>
  <si>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</si>
  <si>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</si>
  <si>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</si>
  <si>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</si>
  <si>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</si>
  <si>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</si>
  <si>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</si>
  <si>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</si>
  <si>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</si>
  <si>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</si>
  <si>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</si>
  <si>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</si>
  <si>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</si>
  <si>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</si>
  <si>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</si>
  <si>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</si>
  <si>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</si>
  <si>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</si>
  <si>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</si>
  <si>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</si>
  <si>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</si>
  <si>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</si>
  <si>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</si>
  <si>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</si>
  <si>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</si>
  <si>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</si>
  <si>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</si>
  <si>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</si>
  <si>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</si>
  <si>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</si>
  <si>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</si>
  <si>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</si>
  <si>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</si>
  <si>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</si>
  <si>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</si>
  <si>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</si>
  <si>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</si>
  <si>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</si>
  <si>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</si>
  <si>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</si>
  <si>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</si>
  <si>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</si>
  <si>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</si>
  <si>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</si>
  <si>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</si>
  <si>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</si>
  <si>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</si>
  <si>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</si>
  <si>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</si>
  <si>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</si>
  <si>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</si>
  <si>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</si>
  <si>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</si>
  <si>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</si>
  <si>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</si>
  <si>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</si>
  <si>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</si>
  <si>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</si>
  <si>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</si>
  <si>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</si>
  <si>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</si>
  <si>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</si>
  <si>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</si>
  <si>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</si>
  <si>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</si>
  <si>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</si>
  <si>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</si>
  <si>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</si>
  <si>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</si>
  <si>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</si>
  <si>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</si>
  <si>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</si>
  <si>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</si>
  <si>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</si>
  <si>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</si>
  <si>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</si>
  <si>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</si>
  <si>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</si>
  <si>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</si>
  <si>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</si>
  <si>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</si>
  <si>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</si>
  <si>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</si>
  <si>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</si>
  <si>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</si>
  <si>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</si>
  <si>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</si>
  <si>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</si>
  <si>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</si>
  <si>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</si>
  <si>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</si>
  <si>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</si>
  <si>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</si>
  <si>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</si>
  <si>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</si>
  <si>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</si>
  <si>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</si>
  <si>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</si>
  <si>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</si>
  <si>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</si>
  <si>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</si>
  <si>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</si>
  <si>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</si>
  <si>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</si>
  <si>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</si>
  <si>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</si>
  <si>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</si>
  <si>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</si>
  <si>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</si>
  <si>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</si>
  <si>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</si>
  <si>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</si>
  <si>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</si>
  <si>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</si>
  <si>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</si>
  <si>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</si>
  <si>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</si>
  <si>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</si>
  <si>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</si>
  <si>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</si>
  <si>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</si>
  <si>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</si>
  <si>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</si>
  <si>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</si>
  <si>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</si>
  <si>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</si>
  <si>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</si>
  <si>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</si>
  <si>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</si>
  <si>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</si>
  <si>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</si>
  <si>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</si>
  <si>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</si>
  <si>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</si>
  <si>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</si>
  <si>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</si>
  <si>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</si>
  <si>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</si>
  <si>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</si>
  <si>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</si>
  <si>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</si>
  <si>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</si>
  <si>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</si>
  <si>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</si>
  <si>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</si>
  <si>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</si>
  <si>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</si>
  <si>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</si>
  <si>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</si>
  <si>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</si>
  <si>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</si>
  <si>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</si>
  <si>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</si>
  <si>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</si>
  <si>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</si>
  <si>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</si>
  <si>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</si>
  <si>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</si>
  <si>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</si>
  <si>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</si>
  <si>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</si>
  <si>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</si>
  <si>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</si>
  <si>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</si>
  <si>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</si>
  <si>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</si>
  <si>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</si>
  <si>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</si>
  <si>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</si>
  <si>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</si>
  <si>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</si>
  <si>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</si>
  <si>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</si>
  <si>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</si>
  <si>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</si>
  <si>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</si>
  <si>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</si>
  <si>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</si>
  <si>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</si>
  <si>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</si>
  <si>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</si>
  <si>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</si>
  <si>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</si>
  <si>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</si>
  <si>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</si>
  <si>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</si>
  <si>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</si>
  <si>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</si>
  <si>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</si>
  <si>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</si>
  <si>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</si>
  <si>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</si>
  <si>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</si>
  <si>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</si>
  <si>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</si>
  <si>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</si>
  <si>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</si>
  <si>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</si>
  <si>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</si>
  <si>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</si>
  <si>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</si>
  <si>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</si>
  <si>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</si>
  <si>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</si>
  <si>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</si>
  <si>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</si>
  <si>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</si>
  <si>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</si>
  <si>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</si>
  <si>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</si>
  <si>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</si>
  <si>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</si>
  <si>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</si>
  <si>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</si>
  <si>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</si>
  <si>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</si>
  <si>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</si>
  <si>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</si>
  <si>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</si>
  <si>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</si>
  <si>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</si>
  <si>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</si>
  <si>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</si>
  <si>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</si>
  <si>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</si>
  <si>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</si>
  <si>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</si>
  <si>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</si>
  <si>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</si>
  <si>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</si>
  <si>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</si>
  <si>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</si>
  <si>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</si>
  <si>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</si>
  <si>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</si>
  <si>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</si>
  <si>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</si>
  <si>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</si>
  <si>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</si>
  <si>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</si>
  <si>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</si>
  <si>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</si>
  <si>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</si>
  <si>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</si>
  <si>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</si>
  <si>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</si>
  <si>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</si>
  <si>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</si>
  <si>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</si>
  <si>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</si>
  <si>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</si>
  <si>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</si>
  <si>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</si>
  <si>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</si>
  <si>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</si>
  <si>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</si>
  <si>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</si>
  <si>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</si>
  <si>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</si>
  <si>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</si>
  <si>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</si>
  <si>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</si>
  <si>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</si>
  <si>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</si>
  <si>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</si>
  <si>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</si>
  <si>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</si>
  <si>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</si>
  <si>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</si>
  <si>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</si>
  <si>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</si>
  <si>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</si>
  <si>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</si>
  <si>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</si>
  <si>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</si>
  <si>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</si>
  <si>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</si>
  <si>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</si>
  <si>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</si>
  <si>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</si>
  <si>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</si>
  <si>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</si>
  <si>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</si>
  <si>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</si>
  <si>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</si>
  <si>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</si>
  <si>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</si>
  <si>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</si>
  <si>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</si>
  <si>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</si>
  <si>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</si>
  <si>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</si>
  <si>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</si>
  <si>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</si>
  <si>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</si>
  <si>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</si>
  <si>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</si>
  <si>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</si>
  <si>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</si>
  <si>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</si>
  <si>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</si>
  <si>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</si>
  <si>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</si>
  <si>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</si>
  <si>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</si>
  <si>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</si>
  <si>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</si>
  <si>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</si>
  <si>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</si>
  <si>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</si>
  <si>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</si>
  <si>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</si>
  <si>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</si>
  <si>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</si>
  <si>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</si>
  <si>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</si>
  <si>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</si>
  <si>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</si>
  <si>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</si>
  <si>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</si>
  <si>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</si>
  <si>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</si>
  <si>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</si>
  <si>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</si>
  <si>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</si>
  <si>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</si>
  <si>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</si>
  <si>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</si>
  <si>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</si>
  <si>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</si>
  <si>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</si>
  <si>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</si>
  <si>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</si>
  <si>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</si>
  <si>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</si>
  <si>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</si>
  <si>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</si>
  <si>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</si>
  <si>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</si>
  <si>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</si>
  <si>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</si>
  <si>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</si>
  <si>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</si>
  <si>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</si>
  <si>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</si>
  <si>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</si>
  <si>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</si>
  <si>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</si>
  <si>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</si>
  <si>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</si>
  <si>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</si>
  <si>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</si>
  <si>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</si>
  <si>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</si>
  <si>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</si>
  <si>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</si>
  <si>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</si>
  <si>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</si>
  <si>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</si>
  <si>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</si>
  <si>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</si>
  <si>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</si>
  <si>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</si>
  <si>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</si>
  <si>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</si>
  <si>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</si>
  <si>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</si>
  <si>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</si>
  <si>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</si>
  <si>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</si>
  <si>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</si>
  <si>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</si>
  <si>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</si>
  <si>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</si>
  <si>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</si>
  <si>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</si>
  <si>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</si>
  <si>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</si>
  <si>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</si>
  <si>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</si>
  <si>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</si>
  <si>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</si>
  <si>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</si>
  <si>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</si>
  <si>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</si>
  <si>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</si>
  <si>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</si>
  <si>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</si>
  <si>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</si>
  <si>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</si>
  <si>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</si>
  <si>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</si>
  <si>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</si>
  <si>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</si>
  <si>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</si>
  <si>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</si>
  <si>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</si>
  <si>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</si>
  <si>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</si>
  <si>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</si>
  <si>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</si>
  <si>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</si>
  <si>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</si>
  <si>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</si>
  <si>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</si>
  <si>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</si>
  <si>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</si>
  <si>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</si>
  <si>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</si>
  <si>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</si>
  <si>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</si>
  <si>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</si>
  <si>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</si>
  <si>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</si>
  <si>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</si>
  <si>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</si>
  <si>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</si>
  <si>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</si>
  <si>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</si>
  <si>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</si>
  <si>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</si>
  <si>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</si>
  <si>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</si>
  <si>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</si>
  <si>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</si>
  <si>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</si>
  <si>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</si>
  <si>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</si>
  <si>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</si>
  <si>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</si>
  <si>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</si>
  <si>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</si>
  <si>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</si>
  <si>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</si>
  <si>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</si>
  <si>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</si>
  <si>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</si>
  <si>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</si>
  <si>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</si>
  <si>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</si>
  <si>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</si>
  <si>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</si>
  <si>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</si>
  <si>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</si>
  <si>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</si>
  <si>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</si>
  <si>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</si>
  <si>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</si>
  <si>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</si>
  <si>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</si>
  <si>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</si>
  <si>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</si>
  <si>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</si>
  <si>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</si>
  <si>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</si>
  <si>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</si>
  <si>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</si>
  <si>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</si>
  <si>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</si>
  <si>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</si>
  <si>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</si>
  <si>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</si>
  <si>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</si>
  <si>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</si>
  <si>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</si>
  <si>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</si>
  <si>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</si>
  <si>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</si>
  <si>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</si>
  <si>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</si>
  <si>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</si>
  <si>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</si>
  <si>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</si>
  <si>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</si>
  <si>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</si>
  <si>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</si>
  <si>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</si>
  <si>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</si>
  <si>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</si>
  <si>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</si>
  <si>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</si>
  <si>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</si>
  <si>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</si>
  <si>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</si>
  <si>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</si>
  <si>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</si>
  <si>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</si>
  <si>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</si>
  <si>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</si>
  <si>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</si>
  <si>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</si>
  <si>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</si>
  <si>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</si>
  <si>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</si>
  <si>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</si>
  <si>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</si>
  <si>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</si>
  <si>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</si>
  <si>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</si>
  <si>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</si>
  <si>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</si>
  <si>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</si>
  <si>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</si>
  <si>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</si>
  <si>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</si>
  <si>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</si>
  <si>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</si>
  <si>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</si>
  <si>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</si>
  <si>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</si>
  <si>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</si>
  <si>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</si>
  <si>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</si>
  <si>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</si>
  <si>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</si>
  <si>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</si>
  <si>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</si>
  <si>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</si>
  <si>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</si>
  <si>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</si>
  <si>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</si>
  <si>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</si>
  <si>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</si>
  <si>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</si>
  <si>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</si>
  <si>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</si>
  <si>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</si>
  <si>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</si>
  <si>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</si>
  <si>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</si>
  <si>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</si>
  <si>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</si>
  <si>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</si>
  <si>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</si>
  <si>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</si>
  <si>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</si>
  <si>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</si>
  <si>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</si>
  <si>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</si>
  <si>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</si>
  <si>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</si>
  <si>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</si>
  <si>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</si>
  <si>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</si>
  <si>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</si>
  <si>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</si>
  <si>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</si>
  <si>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</si>
  <si>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</si>
  <si>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</si>
  <si>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</si>
  <si>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</si>
  <si>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</si>
  <si>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</si>
  <si>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</si>
  <si>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</si>
  <si>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</si>
  <si>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</si>
  <si>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</si>
  <si>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</si>
  <si>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</si>
  <si>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</si>
  <si>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</si>
  <si>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</si>
  <si>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</si>
  <si>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</si>
  <si>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</si>
  <si>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</si>
  <si>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</si>
  <si>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</si>
  <si>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</si>
  <si>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</si>
  <si>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</si>
  <si>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</si>
  <si>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</si>
  <si>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</si>
  <si>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</si>
  <si>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</si>
  <si>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</si>
  <si>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</si>
  <si>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</si>
  <si>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</si>
  <si>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</si>
  <si>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</si>
  <si>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</si>
  <si>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</si>
  <si>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</si>
  <si>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</si>
  <si>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</si>
  <si>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</si>
  <si>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</si>
  <si>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</si>
  <si>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</si>
  <si>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</si>
  <si>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</si>
  <si>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</si>
  <si>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</si>
  <si>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</si>
  <si>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</si>
  <si>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</si>
  <si>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</si>
  <si>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</si>
  <si>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</si>
  <si>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</si>
  <si>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</si>
  <si>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</si>
  <si>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</si>
  <si>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</si>
  <si>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</si>
  <si>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</si>
  <si>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</si>
  <si>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</si>
  <si>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</si>
  <si>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</si>
  <si>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</si>
  <si>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</si>
  <si>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</si>
  <si>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</si>
  <si>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</si>
  <si>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</si>
  <si>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</si>
  <si>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</si>
  <si>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</si>
  <si>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</si>
  <si>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</si>
  <si>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</si>
  <si>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</si>
  <si>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</si>
  <si>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</si>
  <si>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</si>
  <si>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</si>
  <si>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</si>
  <si>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</si>
  <si>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</si>
  <si>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</si>
  <si>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</si>
  <si>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</si>
  <si>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</si>
  <si>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</si>
  <si>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</si>
  <si>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</si>
  <si>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</si>
  <si>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</si>
  <si>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</si>
  <si>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</si>
  <si>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</si>
  <si>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</si>
  <si>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</si>
  <si>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</si>
  <si>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</si>
  <si>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</si>
  <si>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</si>
  <si>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</si>
  <si>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</si>
  <si>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</si>
  <si>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</si>
  <si>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</si>
  <si>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</si>
  <si>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</si>
  <si>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</si>
  <si>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</si>
  <si>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</si>
  <si>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</si>
  <si>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</si>
  <si>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</si>
  <si>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</si>
  <si>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</si>
  <si>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</si>
  <si>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</si>
  <si>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</si>
  <si>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</si>
  <si>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</si>
  <si>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</si>
  <si>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</si>
  <si>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</si>
  <si>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</si>
  <si>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</si>
  <si>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</si>
  <si>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</si>
  <si>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</si>
  <si>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</si>
  <si>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</si>
  <si>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</si>
  <si>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</si>
  <si>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</si>
  <si>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</si>
  <si>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</si>
  <si>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</si>
  <si>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</si>
  <si>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</si>
  <si>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</si>
  <si>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</si>
  <si>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</si>
  <si>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</si>
  <si>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</si>
  <si>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</si>
  <si>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</si>
  <si>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</si>
  <si>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</si>
  <si>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</si>
  <si>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</si>
  <si>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</si>
  <si>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</si>
  <si>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</si>
  <si>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</si>
  <si>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</si>
  <si>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</si>
  <si>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</si>
  <si>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</si>
  <si>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</si>
  <si>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</si>
  <si>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</si>
  <si>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</si>
  <si>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</si>
  <si>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</si>
  <si>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</si>
  <si>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</si>
  <si>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</si>
  <si>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</si>
  <si>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</si>
  <si>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</si>
  <si>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</si>
  <si>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</si>
  <si>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</si>
  <si>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</si>
  <si>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</si>
  <si>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</si>
  <si>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</si>
  <si>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</si>
  <si>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</si>
  <si>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</si>
  <si>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</si>
  <si>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</si>
  <si>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</si>
  <si>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</si>
  <si>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</si>
  <si>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</si>
  <si>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</si>
  <si>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</si>
  <si>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</si>
  <si>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</si>
  <si>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</si>
  <si>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</si>
  <si>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</si>
  <si>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</si>
  <si>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</si>
  <si>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</si>
  <si>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</si>
  <si>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</si>
  <si>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</si>
  <si>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</si>
  <si>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</si>
  <si>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</si>
  <si>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</si>
  <si>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</si>
  <si>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</si>
  <si>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</si>
  <si>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</si>
  <si>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</si>
  <si>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</si>
  <si>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</si>
  <si>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</si>
  <si>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</si>
  <si>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</si>
  <si>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</si>
  <si>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</si>
  <si>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</si>
  <si>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</si>
  <si>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</si>
  <si>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</si>
  <si>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</si>
  <si>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</si>
  <si>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</si>
  <si>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</si>
  <si>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</si>
  <si>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</si>
  <si>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</si>
  <si>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</si>
  <si>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</si>
  <si>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</si>
  <si>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</si>
  <si>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</si>
  <si>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</si>
  <si>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</si>
  <si>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</si>
  <si>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</si>
  <si>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</si>
  <si>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</si>
  <si>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</si>
  <si>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</si>
  <si>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</si>
  <si>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</si>
  <si>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</si>
  <si>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</si>
  <si>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</si>
  <si>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</si>
  <si>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</si>
  <si>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</si>
  <si>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</si>
  <si>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</si>
  <si>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</si>
  <si>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</si>
  <si>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</si>
  <si>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</si>
  <si>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</si>
  <si>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</si>
  <si>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</si>
  <si>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</si>
  <si>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</si>
  <si>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</si>
  <si>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</si>
  <si>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</si>
  <si>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</si>
  <si>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</si>
  <si>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</si>
  <si>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</si>
  <si>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</si>
  <si>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</si>
  <si>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</si>
  <si>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</si>
  <si>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</si>
  <si>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</si>
  <si>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</si>
  <si>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</si>
  <si>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</si>
  <si>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</si>
  <si>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</si>
  <si>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</si>
  <si>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</si>
  <si>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</si>
  <si>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</si>
  <si>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</si>
  <si>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</si>
  <si>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</si>
  <si>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</si>
  <si>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</si>
  <si>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</si>
  <si>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</si>
  <si>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</si>
  <si>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</si>
  <si>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</si>
  <si>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</si>
  <si>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</si>
  <si>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</si>
  <si>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</si>
  <si>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</si>
  <si>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</si>
  <si>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</si>
  <si>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</si>
  <si>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</si>
  <si>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</si>
  <si>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</si>
  <si>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</si>
  <si>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</si>
  <si>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</si>
  <si>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</si>
  <si>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</si>
  <si>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</si>
  <si>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</si>
  <si>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</si>
  <si>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</si>
  <si>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</si>
  <si>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</si>
  <si>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</si>
  <si>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</si>
  <si>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</si>
  <si>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</si>
  <si>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</si>
  <si>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</si>
  <si>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</si>
  <si>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</si>
  <si>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</si>
  <si>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</si>
  <si>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</si>
  <si>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</si>
  <si>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</si>
  <si>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</si>
  <si>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</si>
  <si>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</si>
  <si>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</si>
  <si>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</si>
  <si>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</si>
  <si>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</si>
  <si>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</si>
  <si>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</si>
  <si>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</si>
  <si>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</si>
  <si>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</si>
  <si>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</si>
  <si>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</si>
  <si>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</si>
  <si>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</si>
  <si>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</si>
  <si>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</si>
  <si>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</si>
  <si>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</si>
  <si>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</si>
  <si>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</si>
  <si>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</si>
  <si>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</si>
  <si>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</si>
  <si>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</si>
  <si>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</si>
  <si>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</si>
  <si>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</si>
  <si>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</si>
  <si>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</si>
  <si>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</si>
  <si>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</si>
  <si>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</si>
  <si>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</si>
  <si>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</si>
  <si>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</si>
  <si>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</si>
  <si>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</si>
  <si>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</si>
  <si>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</si>
  <si>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</si>
  <si>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</si>
  <si>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</si>
  <si>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</si>
  <si>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</si>
  <si>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</si>
  <si>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</si>
  <si>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</si>
  <si>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</si>
  <si>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</si>
  <si>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</si>
  <si>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</si>
  <si>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</si>
  <si>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</si>
  <si>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</si>
  <si>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</si>
  <si>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</si>
  <si>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</si>
  <si>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</si>
  <si>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</si>
  <si>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</si>
  <si>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</si>
  <si>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</si>
  <si>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</si>
  <si>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</si>
  <si>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</si>
  <si>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</si>
  <si>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</si>
  <si>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</si>
  <si>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</si>
  <si>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</si>
  <si>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</si>
  <si>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</si>
  <si>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</si>
  <si>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</si>
  <si>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</si>
  <si>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</si>
  <si>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</si>
  <si>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</si>
  <si>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</si>
  <si>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</si>
  <si>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</si>
  <si>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</si>
  <si>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</si>
  <si>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</si>
  <si>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</si>
  <si>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</si>
  <si>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</si>
  <si>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</si>
  <si>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</si>
  <si>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</si>
  <si>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</si>
  <si>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</si>
  <si>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</si>
  <si>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</si>
  <si>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</si>
  <si>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</si>
  <si>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</si>
  <si>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</si>
  <si>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</si>
  <si>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</si>
  <si>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</si>
  <si>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</si>
  <si>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</si>
  <si>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</si>
  <si>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</si>
  <si>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</si>
  <si>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</si>
  <si>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</si>
  <si>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</si>
  <si>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</si>
  <si>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</si>
  <si>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</si>
  <si>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</si>
  <si>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</si>
  <si>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</si>
  <si>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</si>
  <si>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</si>
  <si>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</si>
  <si>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</si>
  <si>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</si>
  <si>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</si>
  <si>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</si>
  <si>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</si>
  <si>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</si>
  <si>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</si>
  <si>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</si>
  <si>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</si>
  <si>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</si>
  <si>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</si>
  <si>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</si>
  <si>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</si>
  <si>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</si>
  <si>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</si>
  <si>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</si>
  <si>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</si>
  <si>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</si>
  <si>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</si>
  <si>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</si>
  <si>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</si>
  <si>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</si>
  <si>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</si>
  <si>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</si>
  <si>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</si>
  <si>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</si>
  <si>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</si>
  <si>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</si>
  <si>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</si>
  <si>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</si>
  <si>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</si>
  <si>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</si>
  <si>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</si>
  <si>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</si>
  <si>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</si>
  <si>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</si>
  <si>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</si>
  <si>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</si>
  <si>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</si>
  <si>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</si>
  <si>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</si>
  <si>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</si>
  <si>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</si>
  <si>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</si>
  <si>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</si>
  <si>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</si>
  <si>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</si>
  <si>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</si>
  <si>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</si>
  <si>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</si>
  <si>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</si>
  <si>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</si>
  <si>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</si>
  <si>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</si>
  <si>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</si>
  <si>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</si>
  <si>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</si>
  <si>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</si>
  <si>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</si>
  <si>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</si>
  <si>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</si>
  <si>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</si>
  <si>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</si>
  <si>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</si>
  <si>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</si>
  <si>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</si>
  <si>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</si>
  <si>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</si>
  <si>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</si>
  <si>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</si>
  <si>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</si>
  <si>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</si>
  <si>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</si>
  <si>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</si>
  <si>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</si>
  <si>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</si>
  <si>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</si>
  <si>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</si>
  <si>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</si>
  <si>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</si>
  <si>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</si>
  <si>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</si>
  <si>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</si>
  <si>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</si>
  <si>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</si>
  <si>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</si>
  <si>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</si>
  <si>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</si>
  <si>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</si>
  <si>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</si>
  <si>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</si>
  <si>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</si>
  <si>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</si>
  <si>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</si>
  <si>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</si>
  <si>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</si>
  <si>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</si>
  <si>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</si>
  <si>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</si>
  <si>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</si>
  <si>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</si>
  <si>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</si>
  <si>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</si>
  <si>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</si>
  <si>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</si>
  <si>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</si>
  <si>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</si>
  <si>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</si>
  <si>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</si>
  <si>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</si>
  <si>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</si>
  <si>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</si>
  <si>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</si>
  <si>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</si>
  <si>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</si>
  <si>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</si>
  <si>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</si>
  <si>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</si>
  <si>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</si>
  <si>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</si>
  <si>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</si>
  <si>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</si>
  <si>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</si>
  <si>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</si>
  <si>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</si>
  <si>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</si>
  <si>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</si>
  <si>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</si>
  <si>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</si>
  <si>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</si>
  <si>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</si>
  <si>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</si>
  <si>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</si>
  <si>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</si>
  <si>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</si>
  <si>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</si>
  <si>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</si>
  <si>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</si>
  <si>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</si>
  <si>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</si>
  <si>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</si>
  <si>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</si>
  <si>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</si>
  <si>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</si>
  <si>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</si>
  <si>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</si>
  <si>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</si>
  <si>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</si>
  <si>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</si>
  <si>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</si>
  <si>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</si>
  <si>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</si>
  <si>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</si>
  <si>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</si>
  <si>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</si>
  <si>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</si>
  <si>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</si>
  <si>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</si>
  <si>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</si>
  <si>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</si>
  <si>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</si>
  <si>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</si>
  <si>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</si>
  <si>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</si>
  <si>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</si>
  <si>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</si>
  <si>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</si>
  <si>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</si>
  <si>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</si>
  <si>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</si>
  <si>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</si>
  <si>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</si>
  <si>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</si>
  <si>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</si>
  <si>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</si>
  <si>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</si>
  <si>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</si>
  <si>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</si>
  <si>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</si>
  <si>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</si>
  <si>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</si>
  <si>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</si>
  <si>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</si>
  <si>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</si>
  <si>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</si>
  <si>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</si>
  <si>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</si>
  <si>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</si>
  <si>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</si>
  <si>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</si>
  <si>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</si>
  <si>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</si>
  <si>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</si>
  <si>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</si>
  <si>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</si>
  <si>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</si>
  <si>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</si>
  <si>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</si>
  <si>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</si>
  <si>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</si>
  <si>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</si>
  <si>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</si>
  <si>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</si>
  <si>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</si>
  <si>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</si>
  <si>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</si>
  <si>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</si>
  <si>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</si>
  <si>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</si>
  <si>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</si>
  <si>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</si>
  <si>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</si>
  <si>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</si>
  <si>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</si>
  <si>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</si>
  <si>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</si>
  <si>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</si>
  <si>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</si>
  <si>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</si>
  <si>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</si>
  <si>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</si>
  <si>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</si>
  <si>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</si>
  <si>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</si>
  <si>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</si>
  <si>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</si>
  <si>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</si>
  <si>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</si>
  <si>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</si>
  <si>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</si>
  <si>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</si>
  <si>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</si>
  <si>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</si>
  <si>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</si>
  <si>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</si>
  <si>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</si>
  <si>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</si>
  <si>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</si>
  <si>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</si>
  <si>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</si>
  <si>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</si>
  <si>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</si>
  <si>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</si>
  <si>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</si>
  <si>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</si>
  <si>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</si>
  <si>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</si>
  <si>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</si>
  <si>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</si>
  <si>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</si>
  <si>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</si>
  <si>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</si>
  <si>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</si>
  <si>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</si>
  <si>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</si>
  <si>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</si>
  <si>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</si>
  <si>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</si>
  <si>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</si>
  <si>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</si>
  <si>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</si>
  <si>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</si>
  <si>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</si>
  <si>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</si>
  <si>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</si>
  <si>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</si>
  <si>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</si>
  <si>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</si>
  <si>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</si>
  <si>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</si>
  <si>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</si>
  <si>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</si>
  <si>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</si>
  <si>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</si>
  <si>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</si>
  <si>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</si>
  <si>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</si>
  <si>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</si>
  <si>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</si>
  <si>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</si>
  <si>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</si>
  <si>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</si>
  <si>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</si>
  <si>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</si>
  <si>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</si>
  <si>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</si>
  <si>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</si>
  <si>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</si>
  <si>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</si>
  <si>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</si>
  <si>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</si>
  <si>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</si>
  <si>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</si>
  <si>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</si>
  <si>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</si>
  <si>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</si>
  <si>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</si>
  <si>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</si>
  <si>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</si>
  <si>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</si>
  <si>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</si>
  <si>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</si>
  <si>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</si>
  <si>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</si>
  <si>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</si>
  <si>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</si>
  <si>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</si>
  <si>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</si>
  <si>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</si>
  <si>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</si>
  <si>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</si>
  <si>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</si>
  <si>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</si>
  <si>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</si>
  <si>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</si>
  <si>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</si>
  <si>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</si>
  <si>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</si>
  <si>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</si>
  <si>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</si>
  <si>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</si>
  <si>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</si>
  <si>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</si>
  <si>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</si>
  <si>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</si>
  <si>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</si>
  <si>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</si>
  <si>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</si>
  <si>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</si>
  <si>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</si>
  <si>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</si>
  <si>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</si>
  <si>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</si>
  <si>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</si>
  <si>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</si>
  <si>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</si>
  <si>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</si>
  <si>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</si>
  <si>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</si>
  <si>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</si>
  <si>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</si>
  <si>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</si>
  <si>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</si>
  <si>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</si>
  <si>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</si>
  <si>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</si>
  <si>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</si>
  <si>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</si>
  <si>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</si>
  <si>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</si>
  <si>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</si>
  <si>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</si>
  <si>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</si>
  <si>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</si>
  <si>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</si>
  <si>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</si>
  <si>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</si>
  <si>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</si>
  <si>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</si>
  <si>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</si>
  <si>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</si>
  <si>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</si>
  <si>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</si>
  <si>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</si>
  <si>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</si>
  <si>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</si>
  <si>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</si>
  <si>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</si>
  <si>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</si>
  <si>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</si>
  <si>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</si>
  <si>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</si>
  <si>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</si>
  <si>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</si>
  <si>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</si>
  <si>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</si>
  <si>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</si>
  <si>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</si>
  <si>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</si>
  <si>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</si>
  <si>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</si>
  <si>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</si>
  <si>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</si>
  <si>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</si>
  <si>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</si>
  <si>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</si>
  <si>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</si>
  <si>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</si>
  <si>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</si>
  <si>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</si>
  <si>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</si>
  <si>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</si>
  <si>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</si>
  <si>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</si>
  <si>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</si>
  <si>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</si>
  <si>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</si>
  <si>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</si>
  <si>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</si>
  <si>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</si>
  <si>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</si>
  <si>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</si>
  <si>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</si>
  <si>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</si>
  <si>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</si>
  <si>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</si>
  <si>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</si>
  <si>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</si>
  <si>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</si>
  <si>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</si>
  <si>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</si>
  <si>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</si>
  <si>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</si>
  <si>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</si>
  <si>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</si>
  <si>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</si>
  <si>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</si>
  <si>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</si>
  <si>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</si>
  <si>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</si>
  <si>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</si>
  <si>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</si>
  <si>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</si>
  <si>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</si>
  <si>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</si>
  <si>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</si>
  <si>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</si>
  <si>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</si>
  <si>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</si>
  <si>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</si>
  <si>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</si>
  <si>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</si>
  <si>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</si>
  <si>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</si>
  <si>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</si>
  <si>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</si>
  <si>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</si>
  <si>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</si>
  <si>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</si>
  <si>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</si>
  <si>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</si>
  <si>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</si>
  <si>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</si>
  <si>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</si>
  <si>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</si>
  <si>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</si>
  <si>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</si>
  <si>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</si>
  <si>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</si>
  <si>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</si>
  <si>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</si>
  <si>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</si>
  <si>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</si>
  <si>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</si>
  <si>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</si>
  <si>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</si>
  <si>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</si>
  <si>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</si>
  <si>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</si>
  <si>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</si>
  <si>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</si>
  <si>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</si>
  <si>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</si>
  <si>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</si>
  <si>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</si>
  <si>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</si>
  <si>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</si>
  <si>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</si>
  <si>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</si>
  <si>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</si>
  <si>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</si>
  <si>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</si>
  <si>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</si>
  <si>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</si>
  <si>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</si>
  <si>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</si>
  <si>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</si>
  <si>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</si>
  <si>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</si>
  <si>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</si>
  <si>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</si>
  <si>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</si>
  <si>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</si>
  <si>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</si>
  <si>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</si>
  <si>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</si>
  <si>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</si>
  <si>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</si>
  <si>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</si>
  <si>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</si>
  <si>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</si>
  <si>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</si>
  <si>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</si>
  <si>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</si>
  <si>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</si>
  <si>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</si>
  <si>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</si>
  <si>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</si>
  <si>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</si>
  <si>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</si>
  <si>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</si>
  <si>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</si>
  <si>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</si>
  <si>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</si>
  <si>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</si>
  <si>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</si>
  <si>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</si>
  <si>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</si>
  <si>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</si>
  <si>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</si>
  <si>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</si>
  <si>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</si>
  <si>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</si>
  <si>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</si>
  <si>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</si>
  <si>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</si>
  <si>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</si>
  <si>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</si>
  <si>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</si>
  <si>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</si>
  <si>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</si>
  <si>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</si>
  <si>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</si>
  <si>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</si>
  <si>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</si>
  <si>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</si>
  <si>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</si>
  <si>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</si>
  <si>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</si>
  <si>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</si>
  <si>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</si>
  <si>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</si>
  <si>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</si>
  <si>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</si>
  <si>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</si>
  <si>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</si>
  <si>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</si>
  <si>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</si>
  <si>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</si>
  <si>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</si>
  <si>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</si>
  <si>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</si>
  <si>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</si>
  <si>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</si>
  <si>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</si>
  <si>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</si>
  <si>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</si>
  <si>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</si>
  <si>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</si>
  <si>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</si>
  <si>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</si>
  <si>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</si>
  <si>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</si>
  <si>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</si>
  <si>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</si>
  <si>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</si>
  <si>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</si>
  <si>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</si>
  <si>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</si>
  <si>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</si>
  <si>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</si>
  <si>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</si>
  <si>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</si>
  <si>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</si>
  <si>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</si>
  <si>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</si>
  <si>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</si>
  <si>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</si>
  <si>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</si>
  <si>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</si>
  <si>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</si>
  <si>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</si>
  <si>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</si>
  <si>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</si>
  <si>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</si>
  <si>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</si>
  <si>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</si>
  <si>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</si>
  <si>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</si>
  <si>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</si>
  <si>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</si>
  <si>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</si>
  <si>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</si>
  <si>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</si>
  <si>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</si>
  <si>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</si>
  <si>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</si>
  <si>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</si>
  <si>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</si>
  <si>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</si>
  <si>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</si>
  <si>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</si>
  <si>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</si>
  <si>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</si>
  <si>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</si>
  <si>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</si>
  <si>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</si>
  <si>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</si>
  <si>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</si>
  <si>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</si>
  <si>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</si>
  <si>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</si>
  <si>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</si>
  <si>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</si>
  <si>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</si>
  <si>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</si>
  <si>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</si>
  <si>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</si>
  <si>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</si>
  <si>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</si>
  <si>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</si>
  <si>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</si>
  <si>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</si>
  <si>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</si>
  <si>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</si>
  <si>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</si>
  <si>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</si>
  <si>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</si>
  <si>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</si>
  <si>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</si>
  <si>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</si>
  <si>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</si>
  <si>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</si>
  <si>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</si>
  <si>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</si>
  <si>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</si>
  <si>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</si>
  <si>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</si>
  <si>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</si>
  <si>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</si>
  <si>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</si>
  <si>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</si>
  <si>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</si>
  <si>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</si>
  <si>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</si>
  <si>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</si>
  <si>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</si>
  <si>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</si>
  <si>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</si>
  <si>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</si>
  <si>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</si>
  <si>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</si>
  <si>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</si>
  <si>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</si>
  <si>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</si>
  <si>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</si>
  <si>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</si>
  <si>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</si>
  <si>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</si>
  <si>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</si>
  <si>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</si>
  <si>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</si>
  <si>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</si>
  <si>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</si>
  <si>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</si>
  <si>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</si>
  <si>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</si>
  <si>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</si>
  <si>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</si>
  <si>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</si>
  <si>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</si>
  <si>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</si>
  <si>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</si>
  <si>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</si>
  <si>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</si>
  <si>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</si>
  <si>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</si>
  <si>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</si>
  <si>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</si>
  <si>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</si>
  <si>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</si>
  <si>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</si>
  <si>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</si>
  <si>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</si>
  <si>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</si>
  <si>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</si>
  <si>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</si>
  <si>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</si>
  <si>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</si>
  <si>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</si>
  <si>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</si>
  <si>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</si>
  <si>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</si>
  <si>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</si>
  <si>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</si>
  <si>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</si>
  <si>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</si>
  <si>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</si>
  <si>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</si>
  <si>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</si>
  <si>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</si>
  <si>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</si>
  <si>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</si>
  <si>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</si>
  <si>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</si>
  <si>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</si>
  <si>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</si>
  <si>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</si>
  <si>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</si>
  <si>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</si>
  <si>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</si>
  <si>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</si>
  <si>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</si>
  <si>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</si>
  <si>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</si>
  <si>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</si>
  <si>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</si>
  <si>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</si>
  <si>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</si>
  <si>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</si>
  <si>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</si>
  <si>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</si>
  <si>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</si>
  <si>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</si>
  <si>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</si>
  <si>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</si>
  <si>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</si>
  <si>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</si>
  <si>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</si>
  <si>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</si>
  <si>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</si>
  <si>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</si>
  <si>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</si>
  <si>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</si>
  <si>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</si>
  <si>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</si>
  <si>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</si>
  <si>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</si>
  <si>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</si>
  <si>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</si>
  <si>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</si>
  <si>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</si>
  <si>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</si>
  <si>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</si>
  <si>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</si>
  <si>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</si>
  <si>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</si>
  <si>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</si>
  <si>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</si>
  <si>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</si>
  <si>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</si>
  <si>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</si>
  <si>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</si>
  <si>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</si>
  <si>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</si>
  <si>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</si>
  <si>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</si>
  <si>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</si>
  <si>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</si>
  <si>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</si>
  <si>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</si>
  <si>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</si>
  <si>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</si>
  <si>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</si>
  <si>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</si>
  <si>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</si>
  <si>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</si>
  <si>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</si>
  <si>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</si>
  <si>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</si>
  <si>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</si>
  <si>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</si>
  <si>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</si>
  <si>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</si>
  <si>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</si>
  <si>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</si>
  <si>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</si>
  <si>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</si>
  <si>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</si>
  <si>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</si>
  <si>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</si>
  <si>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</si>
  <si>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</si>
  <si>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</si>
  <si>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</si>
  <si>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</si>
  <si>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</si>
  <si>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</si>
  <si>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</si>
  <si>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</si>
  <si>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</si>
  <si>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</si>
  <si>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</si>
  <si>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</si>
  <si>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</si>
  <si>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</si>
  <si>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</si>
  <si>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</si>
  <si>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</si>
  <si>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</si>
  <si>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</si>
  <si>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</si>
  <si>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</si>
  <si>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</si>
  <si>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</si>
  <si>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</si>
  <si>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</si>
  <si>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</si>
  <si>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</si>
  <si>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</si>
  <si>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</si>
  <si>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</si>
  <si>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</si>
  <si>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</si>
  <si>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</si>
  <si>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</si>
  <si>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</si>
  <si>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</si>
  <si>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</si>
  <si>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</si>
  <si>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</si>
  <si>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</si>
  <si>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</si>
  <si>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</si>
  <si>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</si>
  <si>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</si>
  <si>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</si>
  <si>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</si>
  <si>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</si>
  <si>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</si>
  <si>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</si>
  <si>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</si>
  <si>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</si>
  <si>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</si>
  <si>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</si>
  <si>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</si>
  <si>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</si>
  <si>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</si>
  <si>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</si>
  <si>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</si>
  <si>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</si>
  <si>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</si>
  <si>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</si>
  <si>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</si>
  <si>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</si>
  <si>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</si>
  <si>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</si>
  <si>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</si>
  <si>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</si>
  <si>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</si>
  <si>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</si>
  <si>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</si>
  <si>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</si>
  <si>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</si>
  <si>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</si>
  <si>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</si>
  <si>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</si>
  <si>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</si>
  <si>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</si>
  <si>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</si>
  <si>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</si>
  <si>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</si>
  <si>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</si>
  <si>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</si>
  <si>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</si>
  <si>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</si>
  <si>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</si>
  <si>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</si>
  <si>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</si>
  <si>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</si>
  <si>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</si>
  <si>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</si>
  <si>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</si>
  <si>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</si>
  <si>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</si>
  <si>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</si>
  <si>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</si>
  <si>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</si>
  <si>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</si>
  <si>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</si>
  <si>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</si>
  <si>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</si>
  <si>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</si>
  <si>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</si>
  <si>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</si>
  <si>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</si>
  <si>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</si>
  <si>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</si>
  <si>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</si>
  <si>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</si>
  <si>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</si>
  <si>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</si>
  <si>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</si>
  <si>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</si>
  <si>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</si>
  <si>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</si>
  <si>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</si>
  <si>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</si>
  <si>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</si>
  <si>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</si>
  <si>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</si>
  <si>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</si>
  <si>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</si>
  <si>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</si>
  <si>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</si>
  <si>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</si>
  <si>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</si>
  <si>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</si>
  <si>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</si>
  <si>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</si>
  <si>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</si>
  <si>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</si>
  <si>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</si>
  <si>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</si>
  <si>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</si>
  <si>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</si>
  <si>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</si>
  <si>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</si>
  <si>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</si>
  <si>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</si>
  <si>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</si>
  <si>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</si>
  <si>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</si>
  <si>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</si>
  <si>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</si>
  <si>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</si>
  <si>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</si>
  <si>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</si>
  <si>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</si>
  <si>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</si>
  <si>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</si>
  <si>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</si>
  <si>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</si>
  <si>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</si>
  <si>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</si>
  <si>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</si>
  <si>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</si>
  <si>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</si>
  <si>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</si>
  <si>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</si>
  <si>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</si>
  <si>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</si>
  <si>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</si>
  <si>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</si>
  <si>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</si>
  <si>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</si>
  <si>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</si>
  <si>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</si>
  <si>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</si>
  <si>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</si>
  <si>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</si>
  <si>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</si>
  <si>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</si>
  <si>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</si>
  <si>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</si>
  <si>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</si>
  <si>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</si>
  <si>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</si>
  <si>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</si>
  <si>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</si>
  <si>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</si>
  <si>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</si>
  <si>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</si>
  <si>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</si>
  <si>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</si>
  <si>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</si>
  <si>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</si>
  <si>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</si>
  <si>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</si>
  <si>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</si>
  <si>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</si>
  <si>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</si>
  <si>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</si>
  <si>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</si>
  <si>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</si>
  <si>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</si>
  <si>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</si>
  <si>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</si>
  <si>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</si>
  <si>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</si>
  <si>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</si>
  <si>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</si>
  <si>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</si>
  <si>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</si>
  <si>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</si>
  <si>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</si>
  <si>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</si>
  <si>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</si>
  <si>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</si>
  <si>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</si>
  <si>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</si>
  <si>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</si>
  <si>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</si>
  <si>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</si>
  <si>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</si>
  <si>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</si>
  <si>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</si>
  <si>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</si>
  <si>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</si>
  <si>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</si>
  <si>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</si>
  <si>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</si>
  <si>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</si>
  <si>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</si>
  <si>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</si>
  <si>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</si>
  <si>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</si>
  <si>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</si>
  <si>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</si>
  <si>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</si>
  <si>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</si>
  <si>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</si>
  <si>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</si>
  <si>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</si>
  <si>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</si>
  <si>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</si>
  <si>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</si>
  <si>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</si>
  <si>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</si>
  <si>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</si>
  <si>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</si>
  <si>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</si>
  <si>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</si>
  <si>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</si>
  <si>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</si>
  <si>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</si>
  <si>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</si>
  <si>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</si>
  <si>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</si>
  <si>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</si>
  <si>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</si>
  <si>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</si>
  <si>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</si>
  <si>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</si>
  <si>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</si>
  <si>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</si>
  <si>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</si>
  <si>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</si>
  <si>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</si>
  <si>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</si>
  <si>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</si>
  <si>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</si>
  <si>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</si>
  <si>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</si>
  <si>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</si>
  <si>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</si>
  <si>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</si>
  <si>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</si>
  <si>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</si>
  <si>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</si>
  <si>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</si>
  <si>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</si>
  <si>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</si>
  <si>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</si>
  <si>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</si>
  <si>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</si>
  <si>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</si>
  <si>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</si>
  <si>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</si>
  <si>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</si>
  <si>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</si>
  <si>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</si>
  <si>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</si>
  <si>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</si>
  <si>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</si>
  <si>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</si>
  <si>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</si>
  <si>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</si>
  <si>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</si>
  <si>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</si>
  <si>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</si>
  <si>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</si>
  <si>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</si>
  <si>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</si>
  <si>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</si>
  <si>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</si>
  <si>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</si>
  <si>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</si>
  <si>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</si>
  <si>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</si>
  <si>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</si>
  <si>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</si>
  <si>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</si>
  <si>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</si>
  <si>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</si>
  <si>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</si>
  <si>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</si>
  <si>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</si>
  <si>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</si>
  <si>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</si>
  <si>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</si>
  <si>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</si>
  <si>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</si>
  <si>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</si>
  <si>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</si>
  <si>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</si>
  <si>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</si>
  <si>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</si>
  <si>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</si>
  <si>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</si>
  <si>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</si>
  <si>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</si>
  <si>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</si>
  <si>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</si>
  <si>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</si>
  <si>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</si>
  <si>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</si>
  <si>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</si>
  <si>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</si>
  <si>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</si>
  <si>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</si>
  <si>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</si>
  <si>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</si>
  <si>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</si>
  <si>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</si>
  <si>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</si>
  <si>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</si>
  <si>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</si>
  <si>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</si>
  <si>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</si>
  <si>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</si>
  <si>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</si>
  <si>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</si>
  <si>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</si>
  <si>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</si>
  <si>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</si>
  <si>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</si>
  <si>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</si>
  <si>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</si>
  <si>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</si>
  <si>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</si>
  <si>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</si>
  <si>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</si>
  <si>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</si>
  <si>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</si>
  <si>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</si>
  <si>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</si>
  <si>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</si>
  <si>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</si>
  <si>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</si>
  <si>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</si>
  <si>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</si>
  <si>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</si>
  <si>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</si>
  <si>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</si>
  <si>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</si>
  <si>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</si>
  <si>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</si>
  <si>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</si>
  <si>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</si>
  <si>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</si>
  <si>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</si>
  <si>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</si>
  <si>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</si>
  <si>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</si>
  <si>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</si>
  <si>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</si>
  <si>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</si>
  <si>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</si>
  <si>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</si>
  <si>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</si>
  <si>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</si>
  <si>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</si>
  <si>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</si>
  <si>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</si>
  <si>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</si>
  <si>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</si>
  <si>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</si>
  <si>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</si>
  <si>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</si>
  <si>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</si>
  <si>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</si>
  <si>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</si>
  <si>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</si>
  <si>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</si>
  <si>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</si>
  <si>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</si>
  <si>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</si>
  <si>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</si>
  <si>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</si>
  <si>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</si>
  <si>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</si>
  <si>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</si>
  <si>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</si>
  <si>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</si>
  <si>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</si>
  <si>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</si>
  <si>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</si>
  <si>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</si>
  <si>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</si>
  <si>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</si>
  <si>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</si>
  <si>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</si>
  <si>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</si>
  <si>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</si>
  <si>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</si>
  <si>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</si>
  <si>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</si>
  <si>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</si>
  <si>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</si>
  <si>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</si>
  <si>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</si>
  <si>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</si>
  <si>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</si>
  <si>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</si>
  <si>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</si>
  <si>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</si>
  <si>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</si>
  <si>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</si>
  <si>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</si>
  <si>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</si>
  <si>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</si>
  <si>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</si>
  <si>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</si>
  <si>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</si>
  <si>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</si>
  <si>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</si>
  <si>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</si>
  <si>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</si>
  <si>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</si>
  <si>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</si>
  <si>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</si>
  <si>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</si>
  <si>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</si>
  <si>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</si>
  <si>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</si>
  <si>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</si>
  <si>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</si>
  <si>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</si>
  <si>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</si>
  <si>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</si>
  <si>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</si>
  <si>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</si>
  <si>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</si>
  <si>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</si>
  <si>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</si>
  <si>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</si>
  <si>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</si>
  <si>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</si>
  <si>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</si>
  <si>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</si>
  <si>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</si>
  <si>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</si>
  <si>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</si>
  <si>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</si>
  <si>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</si>
  <si>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</si>
  <si>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</si>
  <si>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</si>
  <si>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</si>
  <si>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</si>
  <si>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</si>
  <si>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</si>
  <si>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</si>
  <si>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</si>
  <si>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</si>
  <si>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</si>
  <si>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</si>
  <si>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</si>
  <si>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</si>
  <si>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</si>
  <si>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</si>
  <si>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</si>
  <si>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</si>
  <si>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</si>
  <si>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</si>
  <si>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</si>
  <si>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</si>
  <si>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</si>
  <si>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</si>
  <si>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</si>
  <si>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</si>
  <si>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</si>
  <si>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</si>
  <si>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</si>
  <si>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</si>
  <si>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</si>
  <si>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</si>
  <si>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</si>
  <si>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</si>
  <si>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</si>
  <si>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</si>
  <si>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</si>
  <si>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</si>
  <si>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</si>
  <si>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</si>
  <si>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</si>
  <si>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</si>
  <si>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</si>
  <si>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</si>
  <si>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</si>
  <si>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</si>
  <si>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</si>
  <si>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</si>
  <si>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</si>
  <si>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</si>
  <si>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</si>
  <si>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</si>
  <si>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</si>
  <si>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</si>
  <si>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</si>
  <si>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</si>
  <si>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</si>
  <si>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</si>
  <si>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</si>
  <si>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</si>
  <si>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</si>
  <si>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</si>
  <si>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</si>
  <si>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</si>
  <si>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</si>
  <si>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</si>
  <si>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</si>
  <si>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</si>
  <si>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</si>
  <si>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</si>
  <si>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</si>
  <si>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</si>
  <si>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</si>
  <si>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</si>
  <si>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</si>
  <si>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</si>
  <si>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</si>
  <si>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</si>
  <si>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</si>
  <si>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</si>
  <si>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</si>
  <si>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</si>
  <si>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</si>
  <si>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</si>
  <si>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</si>
  <si>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</si>
  <si>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</si>
  <si>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</si>
  <si>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</si>
  <si>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</si>
  <si>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</si>
  <si>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</si>
  <si>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</si>
  <si>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</si>
  <si>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</si>
  <si>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</si>
  <si>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</si>
  <si>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</si>
  <si>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</si>
  <si>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</si>
  <si>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</si>
  <si>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</si>
  <si>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</si>
  <si>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</si>
  <si>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</si>
  <si>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</si>
  <si>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</si>
  <si>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</si>
  <si>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</si>
  <si>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</si>
  <si>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</si>
  <si>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</si>
  <si>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</si>
  <si>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</si>
  <si>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</si>
  <si>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</si>
  <si>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</si>
  <si>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</si>
  <si>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</si>
  <si>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</si>
  <si>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</si>
  <si>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</si>
  <si>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</si>
  <si>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</si>
  <si>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</si>
  <si>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</si>
  <si>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</si>
  <si>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</si>
  <si>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</si>
  <si>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</si>
  <si>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</si>
  <si>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</si>
  <si>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</si>
  <si>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</si>
  <si>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</si>
  <si>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</si>
  <si>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</si>
  <si>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</si>
  <si>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</si>
  <si>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</si>
  <si>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</si>
  <si>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</si>
  <si>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</si>
  <si>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</si>
  <si>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</si>
  <si>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</si>
  <si>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</si>
  <si>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</si>
  <si>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</si>
  <si>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</si>
  <si>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</si>
  <si>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</si>
  <si>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</si>
  <si>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</si>
  <si>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</si>
  <si>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</si>
  <si>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</si>
  <si>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</si>
  <si>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</si>
  <si>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</si>
  <si>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</si>
  <si>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</si>
  <si>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</si>
  <si>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</si>
  <si>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</si>
  <si>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</si>
  <si>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</si>
  <si>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</si>
  <si>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</si>
  <si>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</si>
  <si>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</si>
  <si>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</si>
  <si>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</si>
  <si>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</si>
  <si>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</si>
  <si>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</si>
  <si>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</si>
  <si>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</si>
  <si>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</si>
  <si>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</si>
  <si>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</si>
  <si>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</si>
  <si>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</si>
  <si>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</si>
  <si>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</si>
  <si>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</si>
  <si>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</si>
  <si>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</si>
  <si>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</si>
  <si>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</si>
  <si>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</si>
  <si>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</si>
  <si>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</si>
  <si>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</si>
  <si>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</si>
  <si>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</si>
  <si>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</si>
  <si>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</si>
  <si>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</si>
  <si>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</si>
  <si>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</si>
  <si>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</si>
  <si>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</si>
  <si>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</si>
  <si>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</si>
  <si>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</si>
  <si>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</si>
  <si>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</si>
  <si>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</si>
  <si>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</si>
  <si>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</si>
  <si>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</si>
  <si>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</si>
  <si>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</si>
  <si>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</si>
  <si>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</si>
  <si>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</si>
  <si>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</si>
  <si>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</si>
  <si>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</si>
  <si>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</si>
  <si>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</si>
  <si>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</si>
  <si>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</si>
  <si>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</si>
  <si>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</si>
  <si>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</si>
  <si>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</si>
  <si>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</si>
  <si>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</si>
  <si>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</si>
  <si>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</si>
  <si>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</si>
  <si>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</si>
  <si>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</si>
  <si>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</si>
  <si>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</si>
  <si>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</si>
  <si>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</si>
  <si>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</si>
  <si>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</si>
  <si>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</si>
  <si>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</si>
  <si>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</si>
  <si>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</si>
  <si>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</si>
  <si>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</si>
  <si>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</si>
  <si>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</si>
  <si>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</si>
  <si>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</si>
  <si>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</si>
  <si>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</si>
  <si>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</si>
  <si>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</si>
  <si>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</si>
  <si>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</si>
  <si>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</si>
  <si>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</si>
  <si>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</si>
  <si>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</si>
  <si>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</si>
  <si>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</si>
  <si>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</si>
  <si>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</si>
  <si>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</si>
  <si>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</si>
  <si>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</si>
  <si>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</si>
  <si>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</si>
  <si>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</si>
  <si>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</si>
  <si>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</si>
  <si>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</si>
  <si>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</si>
  <si>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</si>
  <si>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</si>
  <si>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</si>
  <si>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</si>
  <si>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</si>
  <si>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</si>
  <si>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</si>
  <si>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</si>
  <si>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</si>
  <si>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</si>
  <si>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</si>
  <si>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</si>
  <si>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</si>
  <si>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</si>
  <si>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</si>
  <si>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</si>
  <si>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</si>
  <si>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</si>
  <si>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</si>
  <si>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</si>
  <si>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</si>
  <si>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</si>
  <si>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</si>
  <si>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</si>
  <si>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</si>
  <si>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</si>
  <si>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</si>
  <si>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</si>
  <si>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</si>
  <si>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</si>
  <si>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</si>
  <si>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</si>
  <si>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</si>
  <si>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</si>
  <si>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</si>
  <si>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</si>
  <si>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</si>
  <si>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</si>
  <si>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</si>
  <si>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</si>
  <si>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</si>
  <si>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</si>
  <si>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</si>
  <si>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</si>
  <si>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</si>
  <si>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</si>
  <si>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</si>
  <si>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</si>
  <si>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</si>
  <si>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</si>
  <si>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</si>
  <si>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</si>
  <si>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</si>
  <si>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</si>
  <si>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</si>
  <si>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</si>
  <si>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</si>
  <si>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</si>
  <si>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</si>
  <si>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</si>
  <si>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</si>
  <si>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</si>
  <si>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</si>
  <si>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</si>
  <si>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</si>
  <si>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</si>
  <si>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</si>
  <si>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</si>
  <si>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</si>
  <si>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</si>
  <si>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</si>
  <si>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</si>
  <si>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</si>
  <si>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</si>
  <si>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</si>
  <si>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</si>
  <si>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</si>
  <si>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</si>
  <si>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</si>
  <si>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</si>
  <si>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</si>
  <si>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</si>
  <si>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</si>
  <si>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</si>
  <si>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</si>
  <si>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</si>
  <si>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</si>
  <si>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</si>
  <si>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</si>
  <si>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</si>
  <si>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</si>
  <si>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</si>
  <si>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</si>
  <si>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</si>
  <si>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</si>
  <si>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</si>
  <si>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</si>
  <si>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</si>
  <si>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</si>
  <si>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</si>
  <si>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</si>
  <si>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</si>
  <si>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</si>
  <si>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</si>
  <si>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</si>
  <si>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</si>
  <si>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</si>
  <si>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</si>
  <si>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</si>
  <si>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</si>
  <si>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</si>
  <si>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</si>
  <si>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</si>
  <si>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</si>
  <si>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</si>
  <si>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</si>
  <si>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</si>
  <si>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</si>
  <si>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</si>
  <si>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</si>
  <si>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</si>
  <si>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</si>
  <si>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</si>
  <si>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</si>
  <si>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</si>
  <si>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</si>
  <si>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</si>
  <si>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</si>
  <si>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</si>
  <si>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</si>
  <si>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</si>
  <si>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</si>
  <si>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</si>
  <si>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</si>
  <si>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</si>
  <si>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</si>
  <si>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</si>
  <si>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</si>
  <si>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</si>
  <si>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</si>
  <si>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</si>
  <si>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</si>
  <si>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</si>
  <si>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</si>
  <si>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</si>
  <si>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</si>
  <si>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</si>
  <si>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</si>
  <si>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</si>
  <si>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</si>
  <si>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</si>
  <si>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</si>
  <si>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</si>
  <si>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</si>
  <si>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</si>
  <si>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</si>
  <si>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</si>
  <si>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</si>
  <si>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</si>
  <si>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</si>
  <si>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</si>
  <si>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</si>
  <si>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</si>
  <si>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</si>
  <si>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</si>
  <si>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</si>
  <si>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</si>
  <si>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</si>
  <si>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</si>
  <si>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</si>
  <si>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</si>
  <si>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</si>
  <si>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</si>
  <si>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</si>
  <si>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</si>
  <si>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</si>
  <si>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</si>
  <si>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</si>
  <si>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</si>
  <si>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</si>
  <si>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</si>
  <si>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</si>
  <si>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</si>
  <si>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</si>
  <si>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</si>
  <si>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</si>
  <si>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</si>
  <si>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</si>
  <si>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</si>
  <si>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</si>
  <si>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</si>
  <si>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</si>
  <si>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</si>
  <si>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</si>
  <si>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</si>
  <si>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</si>
  <si>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</si>
  <si>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</si>
  <si>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</si>
  <si>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</si>
  <si>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</si>
  <si>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</si>
  <si>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</si>
  <si>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</si>
  <si>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</si>
  <si>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</si>
  <si>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</si>
  <si>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</si>
  <si>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</si>
  <si>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</si>
  <si>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</si>
  <si>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</si>
  <si>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</si>
  <si>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</si>
  <si>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</si>
  <si>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</si>
  <si>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</si>
  <si>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</si>
  <si>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</si>
  <si>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</si>
  <si>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</si>
  <si>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</si>
  <si>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</si>
  <si>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</si>
  <si>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</si>
  <si>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</si>
  <si>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</si>
  <si>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</si>
  <si>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</si>
  <si>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</si>
  <si>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</si>
  <si>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</si>
  <si>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</si>
  <si>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</si>
  <si>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</si>
  <si>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</si>
  <si>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</si>
  <si>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</si>
  <si>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</si>
  <si>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</si>
  <si>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</si>
  <si>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</si>
  <si>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</si>
  <si>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</si>
  <si>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</si>
  <si>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</si>
  <si>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</si>
  <si>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</si>
  <si>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</si>
  <si>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</si>
  <si>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</si>
  <si>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</si>
  <si>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</si>
  <si>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</si>
  <si>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</si>
  <si>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</si>
  <si>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</si>
  <si>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</si>
  <si>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</si>
  <si>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</si>
  <si>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</si>
  <si>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</si>
  <si>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</si>
  <si>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</si>
  <si>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</si>
  <si>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</si>
  <si>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</si>
  <si>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</si>
  <si>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</si>
  <si>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</si>
  <si>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</si>
  <si>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</si>
  <si>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</si>
  <si>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</si>
  <si>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</si>
  <si>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</si>
  <si>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</si>
  <si>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</si>
  <si>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</si>
  <si>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</si>
  <si>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</si>
  <si>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</si>
  <si>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</si>
  <si>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</si>
  <si>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</si>
  <si>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</si>
  <si>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</si>
  <si>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</si>
  <si>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</si>
  <si>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</si>
  <si>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</si>
  <si>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</si>
  <si>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</si>
  <si>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</si>
  <si>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</si>
  <si>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</si>
  <si>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</si>
  <si>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</si>
  <si>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</si>
  <si>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</si>
  <si>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</si>
  <si>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</si>
  <si>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</si>
  <si>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</si>
  <si>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</si>
  <si>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</si>
  <si>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</si>
  <si>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</si>
  <si>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</si>
  <si>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</si>
  <si>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</si>
  <si>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</si>
  <si>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</si>
  <si>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</si>
  <si>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</si>
  <si>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</si>
  <si>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</si>
  <si>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</si>
  <si>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</si>
  <si>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</si>
  <si>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</si>
  <si>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</si>
  <si>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</si>
  <si>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</si>
  <si>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</si>
  <si>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</si>
  <si>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</si>
  <si>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</si>
  <si>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</si>
  <si>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</si>
  <si>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</si>
  <si>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</si>
  <si>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</si>
  <si>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</si>
  <si>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</si>
  <si>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</si>
  <si>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</si>
  <si>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</si>
  <si>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</si>
  <si>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</si>
  <si>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</si>
  <si>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</si>
  <si>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</si>
  <si>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</si>
  <si>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</si>
  <si>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</si>
  <si>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</si>
  <si>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</si>
  <si>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</si>
  <si>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</si>
  <si>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</si>
  <si>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</si>
  <si>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</si>
  <si>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</si>
  <si>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</si>
  <si>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</si>
  <si>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</si>
  <si>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</si>
  <si>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</si>
  <si>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</si>
  <si>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</si>
  <si>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</si>
  <si>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</si>
  <si>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</si>
  <si>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</si>
  <si>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</si>
  <si>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</si>
  <si>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</si>
  <si>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</si>
  <si>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</si>
  <si>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</si>
  <si>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</si>
  <si>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</si>
  <si>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</si>
  <si>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</si>
  <si>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</si>
  <si>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</si>
  <si>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</si>
  <si>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</si>
  <si>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</si>
  <si>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</si>
  <si>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</si>
  <si>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</si>
  <si>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</si>
  <si>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</si>
  <si>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</si>
  <si>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</si>
  <si>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</si>
  <si>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</si>
  <si>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</si>
  <si>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</si>
  <si>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</si>
  <si>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</si>
  <si>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</si>
  <si>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</si>
  <si>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</si>
  <si>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</si>
  <si>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</si>
  <si>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</si>
  <si>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</si>
  <si>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</si>
  <si>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</si>
  <si>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</si>
  <si>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</si>
  <si>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</si>
  <si>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</si>
  <si>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</si>
  <si>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</si>
  <si>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</si>
  <si>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</si>
  <si>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</si>
  <si>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</si>
  <si>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</si>
  <si>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</si>
  <si>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</si>
  <si>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</si>
  <si>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</si>
  <si>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</si>
  <si>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</si>
  <si>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</si>
  <si>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</si>
  <si>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</si>
  <si>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</si>
  <si>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</si>
  <si>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</si>
  <si>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</si>
  <si>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</si>
  <si>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</si>
  <si>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</si>
  <si>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</si>
  <si>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</si>
  <si>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</si>
  <si>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</si>
  <si>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</si>
  <si>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</si>
  <si>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</si>
  <si>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</si>
  <si>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</si>
  <si>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</si>
  <si>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</si>
  <si>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</si>
  <si>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</si>
  <si>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</si>
  <si>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</si>
  <si>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</si>
  <si>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</si>
  <si>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</si>
  <si>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</si>
  <si>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</si>
  <si>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</si>
  <si>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</si>
  <si>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</si>
  <si>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</si>
  <si>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</si>
  <si>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</si>
  <si>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</si>
  <si>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</si>
  <si>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</si>
  <si>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</si>
  <si>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</si>
  <si>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</si>
  <si>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</si>
  <si>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</si>
  <si>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</si>
  <si>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</si>
  <si>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</si>
  <si>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</si>
  <si>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</si>
  <si>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</si>
  <si>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</si>
  <si>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</si>
  <si>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</si>
  <si>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</si>
  <si>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</si>
  <si>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</si>
  <si>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</si>
  <si>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</si>
  <si>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</si>
  <si>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</si>
  <si>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</si>
  <si>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</si>
  <si>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</si>
  <si>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</si>
  <si>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</si>
  <si>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</si>
  <si>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</si>
  <si>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</si>
  <si>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</si>
  <si>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</si>
  <si>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</si>
  <si>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</si>
  <si>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</si>
  <si>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</si>
  <si>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</si>
  <si>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</si>
  <si>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</si>
  <si>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</si>
  <si>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</si>
  <si>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</si>
  <si>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</si>
  <si>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</si>
  <si>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</si>
  <si>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</si>
  <si>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</si>
  <si>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</si>
  <si>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</si>
  <si>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</si>
  <si>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</si>
  <si>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</si>
  <si>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</si>
  <si>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</si>
  <si>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</si>
  <si>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</si>
  <si>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</si>
  <si>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</si>
  <si>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</si>
  <si>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</si>
  <si>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</si>
  <si>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</si>
  <si>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</si>
  <si>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</si>
  <si>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</si>
  <si>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</si>
  <si>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</si>
  <si>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</si>
  <si>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</si>
  <si>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</si>
  <si>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</si>
  <si>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</si>
  <si>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</si>
  <si>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</si>
  <si>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</si>
  <si>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</si>
  <si>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</si>
  <si>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</si>
  <si>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</si>
  <si>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</si>
  <si>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</si>
  <si>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</si>
  <si>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</si>
  <si>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</si>
  <si>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</si>
  <si>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</si>
  <si>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</si>
  <si>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</si>
  <si>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</si>
  <si>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</si>
  <si>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</si>
  <si>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</si>
  <si>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</si>
  <si>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</si>
  <si>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</si>
  <si>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</si>
  <si>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</si>
  <si>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</si>
  <si>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</si>
  <si>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</si>
  <si>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</si>
  <si>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</si>
  <si>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</si>
  <si>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</si>
  <si>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</si>
  <si>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</si>
  <si>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</si>
  <si>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</si>
  <si>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</si>
  <si>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</si>
  <si>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</si>
  <si>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</si>
  <si>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</si>
  <si>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</si>
  <si>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</si>
  <si>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</si>
  <si>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</si>
  <si>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</si>
  <si>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</si>
  <si>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</si>
  <si>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</si>
  <si>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</si>
  <si>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</si>
  <si>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</si>
  <si>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</si>
  <si>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</si>
  <si>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</si>
  <si>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</si>
  <si>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</si>
  <si>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</si>
  <si>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</si>
  <si>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</si>
  <si>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</si>
  <si>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</si>
  <si>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</si>
  <si>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</si>
  <si>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</si>
  <si>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</si>
  <si>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</si>
  <si>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</si>
  <si>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</si>
  <si>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</si>
  <si>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</si>
  <si>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</si>
  <si>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</si>
  <si>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</si>
  <si>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</si>
  <si>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</si>
  <si>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</si>
  <si>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</si>
  <si>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</si>
  <si>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</si>
  <si>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</si>
  <si>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</si>
  <si>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</si>
  <si>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</si>
  <si>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</si>
  <si>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</si>
  <si>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</si>
  <si>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</si>
  <si>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</si>
  <si>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</si>
  <si>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</si>
  <si>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</si>
  <si>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</si>
  <si>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</si>
  <si>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</si>
  <si>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</si>
  <si>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</si>
  <si>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</si>
  <si>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</si>
  <si>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</si>
  <si>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</si>
  <si>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</si>
  <si>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</si>
  <si>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</si>
  <si>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</si>
  <si>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</si>
  <si>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</si>
  <si>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</si>
  <si>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</si>
  <si>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</si>
  <si>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</si>
  <si>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</si>
  <si>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</si>
  <si>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</si>
  <si>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</si>
  <si>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</si>
  <si>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</si>
  <si>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</si>
  <si>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</si>
  <si>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</si>
  <si>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</si>
  <si>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</si>
  <si>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</si>
  <si>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</si>
  <si>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</si>
  <si>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</si>
  <si>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</si>
  <si>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</si>
  <si>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</si>
  <si>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</si>
  <si>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</si>
  <si>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</si>
  <si>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</si>
  <si>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</si>
  <si>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</si>
  <si>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</si>
  <si>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</si>
  <si>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</si>
  <si>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</si>
  <si>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</si>
  <si>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</si>
  <si>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</si>
  <si>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</si>
  <si>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</si>
  <si>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</si>
  <si>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</si>
  <si>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</si>
  <si>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</si>
  <si>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</si>
  <si>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</si>
  <si>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</si>
  <si>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</si>
  <si>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</si>
  <si>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</si>
  <si>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</si>
  <si>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</si>
  <si>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</si>
  <si>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</si>
  <si>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</si>
  <si>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</si>
  <si>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</si>
  <si>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</si>
  <si>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</si>
  <si>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</si>
  <si>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</si>
  <si>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</si>
  <si>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</si>
  <si>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</si>
  <si>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</si>
  <si>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</si>
  <si>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</si>
  <si>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</si>
  <si>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</si>
  <si>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</si>
  <si>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</si>
  <si>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</si>
  <si>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</si>
  <si>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</si>
  <si>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</si>
  <si>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</si>
  <si>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</si>
  <si>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</si>
  <si>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</si>
  <si>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</si>
  <si>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</si>
  <si>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</si>
  <si>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</si>
  <si>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</si>
  <si>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</si>
  <si>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</si>
  <si>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</si>
  <si>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</si>
  <si>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</si>
  <si>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</si>
  <si>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</si>
  <si>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</si>
  <si>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</si>
  <si>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</si>
  <si>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</si>
  <si>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</si>
  <si>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</si>
  <si>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</si>
  <si>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</si>
  <si>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</si>
  <si>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</si>
  <si>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</si>
  <si>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</si>
  <si>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</si>
  <si>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</si>
  <si>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</si>
  <si>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</si>
  <si>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</si>
  <si>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</si>
  <si>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</si>
  <si>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</si>
  <si>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</si>
  <si>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</si>
  <si>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</si>
  <si>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</si>
  <si>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</si>
  <si>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</si>
  <si>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</si>
  <si>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</si>
  <si>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</si>
  <si>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</si>
  <si>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</si>
  <si>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</si>
  <si>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</si>
  <si>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</si>
  <si>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</si>
  <si>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</si>
  <si>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</si>
  <si>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</si>
  <si>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</si>
  <si>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</si>
  <si>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</si>
  <si>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</si>
  <si>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</si>
  <si>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</si>
  <si>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</si>
  <si>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</si>
  <si>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</si>
  <si>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</si>
  <si>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</si>
  <si>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</si>
  <si>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</si>
  <si>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</si>
  <si>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</si>
  <si>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</si>
  <si>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</si>
  <si>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</si>
  <si>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</si>
  <si>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</si>
  <si>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</si>
  <si>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</si>
  <si>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</si>
  <si>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</si>
  <si>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</si>
  <si>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</si>
  <si>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</si>
  <si>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</si>
  <si>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</si>
  <si>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</si>
  <si>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</si>
  <si>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</si>
  <si>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</si>
  <si>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</si>
  <si>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</si>
  <si>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</si>
  <si>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</si>
  <si>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</si>
  <si>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</si>
  <si>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</si>
  <si>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</si>
  <si>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</si>
  <si>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</si>
  <si>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</si>
  <si>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</si>
  <si>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</si>
  <si>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</si>
  <si>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</si>
  <si>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</si>
  <si>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</si>
  <si>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</si>
  <si>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</si>
  <si>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</si>
  <si>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</si>
  <si>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</si>
  <si>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</si>
  <si>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</si>
  <si>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</si>
  <si>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</si>
  <si>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</si>
  <si>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</si>
  <si>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</si>
  <si>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</si>
  <si>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</si>
  <si>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</si>
  <si>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</si>
  <si>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</si>
  <si>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</si>
  <si>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</si>
  <si>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</si>
  <si>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</si>
  <si>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</si>
  <si>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</si>
  <si>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</si>
  <si>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</si>
  <si>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</si>
  <si>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</si>
  <si>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</si>
  <si>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</si>
  <si>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</si>
  <si>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</si>
  <si>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</si>
  <si>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</si>
  <si>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</si>
  <si>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</si>
  <si>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</si>
  <si>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</si>
  <si>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</si>
  <si>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</si>
  <si>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</si>
  <si>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</si>
  <si>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</si>
  <si>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</si>
  <si>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</si>
  <si>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</si>
  <si>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</si>
  <si>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</si>
  <si>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</si>
  <si>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</si>
  <si>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</si>
  <si>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</si>
  <si>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</si>
  <si>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</si>
  <si>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</si>
  <si>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</si>
  <si>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</si>
  <si>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</si>
  <si>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</si>
  <si>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</si>
  <si>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</si>
  <si>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</si>
  <si>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</si>
  <si>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</si>
  <si>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</si>
  <si>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</si>
  <si>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</si>
  <si>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</si>
  <si>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</si>
  <si>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</si>
  <si>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</si>
  <si>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</si>
  <si>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</si>
  <si>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</si>
  <si>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</si>
  <si>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</si>
  <si>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</si>
  <si>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</si>
  <si>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</si>
  <si>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</si>
  <si>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</si>
  <si>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</si>
  <si>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</si>
  <si>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</si>
  <si>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</si>
  <si>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</si>
  <si>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</si>
  <si>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</si>
  <si>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</si>
  <si>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</si>
  <si>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</si>
  <si>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</si>
  <si>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</si>
  <si>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</si>
  <si>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</si>
  <si>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</si>
  <si>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</si>
  <si>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</si>
  <si>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</si>
  <si>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</si>
  <si>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</si>
  <si>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</si>
  <si>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</si>
  <si>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</si>
  <si>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</si>
  <si>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</si>
  <si>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</si>
  <si>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</si>
  <si>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</si>
  <si>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</si>
  <si>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</si>
  <si>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</si>
  <si>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</si>
  <si>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</si>
  <si>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</si>
  <si>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</si>
  <si>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</si>
  <si>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</si>
  <si>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</si>
  <si>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</si>
  <si>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</si>
  <si>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</si>
  <si>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</si>
  <si>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</si>
  <si>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</si>
  <si>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</si>
  <si>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</si>
  <si>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</si>
  <si>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</si>
  <si>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</si>
  <si>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</si>
  <si>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</si>
  <si>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</si>
  <si>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</si>
  <si>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</si>
  <si>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</si>
  <si>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</si>
  <si>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</si>
  <si>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</si>
  <si>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</si>
  <si>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</si>
  <si>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</si>
  <si>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</si>
  <si>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</si>
  <si>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</si>
  <si>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</si>
  <si>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</si>
  <si>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</si>
  <si>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</si>
  <si>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</si>
  <si>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</si>
  <si>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</si>
  <si>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</si>
  <si>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</si>
  <si>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</si>
  <si>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</si>
  <si>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</si>
  <si>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</si>
  <si>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</si>
  <si>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</si>
  <si>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</si>
  <si>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</si>
  <si>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</si>
  <si>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</si>
  <si>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</si>
  <si>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</si>
  <si>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</si>
  <si>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</si>
  <si>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</si>
  <si>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</si>
  <si>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</si>
  <si>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</si>
  <si>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</si>
  <si>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</si>
  <si>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</si>
  <si>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</si>
  <si>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</si>
  <si>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</si>
  <si>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</si>
  <si>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</si>
  <si>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</si>
  <si>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</si>
  <si>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</si>
  <si>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</si>
  <si>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</si>
  <si>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</si>
  <si>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</si>
  <si>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</si>
  <si>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</si>
  <si>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</si>
  <si>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</si>
  <si>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</si>
  <si>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</si>
  <si>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</si>
  <si>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</si>
  <si>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</si>
  <si>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</si>
  <si>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</si>
  <si>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</si>
  <si>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</si>
  <si>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</si>
  <si>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</si>
  <si>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</si>
  <si>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</si>
  <si>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</si>
  <si>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</si>
  <si>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</si>
  <si>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</si>
  <si>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</si>
  <si>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</si>
  <si>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</si>
  <si>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</si>
  <si>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</si>
  <si>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</si>
  <si>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</si>
  <si>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</si>
  <si>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</si>
  <si>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</si>
  <si>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</si>
  <si>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</si>
  <si>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</si>
  <si>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</si>
  <si>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</si>
  <si>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</si>
  <si>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</si>
  <si>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</si>
  <si>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</si>
  <si>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</si>
  <si>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</si>
  <si>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</si>
  <si>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</si>
  <si>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</si>
  <si>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</si>
  <si>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</si>
  <si>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</si>
  <si>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</si>
  <si>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</si>
  <si>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</si>
  <si>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</si>
  <si>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</si>
  <si>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</si>
  <si>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</si>
  <si>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</si>
  <si>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</si>
  <si>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</si>
  <si>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</si>
  <si>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</si>
  <si>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</si>
  <si>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</si>
  <si>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</si>
  <si>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</si>
  <si>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</si>
  <si>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</si>
  <si>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</si>
  <si>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</si>
  <si>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</si>
  <si>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</si>
  <si>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</si>
  <si>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</si>
  <si>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</si>
  <si>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</si>
  <si>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</si>
  <si>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</si>
  <si>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</si>
  <si>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</si>
  <si>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</si>
  <si>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</si>
  <si>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</si>
  <si>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</si>
  <si>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</si>
  <si>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</si>
  <si>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</si>
  <si>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</si>
  <si>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</si>
  <si>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</si>
  <si>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</si>
  <si>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</si>
  <si>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</si>
  <si>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</si>
  <si>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</si>
  <si>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</si>
  <si>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</si>
  <si>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</si>
  <si>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</si>
  <si>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</si>
  <si>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</si>
  <si>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</si>
  <si>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</si>
  <si>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</si>
  <si>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</si>
  <si>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</si>
  <si>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</si>
  <si>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</si>
  <si>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</si>
  <si>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</si>
  <si>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</si>
  <si>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</si>
  <si>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</si>
  <si>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</si>
  <si>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</si>
  <si>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</si>
  <si>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</si>
  <si>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</si>
  <si>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</si>
  <si>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</si>
  <si>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</si>
  <si>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</si>
  <si>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</si>
  <si>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</si>
  <si>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</si>
  <si>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</si>
  <si>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</si>
  <si>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</si>
  <si>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</si>
  <si>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</si>
  <si>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</si>
  <si>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</si>
  <si>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</si>
  <si>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</si>
  <si>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</si>
  <si>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</si>
  <si>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</si>
  <si>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</si>
  <si>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</si>
  <si>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</si>
  <si>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</si>
  <si>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</si>
  <si>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</si>
  <si>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</si>
  <si>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</si>
  <si>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</si>
  <si>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</si>
  <si>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</si>
  <si>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</si>
  <si>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</si>
  <si>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</si>
  <si>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</si>
  <si>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</si>
  <si>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</si>
  <si>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</si>
  <si>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</si>
  <si>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</si>
  <si>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</si>
  <si>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</si>
  <si>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</si>
  <si>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</si>
  <si>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</si>
  <si>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</si>
  <si>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</si>
  <si>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</si>
  <si>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</si>
  <si>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</si>
  <si>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</si>
  <si>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</si>
  <si>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</si>
  <si>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</si>
  <si>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</si>
  <si>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</si>
  <si>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</si>
  <si>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</si>
  <si>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</si>
  <si>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</si>
  <si>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</si>
  <si>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</si>
  <si>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</si>
  <si>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</si>
  <si>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</si>
  <si>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</si>
  <si>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</si>
  <si>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</si>
  <si>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</si>
  <si>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</si>
  <si>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</si>
  <si>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</si>
  <si>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</si>
  <si>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</si>
  <si>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</si>
  <si>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</si>
  <si>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</si>
  <si>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</si>
  <si>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</si>
  <si>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</si>
  <si>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</si>
  <si>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</si>
  <si>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</si>
  <si>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</si>
  <si>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</si>
  <si>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</si>
  <si>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</si>
  <si>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</si>
  <si>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</si>
  <si>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</si>
  <si>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</si>
  <si>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</si>
  <si>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</si>
  <si>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</si>
  <si>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</si>
  <si>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</si>
  <si>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</si>
  <si>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</si>
  <si>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</si>
  <si>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</si>
  <si>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</si>
  <si>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</si>
  <si>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</si>
  <si>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</si>
  <si>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</si>
  <si>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</si>
  <si>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</si>
  <si>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</si>
  <si>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</si>
  <si>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</si>
  <si>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</si>
  <si>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</si>
  <si>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</si>
  <si>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</si>
  <si>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</si>
  <si>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</si>
  <si>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</si>
  <si>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</si>
  <si>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</si>
  <si>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</si>
  <si>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</si>
  <si>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</si>
  <si>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</si>
  <si>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</si>
  <si>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</si>
  <si>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</si>
  <si>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</si>
  <si>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</si>
  <si>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</si>
  <si>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</si>
  <si>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</si>
  <si>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</si>
  <si>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</si>
  <si>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</si>
  <si>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</si>
  <si>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</si>
  <si>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</si>
  <si>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</si>
  <si>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</si>
  <si>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</si>
  <si>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</si>
  <si>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</si>
  <si>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</si>
  <si>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</si>
  <si>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</si>
  <si>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</si>
  <si>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</si>
  <si>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</si>
  <si>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</si>
  <si>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</si>
  <si>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</si>
  <si>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</si>
  <si>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</si>
  <si>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</si>
  <si>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</si>
  <si>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</si>
  <si>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</si>
  <si>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</si>
  <si>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</si>
  <si>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</si>
  <si>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</si>
  <si>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</si>
  <si>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</si>
  <si>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</si>
  <si>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</si>
  <si>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</si>
  <si>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</si>
  <si>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</si>
  <si>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</si>
  <si>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</si>
  <si>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</si>
  <si>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</si>
  <si>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</si>
  <si>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</si>
  <si>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</si>
  <si>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</si>
  <si>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</si>
  <si>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</si>
  <si>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</si>
  <si>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</si>
  <si>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</si>
  <si>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</si>
  <si>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</si>
  <si>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</si>
  <si>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</si>
  <si>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</si>
  <si>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</si>
  <si>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</si>
  <si>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</si>
  <si>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</si>
  <si>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</si>
  <si>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</si>
  <si>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</si>
  <si>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</si>
  <si>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</si>
  <si>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</si>
  <si>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</si>
  <si>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</si>
  <si>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</si>
  <si>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</si>
  <si>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</si>
  <si>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</si>
  <si>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</si>
  <si>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</si>
  <si>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</si>
  <si>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</si>
  <si>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</si>
  <si>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</si>
  <si>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</si>
  <si>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</si>
  <si>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</si>
  <si>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</si>
  <si>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</si>
  <si>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</si>
  <si>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</si>
  <si>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</si>
  <si>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</si>
  <si>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</si>
  <si>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</si>
  <si>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</si>
  <si>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</si>
  <si>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</si>
  <si>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</si>
  <si>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</si>
  <si>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</si>
  <si>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</si>
  <si>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</si>
  <si>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</si>
  <si>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</si>
  <si>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</si>
  <si>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</si>
  <si>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</si>
  <si>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</si>
  <si>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</si>
  <si>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</si>
  <si>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</si>
  <si>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</si>
  <si>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</si>
  <si>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</si>
  <si>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</si>
  <si>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</si>
  <si>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</si>
  <si>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</si>
  <si>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</si>
  <si>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</si>
  <si>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</si>
  <si>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</si>
  <si>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</si>
  <si>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</si>
  <si>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</si>
  <si>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</si>
  <si>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</si>
  <si>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</si>
  <si>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</si>
  <si>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</si>
  <si>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</si>
  <si>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</si>
  <si>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</si>
  <si>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</si>
  <si>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</si>
  <si>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</si>
  <si>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</si>
  <si>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</si>
  <si>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</si>
  <si>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</si>
  <si>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</si>
  <si>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</si>
  <si>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</si>
  <si>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</si>
  <si>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</si>
  <si>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</si>
  <si>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</si>
  <si>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</si>
  <si>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</si>
  <si>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</si>
  <si>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</si>
  <si>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</si>
  <si>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</si>
  <si>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</si>
  <si>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</si>
  <si>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</si>
  <si>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</si>
  <si>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</si>
  <si>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</si>
  <si>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</si>
  <si>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</si>
  <si>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</si>
  <si>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</si>
  <si>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</si>
  <si>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</si>
  <si>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</si>
  <si>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</si>
  <si>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</si>
  <si>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</si>
  <si>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</si>
  <si>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</si>
  <si>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</si>
  <si>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</si>
  <si>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</si>
  <si>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</si>
  <si>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</si>
  <si>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</si>
  <si>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</si>
  <si>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</si>
  <si>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</si>
  <si>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</si>
  <si>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</si>
  <si>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</si>
  <si>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</si>
  <si>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</si>
  <si>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</si>
  <si>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</si>
  <si>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</si>
  <si>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</si>
  <si>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</si>
  <si>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</si>
  <si>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</si>
  <si>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</si>
  <si>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</si>
  <si>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</si>
  <si>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</si>
  <si>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</si>
  <si>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</si>
  <si>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</si>
  <si>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</si>
  <si>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</si>
  <si>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</si>
  <si>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</si>
  <si>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</si>
  <si>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</si>
  <si>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</si>
  <si>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</si>
  <si>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</si>
  <si>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</si>
  <si>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</si>
  <si>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</si>
  <si>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</si>
  <si>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</si>
  <si>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</si>
  <si>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</si>
  <si>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</si>
  <si>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</si>
  <si>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</si>
  <si>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</si>
  <si>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</si>
  <si>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</si>
  <si>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</si>
  <si>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</si>
  <si>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</si>
  <si>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</si>
  <si>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</si>
  <si>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</si>
  <si>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</si>
  <si>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</si>
  <si>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</si>
  <si>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</si>
  <si>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</si>
  <si>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</si>
  <si>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</si>
  <si>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</si>
  <si>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</si>
  <si>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</si>
  <si>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</si>
  <si>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</si>
  <si>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</si>
  <si>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</si>
  <si>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</si>
  <si>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</si>
  <si>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</si>
  <si>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</si>
  <si>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</si>
  <si>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</si>
  <si>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</si>
  <si>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</si>
  <si>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</si>
  <si>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</si>
  <si>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</si>
  <si>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</si>
  <si>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</si>
  <si>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</si>
  <si>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</si>
  <si>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</si>
  <si>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</si>
  <si>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</si>
  <si>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</si>
  <si>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</si>
  <si>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</si>
  <si>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</si>
  <si>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</si>
  <si>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</si>
  <si>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</si>
  <si>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</si>
  <si>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</si>
  <si>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</si>
  <si>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</si>
  <si>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</si>
  <si>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</si>
  <si>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</si>
  <si>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</si>
  <si>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</si>
  <si>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</si>
  <si>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</si>
  <si>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</si>
  <si>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</si>
  <si>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</si>
  <si>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</si>
  <si>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</si>
  <si>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</si>
  <si>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</si>
  <si>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</si>
  <si>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</si>
  <si>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</si>
  <si>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</si>
  <si>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</si>
  <si>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</si>
  <si>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</si>
  <si>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</si>
  <si>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</si>
  <si>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</si>
  <si>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</si>
  <si>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</si>
  <si>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</si>
  <si>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</si>
  <si>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</si>
  <si>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</si>
  <si>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</si>
  <si>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</si>
  <si>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</si>
  <si>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</si>
  <si>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</si>
  <si>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</si>
  <si>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</si>
  <si>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</si>
  <si>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</si>
  <si>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</si>
  <si>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</si>
  <si>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</si>
  <si>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</si>
  <si>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</si>
  <si>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</si>
  <si>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</si>
  <si>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</si>
  <si>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</si>
  <si>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</si>
  <si>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</si>
  <si>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</si>
  <si>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</si>
  <si>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</si>
  <si>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</si>
  <si>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</si>
  <si>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</si>
  <si>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</si>
  <si>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</si>
  <si>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</si>
  <si>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</si>
  <si>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</si>
  <si>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</si>
  <si>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</si>
  <si>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</si>
  <si>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</si>
  <si>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</si>
  <si>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</si>
  <si>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</si>
  <si>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</si>
  <si>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</si>
  <si>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</si>
  <si>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</si>
  <si>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</si>
  <si>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</si>
  <si>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</si>
  <si>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</si>
  <si>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</si>
  <si>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</si>
  <si>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</si>
  <si>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</si>
  <si>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</si>
  <si>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</si>
  <si>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</si>
  <si>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</si>
  <si>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</si>
  <si>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</si>
  <si>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</si>
  <si>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</si>
  <si>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</si>
  <si>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</si>
  <si>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</si>
  <si>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</si>
  <si>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</si>
  <si>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</si>
  <si>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</si>
  <si>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</si>
  <si>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</si>
  <si>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</si>
  <si>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</si>
  <si>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</si>
  <si>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</si>
  <si>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</si>
  <si>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</si>
  <si>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</si>
  <si>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</si>
  <si>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</si>
  <si>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</si>
  <si>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</si>
  <si>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</si>
  <si>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</si>
  <si>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</si>
  <si>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</si>
  <si>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</si>
  <si>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</si>
  <si>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</si>
  <si>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</si>
  <si>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</si>
  <si>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</si>
  <si>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</si>
  <si>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</si>
  <si>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</si>
  <si>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</si>
  <si>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</si>
  <si>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</si>
  <si>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</si>
  <si>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</si>
  <si>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</si>
  <si>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</si>
  <si>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</si>
  <si>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</si>
  <si>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</si>
  <si>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</si>
  <si>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</si>
  <si>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</si>
  <si>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</si>
  <si>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</si>
  <si>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</si>
  <si>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</si>
  <si>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</si>
  <si>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</si>
  <si>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</si>
  <si>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</si>
  <si>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</si>
  <si>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</si>
  <si>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</si>
  <si>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</si>
  <si>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</si>
  <si>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</si>
  <si>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</si>
  <si>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</si>
  <si>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</si>
  <si>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</si>
  <si>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</si>
  <si>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</si>
  <si>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</si>
  <si>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</si>
  <si>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</si>
  <si>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</si>
  <si>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</si>
  <si>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</si>
  <si>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</si>
  <si>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</si>
  <si>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</si>
  <si>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</si>
  <si>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</si>
  <si>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</si>
  <si>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</si>
  <si>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</si>
  <si>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</si>
  <si>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</si>
  <si>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</si>
  <si>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</si>
  <si>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</si>
  <si>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</si>
  <si>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</si>
  <si>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</si>
  <si>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</si>
  <si>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</si>
  <si>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</si>
  <si>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</si>
  <si>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</si>
  <si>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</si>
  <si>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</si>
  <si>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</si>
  <si>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</si>
  <si>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</si>
  <si>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</si>
  <si>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</si>
  <si>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</si>
  <si>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</si>
  <si>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</si>
  <si>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</si>
  <si>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</si>
  <si>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</si>
  <si>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</si>
  <si>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</si>
  <si>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</si>
  <si>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</si>
  <si>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</si>
  <si>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</si>
  <si>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</si>
  <si>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</si>
  <si>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</si>
  <si>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</si>
  <si>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</si>
  <si>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</si>
  <si>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</si>
  <si>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</si>
  <si>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</si>
  <si>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</si>
  <si>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</si>
  <si>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</si>
  <si>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</si>
  <si>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</si>
  <si>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</si>
  <si>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</si>
  <si>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</si>
  <si>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</si>
  <si>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</si>
  <si>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</si>
  <si>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</si>
  <si>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</si>
  <si>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</si>
  <si>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</si>
  <si>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</si>
  <si>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</si>
  <si>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</si>
  <si>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</si>
  <si>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</si>
  <si>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</si>
  <si>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</si>
  <si>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</si>
  <si>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</si>
  <si>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</si>
  <si>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</si>
  <si>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</si>
  <si>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</si>
  <si>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</si>
  <si>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</si>
  <si>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</si>
  <si>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</si>
  <si>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</si>
  <si>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</si>
  <si>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</si>
  <si>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</si>
  <si>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</si>
  <si>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</si>
  <si>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</si>
  <si>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</si>
  <si>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</si>
  <si>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</si>
  <si>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</si>
  <si>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</si>
  <si>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</si>
  <si>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</si>
  <si>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</si>
  <si>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</si>
  <si>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</si>
  <si>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</si>
  <si>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</si>
  <si>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</si>
  <si>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</si>
  <si>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</si>
  <si>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</si>
  <si>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</si>
  <si>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</si>
  <si>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</si>
  <si>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</si>
  <si>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</si>
  <si>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</si>
  <si>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</si>
  <si>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</si>
  <si>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</si>
  <si>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</si>
  <si>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</si>
  <si>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</si>
  <si>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</si>
  <si>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</si>
  <si>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</si>
  <si>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</si>
  <si>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</si>
  <si>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</si>
  <si>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</si>
  <si>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</si>
  <si>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</si>
  <si>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</si>
  <si>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</si>
  <si>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</si>
  <si>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</si>
  <si>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</si>
  <si>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</si>
  <si>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</si>
  <si>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</si>
  <si>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</si>
  <si>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</si>
  <si>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</si>
  <si>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</si>
  <si>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</si>
  <si>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</si>
  <si>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</si>
  <si>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</si>
  <si>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</si>
  <si>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</si>
  <si>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</si>
  <si>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</si>
  <si>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</si>
  <si>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</si>
  <si>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</si>
  <si>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</si>
  <si>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</si>
  <si>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</si>
  <si>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</si>
  <si>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</si>
  <si>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</si>
  <si>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</si>
  <si>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</si>
  <si>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</si>
  <si>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</si>
  <si>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</si>
  <si>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</si>
  <si>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</si>
  <si>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</si>
  <si>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</si>
  <si>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</si>
  <si>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</si>
  <si>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</si>
  <si>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</si>
  <si>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</si>
  <si>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</si>
  <si>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</si>
  <si>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</si>
  <si>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</si>
  <si>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</si>
  <si>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</si>
  <si>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</si>
  <si>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</si>
  <si>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</si>
  <si>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</si>
  <si>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</si>
  <si>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</si>
  <si>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</si>
  <si>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</si>
  <si>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</si>
  <si>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</si>
  <si>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</si>
  <si>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</si>
  <si>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</si>
  <si>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</si>
  <si>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</si>
  <si>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</si>
  <si>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</si>
  <si>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</si>
  <si>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</si>
  <si>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</si>
  <si>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</si>
  <si>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</si>
  <si>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</si>
  <si>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</si>
  <si>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</si>
  <si>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</si>
  <si>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</si>
  <si>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</si>
  <si>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</si>
  <si>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</si>
  <si>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</si>
  <si>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</si>
  <si>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</si>
  <si>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</si>
  <si>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</si>
  <si>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</si>
  <si>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</si>
  <si>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</si>
  <si>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</si>
  <si>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</si>
  <si>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</si>
  <si>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</si>
  <si>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</si>
  <si>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</si>
  <si>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</si>
  <si>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</si>
  <si>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</si>
  <si>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</si>
  <si>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</si>
  <si>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</si>
  <si>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</si>
  <si>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</si>
  <si>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</si>
  <si>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</si>
  <si>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</si>
  <si>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</si>
  <si>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</si>
  <si>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</si>
  <si>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</si>
  <si>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</si>
  <si>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</si>
  <si>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</si>
  <si>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</si>
  <si>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</si>
  <si>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</si>
  <si>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</si>
  <si>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</si>
  <si>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</si>
  <si>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</si>
  <si>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</si>
  <si>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</si>
  <si>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</si>
  <si>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</si>
  <si>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</si>
  <si>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</si>
  <si>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</si>
  <si>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</si>
  <si>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</si>
  <si>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</si>
  <si>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</si>
  <si>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</si>
  <si>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</si>
  <si>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</si>
  <si>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</si>
  <si>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</si>
  <si>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</si>
  <si>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</si>
  <si>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</si>
  <si>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</si>
  <si>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</si>
  <si>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</si>
  <si>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</si>
  <si>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</si>
  <si>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</si>
  <si>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</si>
  <si>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</si>
  <si>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</si>
  <si>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</si>
  <si>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</si>
  <si>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</si>
  <si>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</si>
  <si>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</si>
  <si>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</si>
  <si>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</si>
  <si>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</si>
  <si>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</si>
  <si>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</si>
  <si>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</si>
  <si>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</si>
  <si>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</si>
  <si>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</si>
  <si>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</si>
  <si>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</si>
  <si>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</si>
  <si>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</si>
  <si>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</si>
  <si>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</si>
  <si>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</si>
  <si>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</si>
  <si>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</si>
  <si>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</si>
  <si>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</si>
  <si>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</si>
  <si>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</si>
  <si>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</si>
  <si>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</si>
  <si>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</si>
  <si>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</si>
  <si>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</si>
  <si>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</si>
  <si>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</si>
  <si>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</si>
  <si>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</si>
  <si>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</si>
  <si>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</si>
  <si>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</si>
  <si>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</si>
  <si>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</si>
  <si>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</si>
  <si>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</si>
  <si>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</si>
  <si>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</si>
  <si>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</si>
  <si>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</si>
  <si>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</si>
  <si>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</si>
  <si>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</si>
  <si>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</si>
  <si>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</si>
  <si>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</si>
  <si>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</si>
  <si>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</si>
  <si>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</si>
  <si>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</si>
  <si>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</si>
  <si>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</si>
  <si>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</si>
  <si>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</si>
  <si>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</si>
  <si>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</si>
  <si>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</si>
  <si>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</si>
  <si>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</si>
  <si>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</si>
  <si>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</si>
  <si>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</si>
  <si>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</si>
  <si>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</si>
  <si>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</si>
  <si>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</si>
  <si>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</si>
  <si>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</si>
  <si>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</si>
  <si>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</si>
  <si>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</si>
  <si>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</si>
  <si>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</si>
  <si>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</si>
  <si>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</si>
  <si>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</si>
  <si>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</si>
  <si>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</si>
  <si>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</si>
  <si>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</si>
  <si>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</si>
  <si>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</si>
  <si>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</si>
  <si>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</si>
  <si>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</si>
  <si>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</si>
  <si>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</si>
  <si>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</si>
  <si>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</si>
  <si>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</si>
  <si>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</si>
  <si>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</si>
  <si>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</si>
  <si>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</si>
  <si>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</si>
  <si>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</si>
  <si>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</si>
  <si>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</si>
  <si>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</si>
  <si>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</si>
  <si>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</si>
  <si>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</si>
  <si>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</si>
  <si>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</si>
  <si>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</si>
  <si>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</si>
  <si>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</si>
  <si>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</si>
  <si>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</si>
  <si>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</si>
  <si>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</si>
  <si>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</si>
  <si>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</si>
  <si>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</si>
  <si>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</si>
  <si>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</si>
  <si>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</si>
  <si>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</si>
  <si>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</si>
  <si>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</si>
  <si>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</si>
  <si>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</si>
  <si>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</si>
  <si>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</si>
  <si>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</si>
  <si>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</si>
  <si>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</si>
  <si>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</si>
  <si>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</si>
  <si>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</si>
  <si>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</si>
  <si>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</si>
  <si>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</si>
  <si>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</si>
  <si>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</si>
  <si>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</si>
  <si>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</si>
  <si>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</si>
  <si>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</si>
  <si>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</si>
  <si>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</si>
  <si>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</si>
  <si>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</si>
  <si>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</si>
  <si>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</si>
  <si>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</si>
  <si>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</si>
  <si>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</si>
  <si>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</si>
  <si>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</si>
  <si>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</si>
  <si>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</si>
  <si>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</si>
  <si>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</si>
  <si>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</si>
  <si>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</si>
  <si>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</si>
  <si>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</si>
  <si>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</si>
  <si>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</si>
  <si>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</si>
  <si>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</si>
  <si>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</si>
  <si>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</si>
  <si>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</si>
  <si>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</si>
  <si>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</si>
  <si>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</si>
  <si>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</si>
  <si>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</si>
  <si>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</si>
  <si>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</si>
  <si>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</si>
  <si>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</si>
  <si>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</si>
  <si>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</si>
  <si>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</si>
  <si>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</si>
  <si>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</si>
  <si>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</si>
  <si>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</si>
  <si>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</si>
  <si>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</si>
  <si>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</si>
  <si>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</si>
  <si>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</si>
  <si>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</si>
  <si>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</si>
  <si>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</si>
  <si>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</si>
  <si>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</si>
  <si>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</si>
  <si>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</si>
  <si>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</si>
  <si>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</si>
  <si>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</si>
  <si>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</si>
  <si>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</si>
  <si>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</si>
  <si>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</si>
  <si>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</si>
  <si>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</si>
  <si>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</si>
  <si>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</si>
  <si>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</si>
  <si>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</si>
  <si>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</si>
  <si>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</si>
  <si>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</si>
  <si>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</si>
  <si>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</si>
  <si>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</si>
  <si>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</si>
  <si>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</si>
  <si>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</si>
  <si>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</si>
  <si>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</si>
  <si>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</si>
  <si>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</si>
  <si>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</si>
  <si>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</si>
  <si>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</si>
  <si>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</si>
  <si>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</si>
  <si>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</si>
  <si>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</si>
  <si>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</si>
  <si>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</si>
  <si>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</si>
  <si>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</si>
  <si>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</si>
  <si>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</si>
  <si>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</si>
  <si>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</si>
  <si>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</si>
  <si>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</si>
  <si>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</si>
  <si>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</si>
  <si>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</si>
  <si>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</si>
  <si>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</si>
  <si>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</si>
  <si>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</si>
  <si>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</si>
  <si>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</si>
  <si>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</si>
  <si>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</si>
  <si>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</si>
  <si>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</si>
  <si>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</si>
  <si>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</si>
  <si>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</si>
  <si>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</si>
  <si>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</si>
  <si>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</si>
  <si>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</si>
  <si>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</si>
  <si>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</si>
  <si>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</si>
  <si>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</si>
  <si>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</si>
  <si>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</si>
  <si>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</si>
  <si>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</si>
  <si>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</si>
  <si>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</si>
  <si>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</si>
  <si>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</si>
  <si>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</si>
  <si>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</si>
  <si>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</si>
  <si>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</si>
  <si>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</si>
  <si>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</si>
  <si>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</si>
  <si>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</si>
  <si>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</si>
  <si>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</si>
  <si>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</si>
  <si>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</si>
  <si>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</si>
  <si>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</si>
  <si>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</si>
  <si>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</si>
  <si>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</si>
  <si>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</si>
  <si>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</si>
  <si>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</si>
  <si>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</si>
  <si>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</si>
  <si>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</si>
  <si>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</si>
  <si>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</si>
  <si>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</si>
  <si>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</si>
  <si>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</si>
  <si>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</si>
  <si>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</si>
  <si>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</si>
  <si>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</si>
  <si>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</si>
  <si>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</si>
  <si>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</si>
  <si>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</si>
  <si>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</si>
  <si>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</si>
  <si>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</si>
  <si>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</si>
  <si>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</si>
  <si>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</si>
  <si>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</si>
  <si>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</si>
  <si>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</si>
  <si>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</si>
  <si>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</si>
  <si>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</si>
  <si>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</si>
  <si>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</si>
  <si>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</si>
  <si>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</si>
  <si>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</si>
  <si>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</si>
  <si>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</si>
  <si>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</si>
  <si>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</si>
  <si>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</si>
  <si>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</si>
  <si>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</si>
  <si>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</si>
  <si>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</si>
  <si>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</si>
  <si>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</si>
  <si>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</si>
  <si>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</si>
  <si>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</si>
  <si>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</si>
  <si>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</si>
  <si>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</si>
  <si>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</si>
  <si>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</si>
  <si>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</si>
  <si>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</si>
  <si>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</si>
  <si>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</si>
  <si>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</si>
  <si>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</si>
  <si>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</si>
  <si>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</si>
  <si>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</si>
  <si>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</si>
  <si>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</si>
  <si>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</si>
  <si>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</si>
  <si>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</si>
  <si>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</si>
  <si>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</si>
  <si>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</si>
  <si>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</si>
  <si>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</si>
  <si>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</si>
  <si>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</si>
  <si>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</si>
  <si>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</si>
  <si>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</si>
  <si>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</si>
  <si>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</si>
  <si>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</si>
  <si>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</si>
  <si>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</si>
  <si>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</si>
  <si>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</si>
  <si>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</si>
  <si>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</si>
  <si>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</si>
  <si>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</si>
  <si>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</si>
  <si>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</si>
  <si>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</si>
  <si>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</si>
  <si>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</si>
  <si>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</si>
  <si>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</si>
  <si>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</si>
  <si>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</si>
  <si>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</si>
  <si>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</si>
  <si>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</si>
  <si>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</si>
  <si>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</si>
  <si>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</si>
  <si>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</si>
  <si>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</si>
  <si>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</si>
  <si>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</si>
  <si>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</si>
  <si>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</si>
  <si>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</si>
  <si>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</si>
  <si>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</si>
  <si>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</si>
  <si>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</si>
  <si>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</si>
  <si>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</si>
  <si>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</si>
  <si>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</si>
  <si>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</si>
  <si>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</si>
  <si>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</si>
  <si>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</si>
  <si>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</si>
  <si>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</si>
  <si>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</si>
  <si>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</si>
  <si>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</si>
  <si>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</si>
  <si>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</si>
  <si>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</si>
  <si>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</si>
  <si>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</si>
  <si>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</si>
  <si>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</si>
  <si>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</si>
  <si>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</si>
  <si>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</si>
  <si>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</si>
  <si>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</si>
  <si>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</si>
  <si>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</si>
  <si>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</si>
  <si>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</si>
  <si>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</si>
  <si>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</si>
  <si>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</si>
  <si>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</si>
  <si>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</si>
  <si>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</si>
  <si>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</si>
  <si>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</si>
  <si>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</si>
  <si>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</si>
  <si>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</si>
  <si>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</si>
  <si>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</si>
  <si>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</si>
  <si>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</si>
  <si>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</si>
  <si>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</si>
  <si>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</si>
  <si>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</si>
  <si>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</si>
  <si>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</si>
  <si>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</si>
  <si>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</si>
  <si>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</si>
  <si>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</si>
  <si>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</si>
  <si>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</si>
  <si>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</si>
  <si>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</si>
  <si>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</si>
  <si>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</si>
  <si>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</si>
  <si>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</si>
  <si>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</si>
  <si>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</si>
  <si>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</si>
  <si>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</si>
  <si>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</si>
  <si>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</si>
  <si>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</si>
  <si>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</si>
  <si>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</si>
  <si>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</si>
  <si>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</si>
  <si>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</si>
  <si>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</si>
  <si>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</si>
  <si>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</si>
  <si>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</si>
  <si>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</si>
  <si>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</si>
  <si>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</si>
  <si>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</si>
  <si>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</si>
  <si>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</si>
  <si>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</si>
  <si>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</si>
  <si>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</si>
  <si>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</si>
  <si>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</si>
  <si>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</si>
  <si>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</si>
  <si>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</si>
  <si>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</si>
  <si>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</si>
  <si>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</si>
  <si>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</si>
  <si>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</si>
  <si>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</si>
  <si>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</si>
  <si>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</si>
  <si>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</si>
  <si>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</si>
  <si>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</si>
  <si>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</si>
  <si>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</si>
  <si>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</si>
  <si>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</si>
  <si>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</si>
  <si>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</si>
  <si>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</si>
  <si>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</si>
  <si>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</si>
  <si>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</si>
  <si>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</si>
  <si>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</si>
  <si>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</si>
  <si>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</si>
  <si>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</si>
  <si>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</si>
  <si>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</si>
  <si>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</si>
  <si>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</si>
  <si>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</si>
  <si>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</si>
  <si>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</si>
  <si>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</si>
  <si>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</si>
  <si>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</si>
  <si>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</si>
  <si>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</si>
  <si>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</si>
  <si>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</si>
  <si>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</si>
  <si>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</si>
  <si>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</si>
  <si>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</si>
  <si>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</si>
  <si>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</si>
  <si>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</si>
  <si>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</si>
  <si>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</si>
  <si>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</si>
  <si>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</si>
  <si>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</si>
  <si>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</si>
  <si>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</si>
  <si>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</si>
  <si>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</si>
  <si>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</si>
  <si>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</si>
  <si>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</si>
  <si>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</si>
  <si>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</si>
  <si>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</si>
  <si>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</si>
  <si>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</si>
  <si>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</si>
  <si>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</si>
  <si>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</si>
  <si>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</si>
  <si>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</si>
  <si>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</si>
  <si>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</si>
  <si>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</si>
  <si>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</si>
  <si>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</si>
  <si>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</si>
  <si>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</si>
  <si>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</si>
  <si>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</si>
  <si>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</si>
  <si>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</si>
  <si>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</si>
  <si>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</si>
  <si>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</si>
  <si>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</si>
  <si>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</si>
  <si>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</si>
  <si>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</si>
  <si>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</si>
  <si>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</si>
  <si>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</si>
  <si>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</si>
  <si>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</si>
  <si>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</si>
  <si>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</si>
  <si>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</si>
  <si>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</si>
  <si>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</si>
  <si>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</si>
  <si>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</si>
  <si>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</si>
  <si>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</si>
  <si>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</si>
  <si>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</si>
  <si>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</si>
  <si>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</si>
  <si>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</si>
  <si>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</si>
  <si>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</si>
  <si>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</si>
  <si>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</si>
  <si>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</si>
  <si>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</si>
  <si>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</si>
  <si>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</si>
  <si>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</si>
  <si>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</si>
  <si>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</si>
  <si>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</si>
  <si>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</si>
  <si>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</si>
  <si>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</si>
  <si>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</si>
  <si>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</si>
  <si>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</si>
  <si>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</si>
  <si>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</si>
  <si>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</si>
  <si>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</si>
  <si>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</si>
  <si>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</si>
  <si>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</si>
  <si>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</si>
  <si>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</si>
  <si>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</si>
  <si>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</si>
  <si>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</si>
  <si>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</si>
  <si>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</si>
  <si>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</si>
  <si>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</si>
  <si>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</si>
  <si>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</si>
  <si>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</si>
  <si>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</si>
  <si>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</si>
  <si>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</si>
  <si>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</si>
  <si>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</si>
  <si>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</si>
  <si>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</si>
  <si>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</si>
  <si>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</si>
  <si>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</si>
  <si>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</si>
  <si>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</si>
  <si>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</si>
  <si>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</si>
  <si>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</si>
  <si>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</si>
  <si>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</si>
  <si>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</si>
  <si>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</si>
  <si>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</si>
  <si>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</si>
  <si>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</si>
  <si>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</si>
  <si>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</si>
  <si>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</si>
  <si>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</si>
  <si>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</si>
  <si>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</si>
  <si>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</si>
  <si>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</si>
  <si>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</si>
  <si>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</si>
  <si>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</si>
  <si>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</si>
  <si>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</si>
  <si>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</si>
  <si>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</si>
  <si>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</si>
  <si>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</si>
  <si>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</si>
  <si>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</si>
  <si>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</si>
  <si>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</si>
  <si>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</si>
  <si>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</si>
  <si>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</si>
  <si>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</si>
  <si>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</si>
  <si>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</si>
  <si>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</si>
  <si>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</si>
  <si>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</si>
  <si>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</si>
  <si>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</si>
  <si>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</si>
  <si>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</si>
  <si>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</si>
  <si>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</si>
  <si>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</si>
  <si>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</si>
  <si>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</si>
  <si>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</si>
  <si>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</si>
  <si>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</si>
  <si>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</si>
  <si>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</si>
  <si>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</si>
  <si>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</si>
  <si>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</si>
  <si>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</si>
  <si>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</si>
  <si>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</si>
  <si>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</si>
  <si>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</si>
  <si>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</si>
  <si>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</si>
  <si>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</si>
  <si>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</si>
  <si>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</si>
  <si>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</si>
  <si>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</si>
  <si>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</si>
  <si>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</si>
  <si>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</si>
  <si>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</si>
  <si>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</si>
  <si>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</si>
  <si>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</si>
  <si>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</si>
  <si>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</si>
  <si>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</si>
  <si>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</si>
  <si>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</si>
  <si>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</si>
  <si>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</si>
  <si>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</si>
  <si>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</si>
  <si>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</si>
  <si>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</si>
  <si>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</si>
  <si>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</si>
  <si>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</si>
  <si>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</si>
  <si>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</si>
  <si>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</si>
  <si>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</si>
  <si>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</si>
  <si>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</si>
  <si>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</si>
  <si>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</si>
  <si>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</si>
  <si>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</si>
  <si>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</si>
  <si>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</si>
  <si>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</si>
  <si>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</si>
  <si>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</si>
  <si>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</si>
  <si>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</si>
  <si>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</si>
  <si>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</si>
  <si>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</si>
  <si>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</si>
  <si>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</si>
  <si>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</si>
  <si>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</si>
  <si>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</si>
  <si>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</si>
  <si>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</si>
  <si>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</si>
  <si>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</si>
  <si>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</si>
  <si>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</si>
  <si>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</si>
  <si>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</si>
  <si>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</si>
  <si>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</si>
  <si>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</si>
  <si>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</si>
  <si>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</si>
  <si>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</si>
  <si>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</si>
  <si>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</si>
  <si>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</si>
  <si>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</si>
  <si>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</si>
  <si>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</si>
  <si>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</si>
  <si>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</si>
  <si>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</si>
  <si>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</si>
  <si>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</si>
  <si>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</si>
  <si>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</si>
  <si>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</si>
  <si>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</si>
  <si>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</si>
  <si>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</si>
  <si>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</si>
  <si>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</si>
  <si>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</si>
  <si>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</si>
  <si>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</si>
  <si>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</si>
  <si>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</si>
  <si>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</si>
  <si>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</si>
  <si>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</si>
  <si>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</si>
  <si>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</si>
  <si>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</si>
  <si>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</si>
  <si>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</si>
  <si>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</si>
  <si>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</si>
  <si>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</si>
  <si>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</si>
  <si>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</si>
  <si>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</si>
  <si>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</si>
  <si>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</si>
  <si>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</si>
  <si>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</si>
  <si>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</si>
  <si>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</si>
  <si>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</si>
  <si>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</si>
  <si>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</si>
  <si>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</si>
  <si>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</si>
  <si>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</si>
  <si>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</si>
  <si>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</si>
  <si>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</si>
  <si>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</si>
  <si>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</si>
  <si>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</si>
  <si>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</si>
  <si>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</si>
  <si>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</si>
  <si>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</si>
  <si>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</si>
  <si>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</si>
  <si>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</si>
  <si>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</si>
  <si>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</si>
  <si>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</si>
  <si>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</si>
  <si>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</si>
  <si>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</si>
  <si>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</si>
  <si>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</si>
  <si>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</si>
  <si>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</si>
  <si>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</si>
  <si>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</si>
  <si>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</si>
  <si>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</si>
  <si>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</si>
  <si>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</si>
  <si>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</si>
  <si>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</si>
  <si>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</si>
  <si>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</si>
  <si>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</si>
  <si>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</si>
  <si>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</si>
  <si>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</si>
  <si>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</si>
  <si>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</si>
  <si>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</si>
  <si>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</si>
  <si>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</si>
  <si>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</si>
  <si>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</si>
  <si>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</si>
  <si>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</si>
  <si>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</si>
  <si>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</si>
  <si>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</si>
  <si>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</si>
  <si>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</si>
  <si>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</si>
  <si>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</si>
  <si>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</si>
  <si>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</si>
  <si>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</si>
  <si>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</si>
  <si>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</si>
  <si>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</si>
  <si>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</si>
  <si>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</si>
  <si>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</si>
  <si>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</si>
  <si>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</si>
  <si>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</si>
  <si>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</si>
  <si>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</si>
  <si>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</si>
  <si>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</si>
  <si>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</si>
  <si>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</si>
  <si>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</si>
  <si>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</si>
  <si>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</si>
  <si>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</si>
  <si>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</si>
  <si>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</si>
  <si>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</si>
  <si>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</si>
  <si>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</si>
  <si>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</si>
  <si>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</si>
  <si>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</si>
  <si>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</si>
  <si>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</si>
  <si>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</si>
  <si>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</si>
  <si>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</si>
  <si>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</si>
  <si>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</si>
  <si>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</si>
  <si>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</si>
  <si>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</si>
  <si>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</si>
  <si>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</si>
  <si>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</si>
  <si>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</si>
  <si>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</si>
  <si>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</si>
  <si>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</si>
  <si>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</si>
  <si>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</si>
  <si>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</si>
  <si>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</si>
  <si>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</si>
  <si>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</si>
  <si>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</si>
  <si>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</si>
  <si>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</si>
  <si>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</si>
  <si>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</si>
  <si>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</si>
  <si>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</si>
  <si>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</si>
  <si>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</si>
  <si>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</si>
  <si>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</si>
  <si>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</si>
  <si>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</si>
  <si>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</si>
  <si>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</si>
  <si>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</si>
  <si>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</si>
  <si>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</si>
  <si>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</si>
  <si>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</si>
  <si>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</si>
  <si>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</si>
  <si>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</si>
  <si>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</si>
  <si>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</si>
  <si>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</si>
  <si>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</si>
  <si>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</si>
  <si>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</si>
  <si>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</si>
  <si>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</si>
  <si>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</si>
  <si>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</si>
  <si>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</si>
  <si>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</si>
  <si>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</si>
  <si>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</si>
  <si>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</si>
  <si>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</si>
  <si>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</si>
  <si>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</si>
  <si>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</si>
  <si>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</si>
  <si>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</si>
  <si>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</si>
  <si>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</si>
  <si>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</si>
  <si>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</si>
  <si>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</si>
  <si>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</si>
  <si>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</si>
  <si>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</si>
  <si>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</si>
  <si>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</si>
  <si>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</si>
  <si>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</si>
  <si>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</si>
  <si>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</si>
  <si>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</si>
  <si>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</si>
  <si>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</si>
  <si>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</si>
  <si>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</si>
  <si>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</si>
  <si>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</si>
  <si>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</si>
  <si>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</si>
  <si>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</si>
  <si>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</si>
  <si>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</si>
  <si>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</si>
  <si>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</si>
  <si>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</si>
  <si>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</si>
  <si>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</si>
  <si>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</si>
  <si>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</si>
  <si>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</si>
  <si>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</si>
  <si>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</si>
  <si>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</si>
  <si>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</si>
  <si>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</si>
  <si>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</si>
  <si>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</si>
  <si>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</si>
  <si>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</si>
  <si>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</si>
  <si>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</si>
  <si>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</si>
  <si>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</si>
  <si>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</si>
  <si>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</si>
  <si>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</si>
  <si>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</si>
  <si>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</si>
  <si>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</si>
  <si>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</si>
  <si>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</si>
  <si>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</si>
  <si>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</si>
  <si>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</si>
  <si>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</si>
  <si>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</si>
  <si>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</si>
  <si>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</si>
  <si>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</si>
  <si>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</si>
  <si>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</si>
  <si>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</si>
  <si>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</si>
  <si>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</si>
  <si>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</si>
  <si>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</si>
  <si>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</si>
  <si>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</si>
  <si>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</si>
  <si>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</si>
  <si>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</si>
  <si>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</si>
  <si>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</si>
  <si>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</si>
  <si>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</si>
  <si>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</si>
  <si>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</si>
  <si>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</si>
  <si>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</si>
  <si>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</si>
  <si>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</si>
  <si>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</si>
  <si>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</si>
  <si>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</si>
  <si>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</si>
  <si>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</si>
  <si>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</si>
  <si>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</si>
  <si>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</si>
  <si>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</si>
  <si>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</si>
  <si>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</si>
  <si>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</si>
  <si>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</si>
  <si>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</si>
  <si>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</si>
  <si>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</si>
  <si>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</si>
  <si>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</si>
  <si>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</si>
  <si>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</si>
  <si>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</si>
  <si>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</si>
  <si>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</si>
  <si>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</si>
  <si>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</si>
  <si>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</si>
  <si>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</si>
  <si>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</si>
  <si>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</si>
  <si>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</si>
  <si>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</si>
  <si>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</si>
  <si>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</si>
  <si>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</si>
  <si>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</si>
  <si>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</si>
  <si>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</si>
  <si>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</si>
  <si>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</si>
  <si>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</si>
  <si>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</si>
  <si>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</si>
  <si>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</si>
  <si>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</si>
  <si>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</si>
  <si>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</si>
  <si>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</si>
  <si>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</si>
  <si>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</si>
  <si>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</si>
  <si>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</si>
  <si>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</si>
  <si>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</si>
  <si>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</si>
  <si>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</si>
  <si>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</si>
  <si>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</si>
  <si>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</si>
  <si>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</si>
  <si>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</si>
  <si>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</si>
  <si>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</si>
  <si>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</si>
  <si>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</si>
  <si>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</si>
  <si>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</si>
  <si>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</si>
  <si>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</si>
  <si>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</si>
  <si>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</si>
  <si>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</si>
  <si>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</si>
  <si>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</si>
  <si>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</si>
  <si>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</si>
  <si>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</si>
  <si>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</si>
  <si>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</si>
  <si>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</si>
  <si>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</si>
  <si>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</si>
  <si>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</si>
  <si>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</si>
  <si>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</si>
  <si>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</si>
  <si>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</si>
  <si>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</si>
  <si>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</si>
  <si>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</si>
  <si>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</si>
  <si>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</si>
  <si>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</si>
  <si>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</si>
  <si>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</si>
  <si>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</si>
  <si>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</si>
  <si>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</si>
  <si>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</si>
  <si>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</si>
  <si>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</si>
  <si>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</si>
  <si>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</si>
  <si>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</si>
  <si>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</si>
  <si>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</si>
  <si>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</si>
  <si>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</si>
  <si>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</si>
  <si>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</si>
  <si>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</si>
  <si>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</si>
  <si>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</si>
  <si>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</si>
  <si>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</si>
  <si>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</si>
  <si>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</si>
  <si>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</si>
  <si>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</si>
  <si>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</si>
  <si>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</si>
  <si>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</si>
  <si>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</si>
  <si>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</si>
  <si>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</si>
  <si>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</si>
  <si>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</si>
  <si>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</si>
  <si>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</si>
  <si>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</si>
  <si>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</si>
  <si>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</si>
  <si>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</si>
  <si>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</si>
  <si>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</si>
  <si>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</si>
  <si>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</si>
  <si>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</si>
  <si>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</si>
  <si>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</si>
  <si>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</si>
  <si>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</si>
  <si>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</si>
  <si>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</si>
  <si>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</si>
  <si>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</si>
  <si>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</si>
  <si>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</si>
  <si>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</si>
  <si>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</si>
  <si>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</si>
  <si>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</si>
  <si>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</si>
  <si>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</si>
  <si>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</si>
  <si>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</si>
  <si>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</si>
  <si>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</si>
  <si>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</si>
  <si>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</si>
  <si>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</si>
  <si>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</si>
  <si>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</si>
  <si>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</si>
  <si>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</si>
  <si>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</si>
  <si>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</si>
  <si>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</si>
  <si>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</si>
  <si>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</si>
  <si>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</si>
  <si>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</si>
  <si>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</si>
  <si>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</si>
  <si>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</si>
  <si>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</si>
  <si>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</si>
  <si>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</si>
  <si>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</si>
  <si>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</si>
  <si>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</si>
  <si>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</si>
  <si>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</si>
  <si>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</si>
  <si>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</si>
  <si>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</si>
  <si>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</si>
  <si>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</si>
  <si>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</si>
  <si>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</si>
  <si>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</si>
  <si>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</si>
  <si>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</si>
  <si>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</si>
  <si>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</si>
  <si>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</si>
  <si>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</si>
  <si>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</si>
  <si>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</si>
  <si>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</si>
  <si>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</si>
  <si>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</si>
  <si>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</si>
  <si>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</si>
  <si>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</si>
  <si>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</si>
  <si>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</si>
  <si>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</si>
  <si>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</si>
  <si>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</si>
  <si>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</si>
  <si>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</si>
  <si>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</si>
  <si>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</si>
  <si>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</si>
  <si>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</si>
  <si>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</si>
  <si>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</si>
  <si>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</si>
  <si>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</si>
  <si>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</si>
  <si>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</si>
  <si>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</si>
  <si>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</si>
  <si>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</si>
  <si>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</si>
  <si>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</si>
  <si>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</si>
  <si>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</si>
  <si>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</si>
  <si>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</si>
  <si>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</si>
  <si>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</si>
  <si>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</si>
  <si>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</si>
  <si>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</si>
  <si>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</si>
  <si>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</si>
  <si>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</si>
  <si>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</si>
  <si>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</si>
  <si>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</si>
  <si>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</si>
  <si>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</si>
  <si>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</si>
  <si>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</si>
  <si>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</si>
  <si>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</si>
  <si>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</si>
  <si>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</si>
  <si>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</si>
  <si>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</si>
  <si>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</si>
  <si>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</si>
  <si>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</si>
  <si>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</si>
  <si>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</si>
  <si>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</si>
  <si>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</si>
  <si>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</si>
  <si>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</si>
  <si>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</si>
  <si>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</si>
  <si>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</si>
  <si>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</si>
  <si>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</si>
  <si>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</si>
  <si>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</si>
  <si>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</si>
  <si>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</si>
  <si>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</si>
  <si>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</si>
  <si>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</si>
  <si>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</si>
  <si>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</si>
  <si>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</si>
  <si>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</si>
  <si>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</si>
  <si>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</si>
  <si>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</si>
  <si>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</si>
  <si>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</si>
  <si>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</si>
  <si>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</si>
  <si>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</si>
  <si>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</si>
  <si>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</si>
  <si>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</si>
  <si>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</si>
  <si>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</si>
  <si>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</si>
  <si>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</si>
  <si>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</si>
  <si>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</si>
  <si>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</si>
  <si>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</si>
  <si>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</si>
  <si>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</si>
  <si>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</si>
  <si>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</si>
  <si>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</si>
  <si>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</si>
  <si>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</si>
  <si>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</si>
  <si>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</si>
  <si>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</si>
  <si>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</si>
  <si>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</si>
  <si>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</si>
  <si>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</si>
  <si>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</si>
  <si>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</si>
  <si>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</si>
  <si>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</si>
  <si>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</si>
  <si>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</si>
  <si>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</si>
  <si>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</si>
  <si>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</si>
  <si>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</si>
  <si>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</si>
  <si>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</si>
  <si>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</si>
  <si>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</si>
  <si>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</si>
  <si>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</si>
  <si>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</si>
  <si>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</si>
  <si>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</si>
  <si>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</si>
  <si>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</si>
  <si>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</si>
  <si>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</si>
  <si>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</si>
  <si>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</si>
  <si>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</si>
  <si>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</si>
  <si>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</si>
  <si>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</si>
  <si>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</si>
  <si>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</si>
  <si>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</si>
  <si>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</si>
  <si>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</si>
  <si>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</si>
  <si>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</si>
  <si>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</si>
  <si>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</si>
  <si>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</si>
  <si>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</si>
  <si>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</si>
  <si>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</si>
  <si>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</si>
  <si>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</si>
  <si>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</si>
  <si>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</si>
  <si>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</si>
  <si>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</si>
  <si>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</si>
  <si>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</si>
  <si>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</si>
  <si>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</si>
  <si>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</si>
  <si>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</si>
  <si>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</si>
  <si>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</si>
  <si>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</si>
  <si>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</si>
  <si>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</si>
  <si>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</si>
  <si>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</si>
  <si>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</si>
  <si>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</si>
  <si>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</si>
  <si>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</si>
  <si>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</si>
  <si>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</si>
  <si>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</si>
  <si>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</si>
  <si>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</si>
  <si>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</si>
  <si>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</si>
  <si>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</si>
  <si>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</si>
  <si>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</si>
  <si>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</si>
  <si>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</si>
  <si>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</si>
  <si>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</si>
  <si>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</si>
  <si>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</si>
  <si>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</si>
  <si>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</si>
  <si>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</si>
  <si>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</si>
  <si>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</si>
  <si>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</si>
  <si>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</si>
  <si>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</si>
  <si>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</si>
  <si>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</si>
  <si>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</si>
  <si>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</si>
  <si>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</si>
  <si>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</si>
  <si>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</si>
  <si>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</si>
  <si>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</si>
  <si>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</si>
  <si>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</si>
  <si>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</si>
  <si>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</si>
  <si>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</si>
  <si>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</si>
  <si>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</si>
  <si>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</si>
  <si>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</si>
  <si>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</si>
  <si>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</si>
  <si>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</si>
  <si>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</si>
  <si>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</si>
  <si>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</si>
  <si>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</si>
  <si>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</si>
  <si>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</si>
  <si>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</si>
  <si>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</si>
  <si>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</si>
  <si>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</si>
  <si>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</si>
  <si>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</si>
  <si>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</si>
  <si>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</si>
  <si>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</si>
  <si>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</si>
  <si>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</si>
  <si>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</si>
  <si>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</si>
  <si>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</si>
  <si>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</si>
  <si>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</si>
  <si>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</si>
  <si>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</si>
  <si>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</si>
  <si>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</si>
  <si>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</si>
  <si>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</si>
  <si>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</si>
  <si>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</si>
  <si>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</si>
  <si>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</si>
  <si>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</si>
  <si>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</si>
  <si>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</si>
  <si>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</si>
  <si>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</si>
  <si>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</si>
  <si>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</si>
  <si>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</si>
  <si>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</si>
  <si>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</si>
  <si>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</si>
  <si>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</si>
  <si>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</si>
  <si>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</si>
  <si>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</si>
  <si>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</si>
  <si>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</si>
  <si>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</si>
  <si>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</si>
  <si>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</si>
  <si>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</si>
  <si>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</si>
  <si>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</si>
  <si>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</si>
  <si>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</si>
  <si>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</si>
  <si>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</si>
  <si>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</si>
  <si>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</si>
  <si>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</si>
  <si>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</si>
  <si>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</si>
  <si>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</si>
  <si>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</si>
  <si>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</si>
  <si>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</si>
  <si>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</si>
  <si>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</si>
  <si>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</si>
  <si>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</si>
  <si>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</si>
  <si>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</si>
  <si>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</si>
  <si>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</si>
  <si>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</si>
  <si>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</si>
  <si>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</si>
  <si>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</si>
  <si>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</si>
  <si>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</si>
  <si>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</si>
  <si>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</si>
  <si>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</si>
  <si>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</si>
  <si>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</si>
  <si>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</si>
  <si>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</si>
  <si>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</si>
  <si>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</si>
  <si>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</si>
  <si>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</si>
  <si>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</si>
  <si>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</si>
  <si>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</si>
  <si>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</si>
  <si>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</si>
  <si>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</si>
  <si>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</si>
  <si>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</si>
  <si>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</si>
  <si>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</si>
  <si>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</si>
  <si>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</si>
  <si>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</si>
  <si>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</si>
  <si>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</si>
  <si>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</si>
  <si>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</si>
  <si>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</si>
  <si>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</si>
  <si>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</si>
  <si>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</si>
  <si>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</si>
  <si>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</si>
  <si>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</si>
  <si>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</si>
  <si>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</si>
  <si>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</si>
  <si>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</si>
  <si>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</si>
  <si>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</si>
  <si>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</si>
  <si>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</si>
  <si>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</si>
  <si>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</si>
  <si>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</si>
  <si>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</si>
  <si>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</si>
  <si>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</si>
  <si>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</si>
  <si>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</si>
  <si>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</si>
  <si>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</si>
  <si>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</si>
  <si>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</si>
  <si>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</si>
  <si>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</si>
  <si>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</si>
  <si>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</si>
  <si>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</si>
  <si>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</si>
  <si>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</si>
  <si>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</si>
  <si>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</si>
  <si>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</si>
  <si>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</si>
  <si>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</si>
  <si>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</si>
  <si>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</si>
  <si>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</si>
  <si>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</si>
  <si>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</si>
  <si>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</si>
  <si>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</si>
  <si>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</si>
  <si>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</si>
  <si>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</si>
  <si>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</si>
  <si>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</si>
  <si>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</si>
  <si>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</si>
  <si>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</si>
  <si>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</si>
  <si>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</si>
  <si>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</si>
  <si>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</si>
  <si>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</si>
  <si>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</si>
  <si>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</si>
  <si>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</si>
  <si>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</si>
  <si>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</si>
  <si>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</si>
  <si>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</si>
  <si>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</si>
  <si>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</si>
  <si>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</si>
  <si>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</si>
  <si>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</si>
  <si>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</si>
  <si>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</si>
  <si>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</si>
  <si>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</si>
  <si>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</si>
  <si>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</si>
  <si>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</si>
  <si>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</si>
  <si>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</si>
  <si>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</si>
  <si>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</si>
  <si>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</si>
  <si>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</si>
  <si>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</si>
  <si>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</si>
  <si>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</si>
  <si>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</si>
  <si>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</si>
  <si>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</si>
  <si>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</si>
  <si>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</si>
  <si>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</si>
  <si>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</si>
  <si>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</si>
  <si>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</si>
  <si>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</si>
  <si>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</si>
  <si>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</si>
  <si>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</si>
  <si>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</si>
  <si>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</si>
  <si>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</si>
  <si>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</si>
  <si>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</si>
  <si>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</si>
  <si>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</si>
  <si>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</si>
  <si>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</si>
  <si>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</si>
  <si>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</si>
  <si>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</si>
  <si>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</si>
  <si>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</si>
  <si>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</si>
  <si>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</si>
  <si>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</si>
  <si>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</si>
  <si>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</si>
  <si>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</si>
  <si>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</si>
  <si>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</si>
  <si>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</si>
  <si>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</si>
  <si>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</si>
  <si>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</si>
  <si>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</si>
  <si>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</si>
  <si>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</si>
  <si>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</si>
  <si>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</si>
  <si>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</si>
  <si>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</si>
  <si>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</si>
  <si>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</si>
  <si>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</si>
  <si>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</si>
  <si>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</si>
  <si>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</si>
  <si>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</si>
  <si>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</si>
  <si>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</si>
  <si>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</si>
  <si>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</si>
  <si>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</si>
  <si>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</si>
  <si>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</si>
  <si>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</si>
  <si>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</si>
  <si>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</si>
  <si>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</si>
  <si>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</si>
  <si>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</si>
  <si>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</si>
  <si>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</si>
  <si>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</si>
  <si>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</si>
  <si>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</si>
  <si>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</si>
  <si>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</si>
  <si>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</si>
  <si>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</si>
  <si>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</si>
  <si>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</si>
  <si>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</si>
  <si>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</si>
  <si>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</si>
  <si>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</si>
  <si>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</si>
  <si>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</si>
  <si>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</si>
  <si>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</si>
  <si>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</si>
  <si>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</si>
  <si>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</si>
  <si>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</si>
  <si>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</si>
  <si>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</si>
  <si>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</si>
  <si>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</si>
  <si>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</si>
  <si>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</si>
  <si>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</si>
  <si>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</si>
  <si>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</si>
  <si>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</si>
  <si>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</si>
  <si>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</si>
  <si>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</si>
  <si>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</si>
  <si>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</si>
  <si>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</si>
  <si>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</si>
  <si>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</si>
  <si>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</si>
  <si>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</si>
  <si>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</si>
  <si>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</si>
  <si>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</si>
  <si>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</si>
  <si>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</si>
  <si>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</si>
  <si>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</si>
  <si>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</si>
  <si>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</si>
  <si>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</si>
  <si>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</si>
  <si>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</si>
  <si>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</si>
  <si>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</si>
  <si>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</si>
  <si>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</si>
  <si>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</si>
  <si>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</si>
  <si>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</si>
  <si>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</si>
  <si>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</si>
  <si>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</si>
  <si>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</si>
  <si>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</si>
  <si>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</si>
  <si>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</si>
  <si>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</si>
  <si>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</si>
  <si>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</si>
  <si>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</si>
  <si>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</si>
  <si>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</si>
  <si>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</si>
  <si>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</si>
  <si>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</si>
  <si>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</si>
  <si>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</si>
  <si>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</si>
  <si>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</si>
  <si>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</si>
  <si>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</si>
  <si>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</si>
  <si>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</si>
  <si>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</si>
  <si>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</si>
  <si>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</si>
  <si>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</si>
  <si>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</si>
  <si>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</si>
  <si>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</si>
  <si>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</si>
  <si>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</si>
  <si>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</si>
  <si>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</si>
  <si>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</si>
  <si>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</si>
  <si>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</si>
  <si>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</si>
  <si>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</si>
  <si>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</si>
  <si>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</si>
  <si>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</si>
  <si>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</si>
  <si>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</si>
  <si>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</si>
  <si>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</si>
  <si>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</si>
  <si>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</si>
  <si>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</si>
  <si>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</si>
  <si>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</si>
  <si>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</si>
  <si>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</si>
  <si>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</si>
  <si>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</si>
  <si>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</si>
  <si>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</si>
  <si>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</si>
  <si>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</si>
  <si>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</si>
  <si>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</si>
  <si>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</si>
  <si>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</si>
  <si>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</si>
  <si>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</si>
  <si>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</si>
  <si>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</si>
  <si>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</si>
  <si>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</si>
  <si>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</si>
  <si>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</si>
  <si>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</si>
  <si>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</si>
  <si>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</si>
  <si>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</si>
  <si>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</si>
  <si>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</si>
  <si>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</si>
  <si>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</si>
  <si>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</si>
  <si>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</si>
  <si>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</si>
  <si>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</si>
  <si>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</si>
  <si>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</si>
  <si>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</si>
  <si>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</si>
  <si>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</si>
  <si>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</si>
  <si>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</si>
  <si>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</si>
  <si>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</si>
  <si>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</si>
  <si>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</si>
  <si>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</si>
  <si>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</si>
  <si>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</si>
  <si>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</si>
  <si>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</si>
  <si>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</si>
  <si>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</si>
  <si>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</si>
  <si>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</si>
  <si>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</si>
  <si>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</si>
  <si>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</si>
  <si>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</si>
  <si>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</si>
  <si>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</si>
  <si>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</si>
  <si>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</si>
  <si>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</si>
  <si>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</si>
  <si>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</si>
  <si>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</si>
  <si>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</si>
  <si>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</si>
  <si>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</si>
  <si>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</si>
  <si>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</si>
  <si>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</si>
  <si>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</si>
  <si>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</si>
  <si>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</si>
  <si>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</si>
  <si>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</si>
  <si>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</si>
  <si>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</si>
  <si>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</si>
  <si>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</si>
  <si>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</si>
  <si>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</si>
  <si>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</si>
  <si>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</si>
  <si>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</si>
  <si>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</si>
  <si>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</si>
  <si>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</si>
  <si>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</si>
  <si>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</si>
  <si>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</si>
  <si>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</si>
  <si>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</si>
  <si>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</si>
  <si>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</si>
  <si>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</si>
  <si>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</si>
  <si>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</si>
  <si>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</si>
  <si>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</si>
  <si>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</si>
  <si>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</si>
  <si>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</si>
  <si>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</si>
  <si>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</si>
  <si>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</si>
  <si>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</si>
  <si>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</si>
  <si>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</si>
  <si>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</si>
  <si>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</si>
  <si>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</si>
  <si>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</si>
  <si>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</si>
  <si>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</si>
  <si>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</si>
  <si>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</si>
  <si>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</si>
  <si>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</si>
  <si>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</si>
  <si>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</si>
  <si>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</si>
  <si>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</si>
  <si>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</si>
  <si>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</si>
  <si>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</si>
  <si>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</si>
  <si>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</si>
  <si>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</si>
  <si>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</si>
  <si>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</si>
  <si>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</si>
  <si>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</si>
  <si>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</si>
  <si>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</si>
  <si>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</si>
  <si>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</si>
  <si>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</si>
  <si>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</si>
  <si>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</si>
  <si>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</si>
  <si>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</si>
  <si>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</si>
  <si>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</si>
  <si>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</si>
  <si>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</si>
  <si>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</si>
  <si>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</si>
  <si>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</si>
  <si>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</si>
  <si>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</si>
  <si>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</si>
  <si>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</si>
  <si>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</si>
  <si>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</si>
  <si>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</si>
  <si>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</si>
  <si>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</si>
  <si>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</si>
  <si>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</si>
  <si>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</si>
  <si>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</si>
  <si>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</si>
  <si>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</si>
  <si>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</si>
  <si>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</si>
  <si>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</si>
  <si>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</si>
  <si>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</si>
  <si>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</si>
  <si>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</si>
  <si>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</si>
  <si>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</si>
  <si>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</si>
  <si>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</si>
  <si>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</si>
  <si>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</si>
  <si>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</si>
  <si>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</si>
  <si>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</si>
  <si>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</si>
  <si>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</si>
  <si>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</si>
  <si>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</si>
  <si>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</si>
  <si>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</si>
  <si>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</si>
  <si>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</si>
  <si>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</si>
  <si>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</si>
  <si>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</si>
  <si>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</si>
  <si>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</si>
  <si>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</si>
  <si>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</si>
  <si>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</si>
  <si>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</si>
  <si>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</si>
  <si>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</si>
  <si>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</si>
  <si>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</si>
  <si>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</si>
  <si>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</si>
  <si>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</si>
  <si>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</si>
  <si>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</si>
  <si>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</si>
  <si>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</si>
  <si>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</si>
  <si>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</si>
  <si>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</si>
  <si>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</si>
  <si>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</si>
  <si>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</si>
  <si>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</si>
  <si>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</si>
  <si>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</si>
  <si>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</si>
  <si>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</si>
  <si>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</si>
  <si>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</si>
  <si>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</si>
  <si>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</si>
  <si>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</si>
  <si>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</si>
  <si>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</si>
  <si>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</si>
  <si>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</si>
  <si>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</si>
  <si>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</si>
  <si>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</si>
  <si>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</si>
  <si>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</si>
  <si>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</si>
  <si>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</si>
  <si>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</si>
  <si>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</si>
  <si>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</si>
  <si>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</si>
  <si>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</si>
  <si>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</si>
  <si>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</si>
  <si>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</si>
  <si>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</si>
  <si>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</si>
  <si>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</si>
  <si>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</si>
  <si>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</si>
  <si>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</si>
  <si>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</si>
  <si>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</si>
  <si>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</si>
  <si>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</si>
  <si>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</si>
  <si>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</si>
  <si>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</si>
  <si>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</si>
  <si>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</si>
  <si>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</si>
  <si>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</si>
  <si>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</si>
  <si>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</si>
  <si>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</si>
  <si>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</si>
  <si>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</si>
  <si>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</si>
  <si>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</si>
  <si>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</si>
  <si>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</si>
  <si>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</si>
  <si>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</si>
  <si>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</si>
  <si>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</si>
  <si>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</si>
  <si>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</si>
  <si>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</si>
  <si>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</si>
  <si>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</si>
  <si>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</si>
  <si>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</si>
  <si>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</si>
  <si>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</si>
  <si>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</si>
  <si>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</si>
  <si>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</si>
  <si>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</si>
  <si>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</si>
  <si>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</si>
  <si>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</si>
  <si>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</si>
  <si>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</si>
  <si>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</si>
  <si>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</si>
  <si>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</si>
  <si>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</si>
  <si>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</si>
  <si>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</si>
  <si>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</si>
  <si>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</si>
  <si>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</si>
  <si>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</si>
  <si>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</si>
  <si>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</si>
  <si>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</si>
  <si>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</si>
  <si>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</si>
  <si>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</si>
  <si>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</si>
  <si>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</si>
  <si>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</si>
  <si>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</si>
  <si>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</si>
  <si>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</si>
  <si>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</si>
  <si>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</si>
  <si>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</si>
  <si>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</si>
  <si>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</si>
  <si>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</si>
  <si>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</si>
  <si>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</si>
  <si>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</si>
  <si>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</si>
  <si>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</si>
  <si>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</si>
  <si>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</si>
  <si>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</si>
  <si>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</si>
  <si>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</si>
  <si>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</si>
  <si>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</si>
  <si>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</si>
  <si>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</si>
  <si>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</si>
  <si>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</si>
  <si>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</si>
  <si>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</si>
  <si>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</si>
  <si>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</si>
  <si>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</si>
  <si>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</si>
  <si>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</si>
  <si>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</si>
  <si>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</si>
  <si>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</si>
  <si>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</si>
  <si>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</si>
  <si>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</si>
  <si>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</si>
  <si>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</si>
  <si>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</si>
  <si>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</si>
  <si>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</si>
  <si>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</si>
  <si>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</si>
  <si>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</si>
  <si>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</si>
  <si>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</si>
  <si>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</si>
  <si>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</si>
  <si>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</si>
  <si>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</si>
  <si>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</si>
  <si>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</si>
  <si>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</si>
  <si>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</si>
  <si>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</si>
  <si>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</si>
  <si>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</si>
  <si>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</si>
  <si>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</si>
  <si>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</si>
  <si>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</si>
  <si>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</si>
  <si>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</si>
  <si>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</si>
  <si>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</si>
  <si>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</si>
  <si>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</si>
  <si>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</si>
  <si>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</si>
  <si>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</si>
  <si>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</si>
  <si>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</si>
  <si>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</si>
  <si>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</si>
  <si>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</si>
  <si>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</si>
  <si>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</si>
  <si>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</si>
  <si>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</si>
  <si>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</si>
  <si>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</si>
  <si>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</si>
  <si>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</si>
  <si>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</si>
  <si>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</si>
  <si>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</si>
  <si>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</si>
  <si>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</si>
  <si>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</si>
  <si>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</si>
  <si>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</si>
  <si>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</si>
  <si>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</si>
  <si>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</si>
  <si>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</si>
  <si>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</si>
  <si>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</si>
  <si>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</si>
  <si>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</si>
  <si>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</si>
  <si>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</si>
  <si>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</si>
  <si>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</si>
  <si>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</si>
  <si>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</si>
  <si>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</si>
  <si>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</si>
  <si>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</si>
  <si>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</si>
  <si>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</si>
  <si>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</si>
  <si>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</si>
  <si>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</si>
  <si>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</si>
  <si>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</si>
  <si>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</si>
  <si>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</si>
  <si>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</si>
  <si>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</si>
  <si>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</si>
  <si>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</si>
  <si>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</si>
  <si>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</si>
  <si>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</si>
  <si>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</si>
  <si>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</si>
  <si>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</si>
  <si>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</si>
  <si>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</si>
  <si>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</si>
  <si>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</si>
  <si>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</si>
  <si>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</si>
  <si>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</si>
  <si>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</si>
  <si>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</si>
  <si>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</si>
  <si>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</si>
  <si>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</si>
  <si>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</si>
  <si>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</si>
  <si>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</si>
  <si>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</si>
  <si>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</si>
  <si>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</si>
  <si>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</si>
  <si>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</si>
  <si>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</si>
  <si>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</si>
  <si>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</si>
  <si>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</si>
  <si>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</si>
  <si>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</si>
  <si>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</si>
  <si>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</si>
  <si>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</si>
  <si>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</si>
  <si>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</si>
  <si>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</si>
  <si>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</si>
  <si>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</si>
  <si>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</si>
  <si>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</si>
  <si>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</si>
  <si>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</si>
  <si>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</si>
  <si>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</si>
  <si>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</si>
  <si>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</si>
  <si>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</si>
  <si>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</si>
  <si>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</si>
  <si>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</si>
  <si>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</si>
  <si>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</si>
  <si>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</si>
  <si>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</si>
  <si>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</si>
  <si>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</si>
  <si>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</si>
  <si>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</si>
  <si>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</si>
  <si>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</si>
  <si>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</si>
  <si>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</si>
  <si>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</si>
  <si>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</si>
  <si>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</si>
  <si>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</si>
  <si>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</si>
  <si>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</si>
  <si>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</si>
  <si>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</si>
  <si>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</si>
  <si>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</si>
  <si>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</si>
  <si>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</si>
  <si>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</si>
  <si>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</si>
  <si>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</si>
  <si>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</si>
  <si>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</si>
  <si>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</si>
  <si>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</si>
  <si>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</si>
  <si>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</si>
  <si>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</si>
  <si>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</si>
  <si>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</si>
  <si>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</si>
  <si>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</si>
  <si>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</si>
  <si>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</si>
  <si>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</si>
  <si>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</si>
  <si>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</si>
  <si>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</si>
  <si>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</si>
  <si>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</si>
  <si>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</si>
  <si>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</si>
  <si>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</si>
  <si>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</si>
  <si>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</si>
  <si>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</si>
  <si>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</si>
  <si>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</si>
  <si>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</si>
  <si>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</si>
  <si>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</si>
  <si>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</si>
  <si>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</si>
  <si>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</si>
  <si>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</si>
  <si>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</si>
  <si>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</si>
  <si>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</si>
  <si>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</si>
  <si>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</si>
  <si>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</si>
  <si>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</si>
  <si>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</si>
  <si>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</si>
  <si>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</si>
  <si>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</si>
  <si>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</si>
  <si>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</si>
  <si>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</si>
  <si>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</si>
  <si>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</si>
  <si>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</si>
  <si>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</si>
  <si>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</si>
  <si>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</si>
  <si>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</si>
  <si>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</si>
  <si>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</si>
  <si>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</si>
  <si>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</si>
  <si>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</si>
  <si>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</si>
  <si>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</si>
  <si>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</si>
  <si>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</si>
  <si>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</si>
  <si>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</si>
  <si>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</si>
  <si>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</si>
  <si>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</si>
  <si>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</si>
  <si>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</si>
  <si>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</si>
  <si>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</si>
  <si>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</si>
  <si>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</si>
  <si>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</si>
  <si>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</si>
  <si>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</si>
  <si>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</si>
  <si>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</si>
  <si>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</si>
  <si>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</si>
  <si>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</si>
  <si>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</si>
  <si>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</si>
  <si>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</si>
  <si>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</si>
  <si>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</si>
  <si>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</si>
  <si>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</si>
  <si>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</si>
  <si>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</si>
  <si>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</si>
  <si>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</si>
  <si>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</si>
  <si>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</si>
  <si>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</si>
  <si>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</si>
  <si>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</si>
  <si>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</si>
  <si>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</si>
  <si>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</si>
  <si>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</si>
  <si>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</si>
  <si>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</si>
  <si>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</si>
  <si>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</si>
  <si>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</si>
  <si>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</si>
  <si>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</si>
  <si>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</si>
  <si>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</si>
  <si>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</si>
  <si>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</si>
  <si>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</si>
  <si>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</si>
  <si>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</si>
  <si>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</si>
  <si>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</si>
  <si>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</si>
  <si>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</si>
  <si>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</si>
  <si>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</si>
  <si>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</si>
  <si>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</si>
  <si>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</si>
  <si>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</si>
  <si>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</si>
  <si>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</si>
  <si>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</si>
  <si>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</si>
  <si>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</si>
  <si>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</si>
  <si>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</si>
  <si>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</si>
  <si>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</si>
  <si>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</si>
  <si>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</si>
  <si>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</si>
  <si>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</si>
  <si>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</si>
  <si>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</si>
  <si>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</si>
  <si>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</si>
  <si>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</si>
  <si>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</si>
  <si>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</si>
  <si>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</si>
  <si>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</si>
  <si>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</si>
  <si>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</si>
  <si>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</si>
  <si>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</si>
  <si>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</si>
  <si>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</si>
  <si>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</si>
  <si>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</si>
  <si>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</si>
  <si>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</si>
  <si>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</si>
  <si>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</si>
  <si>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</si>
  <si>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</si>
  <si>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</si>
  <si>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</si>
  <si>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</si>
  <si>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</si>
  <si>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</si>
  <si>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</si>
  <si>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</si>
  <si>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</si>
  <si>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</si>
  <si>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</si>
  <si>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</si>
  <si>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</si>
  <si>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</si>
  <si>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</si>
  <si>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</si>
  <si>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</si>
  <si>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</si>
  <si>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</si>
  <si>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</si>
  <si>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</si>
  <si>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</si>
  <si>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</si>
  <si>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</si>
  <si>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</si>
  <si>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</si>
  <si>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</si>
  <si>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</si>
  <si>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</si>
  <si>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</si>
  <si>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</si>
  <si>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</si>
  <si>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</si>
  <si>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</si>
  <si>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</si>
  <si>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</si>
  <si>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</si>
  <si>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</si>
  <si>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</si>
  <si>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</si>
  <si>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</si>
  <si>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</si>
  <si>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</si>
  <si>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</si>
  <si>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</si>
  <si>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</si>
  <si>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</si>
  <si>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</si>
  <si>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</si>
  <si>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</si>
  <si>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</si>
  <si>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</si>
  <si>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</si>
  <si>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</si>
  <si>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</si>
  <si>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</si>
  <si>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</si>
  <si>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</si>
  <si>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</si>
  <si>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</si>
  <si>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</si>
  <si>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</si>
  <si>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</si>
  <si>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</si>
  <si>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</si>
  <si>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</si>
  <si>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</si>
  <si>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</si>
  <si>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</si>
  <si>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</si>
  <si>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</si>
  <si>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</si>
  <si>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</si>
  <si>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</si>
  <si>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</si>
  <si>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</si>
  <si>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</si>
  <si>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</si>
  <si>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</si>
  <si>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</si>
  <si>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</si>
  <si>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</si>
  <si>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</si>
  <si>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</si>
  <si>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</si>
  <si>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</si>
  <si>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</si>
  <si>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</si>
  <si>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</si>
  <si>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</si>
  <si>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</si>
  <si>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</si>
  <si>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</si>
  <si>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</si>
  <si>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</si>
  <si>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</si>
  <si>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</si>
  <si>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</si>
  <si>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</si>
  <si>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</si>
  <si>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</si>
  <si>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</si>
  <si>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</si>
  <si>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</si>
  <si>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</si>
  <si>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</si>
  <si>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</si>
  <si>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</si>
  <si>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</si>
  <si>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</si>
  <si>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</si>
  <si>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</si>
  <si>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</si>
  <si>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</si>
  <si>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</si>
  <si>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</si>
  <si>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</si>
  <si>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</si>
  <si>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</si>
  <si>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</si>
  <si>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</si>
  <si>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</si>
  <si>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</si>
  <si>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</si>
  <si>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</si>
  <si>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</si>
  <si>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</si>
  <si>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</si>
  <si>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</si>
  <si>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</si>
  <si>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</si>
  <si>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</si>
  <si>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</si>
  <si>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</si>
  <si>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</si>
  <si>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</si>
  <si>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</si>
  <si>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</si>
  <si>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</si>
  <si>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</si>
  <si>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</si>
  <si>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</si>
  <si>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</si>
  <si>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</si>
  <si>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</si>
  <si>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</si>
  <si>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</si>
  <si>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</si>
  <si>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</si>
  <si>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</si>
  <si>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</si>
  <si>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</si>
  <si>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</si>
  <si>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</si>
  <si>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</si>
  <si>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</si>
  <si>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</si>
  <si>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</si>
  <si>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</si>
  <si>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</si>
  <si>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</si>
  <si>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</si>
  <si>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</si>
  <si>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</si>
  <si>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</si>
  <si>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</si>
  <si>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</si>
  <si>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</si>
  <si>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</si>
  <si>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</si>
  <si>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</si>
  <si>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</si>
  <si>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</si>
  <si>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</si>
  <si>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</si>
  <si>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</si>
  <si>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</si>
  <si>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</si>
  <si>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</si>
  <si>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</si>
  <si>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</si>
  <si>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</si>
  <si>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</si>
  <si>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</si>
  <si>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</si>
  <si>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</si>
  <si>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</si>
  <si>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</si>
  <si>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</si>
  <si>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</si>
  <si>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</si>
  <si>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</si>
  <si>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</si>
  <si>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</si>
  <si>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</si>
  <si>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</si>
  <si>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</si>
  <si>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</si>
  <si>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</si>
  <si>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</si>
  <si>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</si>
  <si>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</si>
  <si>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</si>
  <si>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</si>
  <si>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</si>
  <si>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</si>
  <si>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</si>
  <si>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</si>
  <si>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</si>
  <si>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</si>
  <si>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</si>
  <si>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</si>
  <si>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</si>
  <si>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</si>
  <si>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</si>
  <si>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</si>
  <si>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</si>
  <si>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</si>
  <si>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</si>
  <si>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</si>
  <si>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</si>
  <si>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</si>
  <si>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</si>
  <si>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</si>
  <si>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</si>
  <si>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</si>
  <si>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</si>
  <si>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</si>
  <si>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</si>
  <si>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</si>
  <si>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</si>
  <si>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</si>
  <si>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</si>
  <si>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</si>
  <si>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</si>
  <si>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</si>
  <si>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</si>
  <si>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</si>
  <si>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</si>
  <si>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</si>
  <si>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</si>
  <si>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</si>
  <si>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</si>
  <si>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</si>
  <si>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</si>
  <si>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</si>
  <si>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</si>
  <si>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</si>
  <si>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</si>
  <si>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</si>
  <si>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</si>
  <si>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</si>
  <si>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</si>
  <si>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</si>
  <si>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</si>
  <si>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</si>
  <si>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</si>
  <si>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</si>
  <si>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</si>
  <si>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</si>
  <si>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</si>
  <si>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</si>
  <si>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</si>
  <si>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</si>
  <si>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</si>
  <si>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</si>
  <si>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</si>
  <si>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</si>
  <si>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</si>
  <si>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</si>
  <si>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</si>
  <si>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</si>
  <si>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</si>
  <si>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</si>
  <si>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</si>
  <si>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</si>
  <si>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</si>
  <si>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</si>
  <si>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</si>
  <si>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</si>
  <si>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</si>
  <si>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</si>
  <si>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</si>
  <si>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</si>
  <si>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</si>
  <si>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</si>
  <si>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</si>
  <si>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</si>
  <si>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</si>
  <si>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</si>
  <si>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</si>
  <si>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</si>
  <si>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</si>
  <si>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</si>
  <si>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</si>
  <si>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</si>
  <si>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</si>
  <si>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</si>
  <si>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</si>
  <si>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</si>
  <si>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</si>
  <si>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</si>
  <si>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</si>
  <si>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</si>
  <si>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</si>
  <si>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</si>
  <si>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</si>
  <si>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</si>
  <si>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</si>
  <si>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</si>
  <si>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</si>
  <si>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</si>
  <si>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</si>
  <si>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</si>
  <si>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</si>
  <si>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</si>
  <si>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</si>
  <si>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</si>
  <si>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</si>
  <si>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</si>
  <si>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</si>
  <si>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</si>
  <si>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</si>
  <si>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</si>
  <si>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</si>
  <si>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</si>
  <si>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</si>
  <si>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</si>
  <si>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</si>
  <si>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</si>
  <si>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</si>
  <si>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</si>
  <si>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</si>
  <si>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</si>
  <si>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</si>
  <si>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</si>
  <si>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</si>
  <si>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</si>
  <si>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</si>
  <si>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</si>
  <si>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</si>
  <si>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</si>
  <si>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</si>
  <si>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</si>
  <si>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</si>
  <si>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</si>
  <si>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</si>
  <si>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</si>
  <si>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</si>
  <si>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</si>
  <si>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</si>
  <si>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</si>
  <si>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</si>
  <si>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</si>
  <si>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</si>
  <si>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</si>
  <si>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</si>
  <si>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</si>
  <si>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</si>
  <si>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</si>
  <si>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</si>
  <si>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</si>
  <si>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</si>
  <si>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</si>
  <si>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</si>
  <si>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</si>
  <si>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</si>
  <si>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</si>
  <si>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</si>
  <si>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</si>
  <si>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</si>
  <si>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</si>
  <si>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</si>
  <si>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</si>
  <si>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</si>
  <si>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</si>
  <si>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</si>
  <si>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</si>
  <si>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</si>
  <si>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</si>
  <si>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</si>
  <si>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</si>
  <si>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</si>
  <si>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</si>
  <si>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</si>
  <si>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</si>
  <si>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</si>
  <si>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</si>
  <si>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</si>
  <si>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</si>
  <si>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</si>
  <si>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</si>
  <si>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</si>
  <si>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</si>
  <si>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</si>
  <si>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</si>
  <si>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</si>
  <si>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</si>
  <si>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</si>
  <si>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</si>
  <si>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</si>
  <si>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</si>
  <si>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</si>
  <si>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</si>
  <si>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</si>
  <si>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</si>
  <si>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</si>
  <si>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</si>
  <si>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</si>
  <si>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</si>
  <si>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</si>
  <si>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</si>
  <si>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</si>
  <si>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</si>
  <si>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</si>
  <si>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</si>
  <si>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</si>
  <si>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</si>
  <si>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</si>
  <si>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</si>
  <si>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</si>
  <si>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</si>
  <si>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</si>
  <si>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</si>
  <si>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</si>
  <si>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</si>
  <si>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</si>
  <si>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</si>
  <si>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</si>
  <si>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</si>
  <si>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</si>
  <si>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</si>
  <si>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</si>
  <si>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</si>
  <si>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</si>
  <si>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</si>
  <si>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</si>
  <si>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</si>
  <si>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</si>
  <si>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</si>
  <si>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</si>
  <si>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</si>
  <si>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</si>
  <si>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</si>
  <si>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</si>
  <si>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</si>
  <si>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</si>
  <si>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</si>
  <si>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</si>
  <si>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</si>
  <si>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</si>
  <si>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</si>
  <si>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</si>
  <si>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</si>
  <si>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</si>
  <si>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</si>
  <si>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</si>
  <si>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</si>
  <si>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</si>
  <si>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</si>
  <si>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</si>
  <si>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</si>
  <si>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</si>
  <si>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</si>
  <si>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</si>
  <si>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</si>
  <si>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</si>
  <si>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</si>
  <si>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</si>
  <si>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</si>
  <si>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</si>
  <si>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</si>
  <si>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</si>
  <si>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</si>
  <si>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</si>
  <si>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</si>
  <si>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</si>
  <si>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</si>
  <si>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</si>
  <si>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</si>
  <si>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</si>
  <si>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</si>
  <si>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</si>
  <si>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</si>
  <si>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</si>
  <si>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</si>
  <si>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</si>
  <si>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</si>
  <si>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</si>
  <si>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</si>
  <si>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</si>
  <si>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</si>
  <si>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</si>
  <si>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</si>
  <si>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</si>
  <si>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</si>
  <si>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</si>
  <si>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</si>
  <si>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</si>
  <si>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</si>
  <si>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</si>
  <si>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</si>
  <si>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</si>
  <si>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</si>
  <si>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</si>
  <si>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</si>
  <si>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</si>
  <si>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</si>
  <si>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</si>
  <si>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</si>
  <si>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</si>
  <si>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</si>
  <si>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</si>
  <si>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</si>
  <si>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</si>
  <si>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</si>
  <si>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</si>
  <si>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</si>
  <si>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</si>
  <si>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</si>
  <si>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</si>
  <si>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</si>
  <si>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</si>
  <si>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</si>
  <si>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</si>
  <si>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</si>
  <si>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</si>
  <si>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</si>
  <si>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</si>
  <si>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</si>
  <si>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</si>
  <si>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</si>
  <si>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</si>
  <si>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</si>
  <si>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</si>
  <si>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</si>
  <si>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</si>
  <si>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</si>
  <si>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</si>
  <si>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</si>
  <si>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</si>
  <si>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</si>
  <si>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</si>
  <si>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</si>
  <si>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</si>
  <si>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</si>
  <si>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</si>
  <si>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</si>
  <si>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</si>
  <si>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</si>
  <si>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</si>
  <si>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</si>
  <si>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</si>
  <si>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</si>
  <si>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</si>
  <si>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</si>
  <si>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</si>
  <si>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</si>
  <si>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</si>
  <si>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</si>
  <si>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</si>
  <si>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</si>
  <si>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</si>
  <si>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</si>
  <si>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</si>
  <si>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</si>
  <si>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</si>
  <si>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</si>
  <si>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</si>
  <si>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</si>
  <si>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</si>
  <si>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</si>
  <si>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</si>
  <si>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</si>
  <si>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</si>
  <si>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</si>
  <si>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</si>
  <si>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</si>
  <si>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</si>
  <si>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</si>
  <si>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</si>
  <si>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</si>
  <si>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</si>
  <si>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</si>
  <si>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</si>
  <si>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</si>
  <si>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</si>
  <si>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</si>
  <si>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</si>
  <si>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</si>
  <si>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</si>
  <si>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</si>
  <si>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</si>
  <si>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</si>
  <si>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</si>
  <si>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</si>
  <si>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</si>
  <si>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</si>
  <si>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</si>
  <si>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</si>
  <si>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</si>
  <si>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</si>
  <si>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</si>
  <si>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</si>
  <si>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</si>
  <si>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</si>
  <si>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</si>
  <si>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</si>
  <si>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</si>
  <si>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</si>
  <si>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</si>
  <si>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</si>
  <si>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</si>
  <si>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</si>
  <si>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</si>
  <si>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</si>
  <si>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</si>
  <si>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</si>
  <si>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</si>
  <si>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</si>
  <si>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</si>
  <si>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</si>
  <si>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</si>
  <si>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</si>
  <si>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</si>
  <si>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</si>
  <si>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</si>
  <si>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</si>
  <si>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</si>
  <si>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</si>
  <si>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</si>
  <si>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</si>
  <si>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</si>
  <si>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</si>
  <si>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</si>
  <si>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</si>
  <si>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</si>
  <si>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</si>
  <si>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</si>
  <si>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</si>
  <si>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</si>
  <si>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</si>
  <si>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</si>
  <si>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</si>
  <si>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</si>
  <si>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</si>
  <si>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</si>
  <si>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</si>
  <si>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</si>
  <si>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</si>
  <si>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</si>
  <si>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</si>
  <si>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</si>
  <si>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</si>
  <si>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</si>
  <si>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</si>
  <si>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</si>
  <si>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</si>
  <si>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</si>
  <si>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</si>
  <si>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</si>
  <si>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</si>
  <si>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</si>
  <si>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</si>
  <si>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</si>
  <si>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</si>
  <si>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</si>
  <si>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</si>
  <si>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</si>
  <si>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</si>
  <si>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</si>
  <si>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</si>
  <si>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</si>
  <si>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</si>
  <si>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</si>
  <si>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</si>
  <si>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</si>
  <si>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</si>
  <si>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</si>
  <si>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</si>
  <si>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</si>
  <si>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</si>
  <si>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</si>
  <si>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</si>
  <si>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</si>
  <si>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</si>
  <si>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</si>
  <si>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</si>
  <si>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</si>
  <si>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</si>
  <si>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</si>
  <si>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</si>
  <si>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</si>
  <si>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</si>
  <si>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</si>
  <si>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</si>
  <si>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</si>
  <si>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</si>
  <si>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</si>
  <si>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</si>
  <si>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</si>
  <si>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</si>
  <si>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</si>
  <si>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</si>
  <si>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</si>
  <si>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</si>
  <si>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</si>
  <si>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</si>
  <si>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</si>
  <si>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</si>
  <si>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</si>
  <si>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</si>
  <si>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</si>
  <si>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</si>
  <si>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</si>
  <si>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</si>
  <si>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</si>
  <si>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</si>
  <si>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</si>
  <si>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</si>
  <si>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</si>
  <si>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</si>
  <si>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</si>
  <si>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</si>
  <si>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</si>
  <si>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</si>
  <si>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</si>
  <si>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</si>
  <si>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</si>
  <si>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</si>
  <si>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</si>
  <si>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</si>
  <si>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</si>
  <si>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</si>
  <si>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</si>
  <si>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</si>
  <si>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</si>
  <si>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</si>
  <si>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</si>
  <si>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</si>
  <si>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</si>
  <si>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</si>
  <si>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</si>
  <si>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</si>
  <si>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</si>
  <si>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</si>
  <si>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</si>
  <si>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</si>
  <si>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</si>
  <si>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</si>
  <si>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</si>
  <si>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</si>
  <si>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</si>
  <si>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</si>
  <si>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</si>
  <si>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</si>
  <si>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</si>
  <si>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</si>
  <si>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</si>
  <si>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</si>
  <si>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</si>
  <si>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</si>
  <si>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</si>
  <si>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</si>
  <si>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</si>
  <si>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</si>
  <si>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</si>
  <si>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</si>
  <si>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</si>
  <si>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</si>
  <si>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</si>
  <si>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</si>
  <si>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</si>
  <si>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</si>
  <si>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</si>
  <si>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</si>
  <si>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</si>
  <si>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</si>
  <si>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</si>
  <si>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</si>
  <si>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</si>
  <si>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</si>
  <si>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</si>
  <si>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</si>
  <si>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</si>
  <si>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</si>
  <si>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</si>
  <si>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</si>
  <si>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</si>
  <si>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</si>
  <si>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</si>
  <si>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</si>
  <si>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</si>
  <si>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</si>
  <si>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</si>
  <si>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</si>
  <si>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</si>
  <si>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</si>
  <si>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</si>
  <si>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</si>
  <si>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</si>
  <si>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</si>
  <si>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</si>
  <si>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</si>
  <si>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</si>
  <si>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</si>
  <si>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</si>
  <si>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</si>
  <si>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</si>
  <si>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</si>
  <si>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</si>
  <si>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</si>
  <si>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</si>
  <si>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</si>
  <si>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</si>
  <si>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</si>
  <si>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</si>
  <si>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</si>
  <si>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</si>
  <si>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</si>
  <si>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</si>
  <si>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</si>
  <si>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</si>
  <si>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</si>
  <si>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</si>
  <si>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</si>
  <si>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</si>
  <si>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</si>
  <si>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</si>
  <si>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</si>
  <si>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</si>
  <si>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</si>
  <si>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</si>
  <si>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</si>
  <si>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</si>
  <si>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</si>
  <si>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</si>
  <si>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</si>
  <si>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</si>
  <si>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</si>
  <si>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</si>
  <si>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</si>
  <si>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</si>
  <si>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</si>
  <si>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</si>
  <si>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</si>
  <si>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</si>
  <si>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</si>
  <si>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</si>
  <si>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</si>
  <si>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</si>
  <si>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</si>
  <si>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</si>
  <si>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</si>
  <si>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</si>
  <si>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</si>
  <si>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</si>
  <si>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</si>
  <si>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</si>
  <si>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</si>
  <si>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</si>
  <si>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</si>
  <si>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</si>
  <si>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</si>
  <si>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</si>
  <si>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</si>
  <si>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</si>
  <si>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</si>
  <si>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</si>
  <si>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</si>
  <si>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</si>
  <si>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</si>
  <si>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</si>
  <si>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</si>
  <si>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</si>
  <si>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</si>
  <si>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</si>
  <si>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</si>
  <si>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</si>
  <si>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</si>
  <si>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</si>
  <si>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</si>
  <si>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</si>
  <si>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</si>
  <si>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</si>
  <si>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</si>
  <si>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</si>
  <si>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</si>
  <si>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</si>
  <si>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</si>
  <si>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</si>
  <si>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</si>
  <si>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</si>
  <si>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</si>
  <si>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</si>
  <si>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</si>
  <si>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</si>
  <si>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</si>
  <si>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</si>
  <si>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</si>
  <si>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</si>
  <si>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</si>
  <si>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</si>
  <si>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</si>
  <si>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</si>
  <si>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</si>
  <si>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</si>
  <si>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</si>
  <si>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</si>
  <si>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</si>
  <si>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</si>
  <si>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</si>
  <si>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</si>
  <si>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</si>
  <si>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</si>
  <si>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</si>
  <si>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</si>
  <si>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</si>
  <si>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</si>
  <si>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</si>
  <si>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</si>
  <si>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</si>
  <si>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</si>
  <si>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</si>
  <si>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</si>
  <si>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</si>
  <si>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</si>
  <si>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</si>
  <si>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</si>
  <si>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</si>
  <si>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</si>
  <si>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</si>
  <si>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</si>
  <si>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</si>
  <si>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</si>
  <si>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</si>
  <si>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</si>
  <si>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</si>
  <si>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</si>
  <si>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</si>
  <si>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</si>
  <si>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</si>
  <si>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</si>
  <si>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</si>
  <si>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</si>
  <si>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</si>
  <si>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</si>
  <si>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</si>
  <si>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</si>
  <si>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</si>
  <si>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</si>
  <si>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</si>
  <si>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</si>
  <si>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</si>
  <si>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</si>
  <si>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</si>
  <si>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</si>
  <si>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</si>
  <si>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</si>
  <si>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</si>
  <si>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</si>
  <si>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</si>
  <si>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</si>
  <si>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</si>
  <si>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</si>
  <si>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</si>
  <si>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</si>
  <si>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</si>
  <si>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</si>
  <si>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</si>
  <si>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</si>
  <si>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</si>
  <si>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</si>
  <si>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</si>
  <si>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</si>
  <si>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</si>
  <si>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</si>
  <si>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</si>
  <si>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</si>
  <si>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</si>
  <si>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</si>
  <si>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</si>
  <si>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</si>
  <si>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</si>
  <si>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</si>
  <si>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</si>
  <si>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</si>
  <si>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</si>
  <si>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</si>
  <si>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</si>
  <si>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</si>
  <si>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</si>
  <si>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</si>
  <si>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</si>
  <si>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</si>
  <si>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</si>
  <si>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</si>
  <si>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</si>
  <si>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</si>
  <si>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</si>
  <si>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</si>
  <si>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</si>
  <si>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</si>
  <si>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</si>
  <si>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</si>
  <si>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</si>
  <si>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</si>
  <si>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</si>
  <si>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</si>
  <si>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</si>
  <si>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</si>
  <si>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</si>
  <si>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</si>
  <si>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</si>
  <si>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</si>
  <si>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</si>
  <si>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</si>
  <si>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</si>
  <si>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</si>
  <si>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</si>
  <si>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</si>
  <si>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</si>
  <si>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</si>
  <si>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</si>
  <si>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</si>
  <si>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</si>
  <si>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</si>
  <si>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</si>
  <si>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</si>
  <si>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</si>
  <si>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</si>
  <si>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</si>
  <si>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</si>
  <si>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</si>
  <si>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</si>
  <si>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</si>
  <si>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</si>
  <si>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</si>
  <si>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</si>
  <si>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</si>
  <si>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</si>
  <si>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</si>
  <si>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</si>
  <si>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</si>
  <si>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</si>
  <si>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</si>
  <si>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</si>
  <si>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</si>
  <si>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</si>
  <si>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</si>
  <si>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</si>
  <si>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</si>
  <si>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</si>
  <si>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</si>
  <si>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</si>
  <si>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</si>
  <si>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</si>
  <si>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</si>
  <si>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</si>
  <si>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</si>
  <si>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</si>
  <si>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</si>
  <si>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</si>
  <si>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</si>
  <si>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</si>
  <si>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</si>
  <si>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</si>
  <si>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</si>
  <si>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</si>
  <si>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</si>
  <si>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</si>
  <si>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</si>
  <si>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</si>
  <si>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</si>
  <si>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</si>
  <si>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</si>
  <si>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</si>
  <si>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</si>
  <si>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</si>
  <si>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</si>
  <si>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</si>
  <si>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</si>
  <si>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</si>
  <si>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</si>
  <si>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</si>
  <si>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</si>
  <si>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</si>
  <si>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</si>
  <si>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</si>
  <si>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</si>
  <si>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</si>
  <si>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</si>
  <si>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</si>
  <si>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</si>
  <si>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</si>
  <si>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</si>
  <si>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</si>
  <si>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</si>
  <si>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</si>
  <si>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</si>
  <si>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</si>
  <si>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</si>
  <si>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</si>
  <si>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</si>
  <si>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</si>
  <si>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</si>
  <si>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</si>
  <si>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</si>
  <si>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</si>
  <si>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</si>
  <si>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</si>
  <si>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</si>
  <si>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</si>
  <si>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</si>
  <si>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</si>
  <si>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</si>
  <si>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</si>
  <si>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</si>
  <si>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</si>
  <si>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</si>
  <si>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</si>
  <si>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</si>
  <si>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</si>
  <si>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</si>
  <si>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</si>
  <si>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</si>
  <si>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</si>
  <si>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</si>
  <si>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</si>
  <si>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</si>
  <si>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</si>
  <si>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</si>
  <si>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</si>
  <si>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</si>
  <si>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</si>
  <si>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</si>
  <si>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</si>
  <si>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</si>
  <si>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</si>
  <si>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</si>
  <si>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</si>
  <si>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</si>
  <si>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</si>
  <si>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Readable date</t>
  </si>
  <si>
    <t>Column Labels</t>
  </si>
  <si>
    <t>Grand Total</t>
  </si>
  <si>
    <t>Row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</si>
  <si>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</si>
  <si>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</si>
  <si>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</si>
  <si>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</si>
  <si>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</si>
  <si>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</si>
  <si>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</si>
  <si>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</si>
  <si>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</si>
  <si>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</si>
  <si>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</si>
  <si>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</si>
  <si>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</si>
  <si>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</si>
  <si>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</si>
  <si>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</si>
  <si>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</si>
  <si>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</si>
  <si>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</si>
  <si>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</si>
  <si>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</si>
  <si>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</si>
  <si>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</si>
  <si>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</si>
  <si>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</si>
  <si>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</si>
  <si>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</si>
  <si>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</si>
  <si>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</si>
  <si>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</si>
  <si>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</si>
  <si>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</si>
  <si>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</si>
  <si>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</si>
  <si>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</si>
  <si>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</si>
  <si>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</si>
  <si>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</si>
  <si>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</si>
  <si>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</si>
  <si>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</si>
  <si>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</si>
  <si>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</si>
  <si>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</si>
  <si>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</si>
  <si>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</si>
  <si>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</si>
  <si>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</si>
  <si>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</si>
  <si>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</si>
  <si>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</si>
  <si>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</si>
  <si>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</si>
  <si>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Year</t>
  </si>
  <si>
    <t>Month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</si>
  <si>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</si>
  <si>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</si>
  <si>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</si>
  <si>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</si>
  <si>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</si>
  <si>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</si>
  <si>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</si>
  <si>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</si>
  <si>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</si>
  <si>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</si>
  <si>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</si>
  <si>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</si>
  <si>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Success - Failure Delta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</si>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</sst>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9CB"/>
        <bgColor indexed="64"/>
      </patternFill>
    </fill>
  </fills>
  <borders count="2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2" fontId="2" fillId="2" borderId="1" xfId="0" applyNumberFormat="1" applyFont="1" applyFill="1" applyBorder="1" applyAlignment="1">
      <alignment vertical="top" wrapText="1"/>
    </xf>
    <xf numFmtId="22" fontId="2" fillId="3" borderId="1" xfId="0" applyNumberFormat="1" applyFont="1" applyFill="1" applyBorder="1" applyAlignment="1">
      <alignment vertical="top" wrapText="1"/>
    </xf>
    <xf numFmtId="14" fontId="0" fillId="0" borderId="0" xfId="0" applyNumberFormat="1"/>
    <xf numFmtId="14" fontId="2" fillId="2" borderId="1" xfId="0" applyNumberFormat="1" applyFont="1" applyFill="1" applyBorder="1" applyAlignment="1">
      <alignment vertical="top" wrapText="1"/>
    </xf>
    <xf numFmtId="14" fontId="2" fillId="3" borderId="1" xfId="0" applyNumberFormat="1" applyFont="1" applyFill="1" applyBorder="1" applyAlignment="1">
      <alignment vertical="top" wrapText="1"/>
    </xf>
    <xf numFmtId="14" fontId="2" fillId="4" borderId="1" xfId="0" applyNumberFormat="1" applyFont="1" applyFill="1" applyBorder="1" applyAlignment="1">
      <alignment vertical="top"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37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C-4D9C-977C-163EF21E4C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C-4D9C-977C-163EF21E4C80}"/>
            </c:ext>
          </c:extLst>
        </c:ser>
        <c:ser>
          <c:idx val="3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9C-4D9C-977C-163EF21E4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002248"/>
        <c:axId val="633996344"/>
      </c:lineChart>
      <c:catAx>
        <c:axId val="63400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96344"/>
        <c:crosses val="autoZero"/>
        <c:auto val="1"/>
        <c:lblAlgn val="ctr"/>
        <c:lblOffset val="100"/>
        <c:noMultiLvlLbl val="0"/>
      </c:catAx>
      <c:valAx>
        <c:axId val="63399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0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goal'!$H$1402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goal'!$C$1403:$C$1413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goal'!$H$1403:$H$1413</c:f>
              <c:numCache>
                <c:formatCode>0.00%</c:formatCode>
                <c:ptCount val="11"/>
                <c:pt idx="0">
                  <c:v>0.73953488372093024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0.39285714285714285</c:v>
                </c:pt>
                <c:pt idx="7">
                  <c:v>0.26666666666666666</c:v>
                </c:pt>
                <c:pt idx="8">
                  <c:v>0.66666666666666663</c:v>
                </c:pt>
                <c:pt idx="9">
                  <c:v>0.33333333333333331</c:v>
                </c:pt>
                <c:pt idx="10">
                  <c:v>0.12121212121212122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A-4DD6-8C3E-3B4EBEB6B6E5}"/>
            </c:ext>
          </c:extLst>
        </c:ser>
        <c:ser>
          <c:idx val="1"/>
          <c:order val="1"/>
          <c:tx>
            <c:strRef>
              <c:f>'Outcomes based on goal'!$I$1402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goal'!$C$1403:$C$1413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goal'!$I$1403:$I$1413</c:f>
              <c:numCache>
                <c:formatCode>0.00%</c:formatCode>
                <c:ptCount val="11"/>
                <c:pt idx="0">
                  <c:v>0.24651162790697675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0.5357142857142857</c:v>
                </c:pt>
                <c:pt idx="7">
                  <c:v>0.6</c:v>
                </c:pt>
                <c:pt idx="8">
                  <c:v>0.33333333333333331</c:v>
                </c:pt>
                <c:pt idx="9">
                  <c:v>0.66666666666666663</c:v>
                </c:pt>
                <c:pt idx="10">
                  <c:v>0.74242424242424243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A-4DD6-8C3E-3B4EBEB6B6E5}"/>
            </c:ext>
          </c:extLst>
        </c:ser>
        <c:ser>
          <c:idx val="2"/>
          <c:order val="2"/>
          <c:tx>
            <c:strRef>
              <c:f>'Outcomes based on goal'!$J$1402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goal'!$C$1403:$C$1413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goal'!$J$1403:$J$1413</c:f>
              <c:numCache>
                <c:formatCode>0.00%</c:formatCode>
                <c:ptCount val="11"/>
                <c:pt idx="0">
                  <c:v>1.3953488372093023E-2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7.1428571428571425E-2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0.13636363636363635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A-4DD6-8C3E-3B4EBEB6B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551632"/>
        <c:axId val="676551304"/>
      </c:lineChart>
      <c:catAx>
        <c:axId val="67655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51304"/>
        <c:crosses val="autoZero"/>
        <c:auto val="1"/>
        <c:lblAlgn val="ctr"/>
        <c:lblOffset val="100"/>
        <c:noMultiLvlLbl val="0"/>
      </c:catAx>
      <c:valAx>
        <c:axId val="67655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- Failure Chart by date'!$M$7</c:f>
              <c:strCache>
                <c:ptCount val="1"/>
                <c:pt idx="0">
                  <c:v>Success - Failure Delta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- Failure Chart by date'!$F$8:$F$19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- Failure Chart by date'!$M$8:$M$19</c:f>
              <c:numCache>
                <c:formatCode>General</c:formatCode>
                <c:ptCount val="12"/>
                <c:pt idx="0">
                  <c:v>23</c:v>
                </c:pt>
                <c:pt idx="1">
                  <c:v>32</c:v>
                </c:pt>
                <c:pt idx="2">
                  <c:v>23</c:v>
                </c:pt>
                <c:pt idx="3">
                  <c:v>31</c:v>
                </c:pt>
                <c:pt idx="4">
                  <c:v>59</c:v>
                </c:pt>
                <c:pt idx="5">
                  <c:v>51</c:v>
                </c:pt>
                <c:pt idx="6">
                  <c:v>37</c:v>
                </c:pt>
                <c:pt idx="7">
                  <c:v>25</c:v>
                </c:pt>
                <c:pt idx="8">
                  <c:v>25</c:v>
                </c:pt>
                <c:pt idx="9">
                  <c:v>15</c:v>
                </c:pt>
                <c:pt idx="10">
                  <c:v>23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B6-4971-8BC0-97D4E0795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272528"/>
        <c:axId val="529268264"/>
      </c:lineChart>
      <c:catAx>
        <c:axId val="52927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68264"/>
        <c:crosses val="autoZero"/>
        <c:auto val="1"/>
        <c:lblAlgn val="ctr"/>
        <c:lblOffset val="100"/>
        <c:noMultiLvlLbl val="0"/>
      </c:catAx>
      <c:valAx>
        <c:axId val="52926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7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15</xdr:row>
      <xdr:rowOff>6350</xdr:rowOff>
    </xdr:from>
    <xdr:to>
      <xdr:col>16</xdr:col>
      <xdr:colOff>476250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D8C94-6A3E-4E8C-A682-2C59D1FDC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1714500</xdr:colOff>
      <xdr:row>1414</xdr:row>
      <xdr:rowOff>22225</xdr:rowOff>
    </xdr:from>
    <xdr:to>
      <xdr:col>4</xdr:col>
      <xdr:colOff>615950</xdr:colOff>
      <xdr:row>1429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16221-0EFA-4FF5-A634-7C4A11567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609600</xdr:colOff>
      <xdr:row>1415</xdr:row>
      <xdr:rowOff>127000</xdr:rowOff>
    </xdr:from>
    <xdr:to>
      <xdr:col>7</xdr:col>
      <xdr:colOff>514350</xdr:colOff>
      <xdr:row>1422</xdr:row>
      <xdr:rowOff>69850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9F3C010-C2CE-4B8E-AC16-4A03D2656F55}"/>
            </a:ext>
          </a:extLst>
        </xdr:cNvPr>
        <xdr:cNvSpPr txBox="1"/>
      </xdr:nvSpPr>
      <xdr:spPr>
        <a:xfrm>
          <a:off x="8451850" y="3929164100"/>
          <a:ext cx="1911350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 couldn't figure out how</a:t>
          </a:r>
          <a:r>
            <a:rPr lang="en-US" sz="1100" baseline="0"/>
            <a:t> to make the table above on a different sheet, so I put everything on the same sheet.  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130175</xdr:rowOff>
    </xdr:from>
    <xdr:to>
      <xdr:col>13</xdr:col>
      <xdr:colOff>231775</xdr:colOff>
      <xdr:row>18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EACD8-CD1C-4C3B-A996-AC6B84110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%201%20deliverable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s based on goal"/>
      <sheetName val="Sheet2"/>
    </sheetNames>
    <sheetDataSet>
      <sheetData sheetId="0">
        <row r="1402">
          <cell r="H1402" t="str">
            <v>Percentage Successful</v>
          </cell>
          <cell r="I1402" t="str">
            <v>Percentage Failed</v>
          </cell>
          <cell r="J1402" t="str">
            <v>Percentage Canceled</v>
          </cell>
        </row>
        <row r="1403">
          <cell r="C1403" t="str">
            <v>Less Than 1000</v>
          </cell>
          <cell r="H1403">
            <v>0.73953488372093024</v>
          </cell>
          <cell r="I1403">
            <v>0.24651162790697675</v>
          </cell>
          <cell r="J1403">
            <v>1.3953488372093023E-2</v>
          </cell>
        </row>
        <row r="1404">
          <cell r="C1404" t="str">
            <v>1000 to 4999</v>
          </cell>
          <cell r="H1404">
            <v>0.71132376395534291</v>
          </cell>
          <cell r="I1404">
            <v>0.2807017543859649</v>
          </cell>
          <cell r="J1404">
            <v>7.9744816586921844E-3</v>
          </cell>
        </row>
        <row r="1405">
          <cell r="C1405" t="str">
            <v>5000 to 9999</v>
          </cell>
          <cell r="H1405">
            <v>0.55045871559633031</v>
          </cell>
          <cell r="I1405">
            <v>0.43119266055045874</v>
          </cell>
          <cell r="J1405">
            <v>1.834862385321101E-2</v>
          </cell>
        </row>
        <row r="1406">
          <cell r="C1406" t="str">
            <v>10000 to 14999</v>
          </cell>
          <cell r="H1406">
            <v>0.46296296296296297</v>
          </cell>
          <cell r="I1406">
            <v>0.49074074074074076</v>
          </cell>
          <cell r="J1406">
            <v>4.6296296296296294E-2</v>
          </cell>
        </row>
        <row r="1407">
          <cell r="C1407" t="str">
            <v>15000 to 19999</v>
          </cell>
          <cell r="H1407">
            <v>0.41463414634146339</v>
          </cell>
          <cell r="I1407">
            <v>0.43902439024390244</v>
          </cell>
          <cell r="J1407">
            <v>0.14634146341463414</v>
          </cell>
        </row>
        <row r="1408">
          <cell r="C1408" t="str">
            <v>20000 to 24999</v>
          </cell>
          <cell r="H1408">
            <v>0.38235294117647056</v>
          </cell>
          <cell r="I1408">
            <v>0.58823529411764708</v>
          </cell>
          <cell r="J1408">
            <v>2.9411764705882353E-2</v>
          </cell>
        </row>
        <row r="1409">
          <cell r="C1409" t="str">
            <v>25000 to 29999</v>
          </cell>
          <cell r="H1409">
            <v>0.39285714285714285</v>
          </cell>
          <cell r="I1409">
            <v>0.5357142857142857</v>
          </cell>
          <cell r="J1409">
            <v>7.1428571428571425E-2</v>
          </cell>
        </row>
        <row r="1410">
          <cell r="C1410" t="str">
            <v>30000 to 34999</v>
          </cell>
          <cell r="H1410">
            <v>0.26666666666666666</v>
          </cell>
          <cell r="I1410">
            <v>0.6</v>
          </cell>
          <cell r="J1410">
            <v>0.13333333333333333</v>
          </cell>
        </row>
        <row r="1411">
          <cell r="C1411" t="str">
            <v>40000 to 44999</v>
          </cell>
          <cell r="H1411">
            <v>0.66666666666666663</v>
          </cell>
          <cell r="I1411">
            <v>0.33333333333333331</v>
          </cell>
          <cell r="J1411">
            <v>0</v>
          </cell>
        </row>
        <row r="1412">
          <cell r="C1412" t="str">
            <v>45000 to 49999</v>
          </cell>
          <cell r="H1412">
            <v>0.33333333333333331</v>
          </cell>
          <cell r="I1412">
            <v>0.66666666666666663</v>
          </cell>
          <cell r="J1412">
            <v>0</v>
          </cell>
        </row>
        <row r="1413">
          <cell r="C1413" t="str">
            <v>Greater than 50000</v>
          </cell>
          <cell r="H1413">
            <v>0.12121212121212122</v>
          </cell>
          <cell r="I1413">
            <v>0.74242424242424243</v>
          </cell>
          <cell r="J1413">
            <v>0.13636363636363635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sandquist" refreshedDate="44184.658105671297" createdVersion="6" refreshedVersion="6" minRefreshableVersion="3" recordCount="1394" xr:uid="{811468ED-F461-437D-AF99-1C45A1F4755E}">
  <cacheSource type="worksheet">
    <worksheetSource ref="A1:S1048576" sheet="Sheet9"/>
  </cacheSource>
  <cacheFields count="19">
    <cacheField name="id" numFmtId="0">
      <sharedItems containsString="0" containsBlank="1" containsNumber="1" containsInteger="1" minValue="520" maxValue="4113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1" maxValue="30000000"/>
    </cacheField>
    <cacheField name="pledged" numFmtId="0">
      <sharedItems containsString="0" containsBlank="1" containsNumber="1" minValue="0" maxValue="169985.91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85995540" maxValue="1493838720"/>
    </cacheField>
    <cacheField name="launched_at" numFmtId="0">
      <sharedItems containsString="0" containsBlank="1" containsNumber="1" containsInteger="1" minValue="127957477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1420"/>
    </cacheField>
    <cacheField name="spotlight" numFmtId="0">
      <sharedItems containsBlank="1"/>
    </cacheField>
    <cacheField name="Category and Subcategory" numFmtId="0">
      <sharedItems containsBlank="1"/>
    </cacheField>
    <cacheField name="Category and Subcategory2" numFmtId="0">
      <sharedItems containsBlank="1"/>
    </cacheField>
    <cacheField name="Parent Category" numFmtId="0">
      <sharedItems containsBlank="1" count="4">
        <s v="plays"/>
        <s v="spaces"/>
        <s v="musical"/>
        <m/>
      </sharedItems>
    </cacheField>
    <cacheField name="Readable date" numFmtId="0">
      <sharedItems containsNonDate="0" containsDate="1" containsString="0" containsBlank="1" minDate="2010-07-19T21:26:13" maxDate="2017-03-15T15:30:07"/>
    </cacheField>
    <cacheField name="Year" numFmtId="0">
      <sharedItems containsString="0" containsBlank="1" containsNumber="1" containsInteger="1" minValue="2010" maxValue="2017" count="9">
        <n v="2015"/>
        <n v="2016"/>
        <n v="2014"/>
        <n v="2017"/>
        <n v="2013"/>
        <n v="2012"/>
        <n v="2010"/>
        <n v="2011"/>
        <m/>
      </sharedItems>
    </cacheField>
    <cacheField name="Month" numFmtId="0">
      <sharedItems containsBlank="1" count="13">
        <s v="Nov"/>
        <s v="Oct"/>
        <s v="Mar"/>
        <s v="Aug"/>
        <s v="May"/>
        <s v="Jul"/>
        <s v="Jan"/>
        <s v="Dec"/>
        <s v="Jun"/>
        <s v="Apr"/>
        <s v="Sep"/>
        <s v="Feb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4"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theater"/>
    <x v="0"/>
    <d v="2015-11-10T16:51:01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theater"/>
    <x v="0"/>
    <d v="2016-10-03T02:13:39"/>
    <x v="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theater"/>
    <x v="0"/>
    <d v="2016-03-01T00:58:45"/>
    <x v="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theater"/>
    <x v="0"/>
    <d v="2015-08-22T03:11:16"/>
    <x v="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theater"/>
    <x v="0"/>
    <d v="2016-05-02T17:12:49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theater"/>
    <x v="0"/>
    <d v="2014-07-30T09:37:21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theater"/>
    <x v="0"/>
    <d v="2015-07-07T14:12:24"/>
    <x v="0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theater"/>
    <x v="0"/>
    <d v="2017-01-18T04:56:06"/>
    <x v="3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theater"/>
    <x v="0"/>
    <d v="2015-05-31T22:05:07"/>
    <x v="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theater"/>
    <x v="0"/>
    <d v="2016-12-21T00:44:54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theater"/>
    <x v="0"/>
    <d v="2015-06-02T14:11:08"/>
    <x v="0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theater"/>
    <x v="0"/>
    <d v="2016-11-02T01:33:49"/>
    <x v="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theater"/>
    <x v="0"/>
    <d v="2016-04-13T00:10:08"/>
    <x v="1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theater"/>
    <x v="0"/>
    <d v="2016-04-22T10:26:05"/>
    <x v="1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theater"/>
    <x v="0"/>
    <d v="2015-09-23T19:27:50"/>
    <x v="0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theater"/>
    <x v="0"/>
    <d v="2016-12-07T13:05:05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theater"/>
    <x v="0"/>
    <d v="2015-06-24T08:16:47"/>
    <x v="0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theater"/>
    <x v="0"/>
    <d v="2015-10-05T18:26:31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theater"/>
    <x v="0"/>
    <d v="2016-04-13T19:04:23"/>
    <x v="1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theater"/>
    <x v="0"/>
    <d v="2016-06-14T01:11:47"/>
    <x v="1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theater"/>
    <x v="0"/>
    <d v="2016-12-08T05:38:02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theater"/>
    <x v="0"/>
    <d v="2015-06-05T13:59:35"/>
    <x v="0"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theater"/>
    <x v="0"/>
    <d v="2015-02-04T09:13:47"/>
    <x v="0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theater"/>
    <x v="0"/>
    <d v="2015-04-13T14:54:16"/>
    <x v="0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theater"/>
    <x v="0"/>
    <d v="2016-07-10T03:42:43"/>
    <x v="1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theater"/>
    <x v="0"/>
    <d v="2016-12-05T03:14:05"/>
    <x v="1"/>
    <x v="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theater"/>
    <x v="0"/>
    <d v="2015-03-23T14:45:31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theater"/>
    <x v="0"/>
    <d v="2015-03-01T15:39:51"/>
    <x v="0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theater"/>
    <x v="0"/>
    <d v="2015-09-09T18:20:28"/>
    <x v="0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theater"/>
    <x v="0"/>
    <d v="2015-10-15T16:49:31"/>
    <x v="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theater"/>
    <x v="0"/>
    <d v="2015-10-01T10:53:1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theater"/>
    <x v="0"/>
    <d v="2015-06-29T13:44:57"/>
    <x v="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theater"/>
    <x v="0"/>
    <d v="2016-02-23T01:12:53"/>
    <x v="1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theater"/>
    <x v="0"/>
    <d v="2016-04-01T17:55:58"/>
    <x v="1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theater"/>
    <x v="0"/>
    <d v="2016-03-29T16:20:32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theater"/>
    <x v="0"/>
    <d v="2015-06-14T19:32:39"/>
    <x v="0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theater"/>
    <x v="0"/>
    <d v="2016-04-23T16:12:18"/>
    <x v="1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theater"/>
    <x v="0"/>
    <d v="2015-07-10T17:59:38"/>
    <x v="0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theater"/>
    <x v="0"/>
    <d v="2016-11-01T01:23:31"/>
    <x v="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theater"/>
    <x v="0"/>
    <d v="2016-07-15T10:35:20"/>
    <x v="1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s v="theater"/>
    <x v="1"/>
    <d v="2017-03-07T18:35:34"/>
    <x v="3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s v="theater"/>
    <x v="1"/>
    <d v="2017-03-06T19:14:37"/>
    <x v="3"/>
    <x v="2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s v="theater"/>
    <x v="1"/>
    <d v="2017-01-21T16:33:50"/>
    <x v="3"/>
    <x v="6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s v="theater"/>
    <x v="1"/>
    <d v="2017-02-21T20:41:54"/>
    <x v="3"/>
    <x v="11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s v="theater"/>
    <x v="1"/>
    <d v="2017-02-07T21:59:18"/>
    <x v="3"/>
    <x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heater"/>
    <x v="1"/>
    <d v="2014-09-17T07:04:43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heater"/>
    <x v="1"/>
    <d v="2013-04-27T18:47:23"/>
    <x v="4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heater"/>
    <x v="1"/>
    <d v="2016-05-22T16:45:26"/>
    <x v="1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heater"/>
    <x v="1"/>
    <d v="2016-08-30T03:35:41"/>
    <x v="1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heater"/>
    <x v="1"/>
    <d v="2014-07-08T05:30:28"/>
    <x v="2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heater"/>
    <x v="1"/>
    <d v="2014-05-21T17:53:10"/>
    <x v="2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heater"/>
    <x v="1"/>
    <d v="2013-06-07T01:29:20"/>
    <x v="4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heater"/>
    <x v="1"/>
    <d v="2015-11-14T15:41:24"/>
    <x v="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heater"/>
    <x v="1"/>
    <d v="2016-09-16T15:43:16"/>
    <x v="1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heater"/>
    <x v="1"/>
    <d v="2016-01-18T09:33:48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heater"/>
    <x v="1"/>
    <d v="2015-09-08T07:59:53"/>
    <x v="0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heater"/>
    <x v="1"/>
    <d v="2014-10-22T21:57:29"/>
    <x v="2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heater"/>
    <x v="1"/>
    <d v="2016-04-05T14:19:05"/>
    <x v="1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heater"/>
    <x v="1"/>
    <d v="2016-02-18T00:44:54"/>
    <x v="1"/>
    <x v="1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heater"/>
    <x v="1"/>
    <d v="2016-10-12T11:10:53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"/>
    <x v="0"/>
    <d v="2015-01-14T22:35:54"/>
    <x v="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"/>
    <x v="0"/>
    <d v="2015-01-22T22:11:58"/>
    <x v="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"/>
    <x v="0"/>
    <d v="2015-04-09T12:50:46"/>
    <x v="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"/>
    <x v="0"/>
    <d v="2014-10-08T18:54:03"/>
    <x v="2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"/>
    <x v="0"/>
    <d v="2016-07-07T04:32:47"/>
    <x v="1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"/>
    <x v="0"/>
    <d v="2014-06-25T13:39:40"/>
    <x v="2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"/>
    <x v="0"/>
    <d v="2014-06-18T04:45:52"/>
    <x v="2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"/>
    <x v="0"/>
    <d v="2016-06-29T16:50:43"/>
    <x v="1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"/>
    <x v="0"/>
    <d v="2015-02-21T00:18:54"/>
    <x v="0"/>
    <x v="1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"/>
    <x v="0"/>
    <d v="2015-01-12T22:31:43"/>
    <x v="0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"/>
    <x v="0"/>
    <d v="2016-08-09T21:35:59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"/>
    <x v="0"/>
    <d v="2015-06-28T05:32:39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"/>
    <x v="0"/>
    <d v="2015-06-21T10:03:25"/>
    <x v="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"/>
    <x v="0"/>
    <d v="2016-02-16T16:35:59"/>
    <x v="1"/>
    <x v="1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"/>
    <x v="0"/>
    <d v="2014-05-21T12:37:21"/>
    <x v="2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"/>
    <x v="0"/>
    <d v="2014-06-05T12:40:28"/>
    <x v="2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"/>
    <x v="0"/>
    <d v="2014-06-08T22:34:00"/>
    <x v="2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"/>
    <x v="0"/>
    <d v="2015-07-16T16:12:01"/>
    <x v="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"/>
    <x v="0"/>
    <d v="2016-05-17T06:21:10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"/>
    <x v="0"/>
    <d v="2014-11-05T13:16:06"/>
    <x v="2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"/>
    <x v="0"/>
    <d v="2014-09-18T05:50:09"/>
    <x v="2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"/>
    <x v="0"/>
    <d v="2015-07-07T15:31:4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"/>
    <x v="0"/>
    <d v="2015-06-03T01:34:36"/>
    <x v="0"/>
    <x v="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"/>
    <x v="0"/>
    <d v="2014-08-30T10:53:10"/>
    <x v="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"/>
    <x v="0"/>
    <d v="2015-07-28T12:07:53"/>
    <x v="0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"/>
    <x v="0"/>
    <d v="2015-06-30T06:24:50"/>
    <x v="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"/>
    <x v="0"/>
    <d v="2015-05-30T20:57:18"/>
    <x v="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"/>
    <x v="0"/>
    <d v="2015-07-23T20:18:55"/>
    <x v="0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"/>
    <x v="0"/>
    <d v="2016-03-22T11:55:25"/>
    <x v="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"/>
    <x v="0"/>
    <d v="2014-04-30T03:21:04"/>
    <x v="2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"/>
    <x v="0"/>
    <d v="2015-01-24T11:55:03"/>
    <x v="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"/>
    <x v="0"/>
    <d v="2015-02-19T17:51:38"/>
    <x v="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"/>
    <x v="0"/>
    <d v="2016-11-19T17:49:21"/>
    <x v="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"/>
    <x v="0"/>
    <d v="2015-04-09T09:35:15"/>
    <x v="0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"/>
    <x v="0"/>
    <d v="2016-07-08T18:38:29"/>
    <x v="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"/>
    <x v="0"/>
    <d v="2015-07-03T11:13:12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"/>
    <x v="0"/>
    <d v="2015-01-19T15:14:22"/>
    <x v="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"/>
    <x v="0"/>
    <d v="2015-09-03T14:21:26"/>
    <x v="0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"/>
    <x v="0"/>
    <d v="2015-05-15T12:36:49"/>
    <x v="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"/>
    <x v="0"/>
    <d v="2016-02-01T14:39:49"/>
    <x v="1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"/>
    <x v="0"/>
    <d v="2014-08-24T22:08:55"/>
    <x v="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"/>
    <x v="0"/>
    <d v="2015-02-25T16:24:52"/>
    <x v="0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"/>
    <x v="0"/>
    <d v="2015-03-04T00:16:46"/>
    <x v="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"/>
    <x v="0"/>
    <d v="2015-05-12T06:29:56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"/>
    <x v="0"/>
    <d v="2015-11-04T19:01:26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"/>
    <x v="0"/>
    <d v="2015-06-16T00:50:12"/>
    <x v="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"/>
    <x v="0"/>
    <d v="2016-05-04T16:24:26"/>
    <x v="1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"/>
    <x v="0"/>
    <d v="2015-09-07T06:21:09"/>
    <x v="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"/>
    <x v="0"/>
    <d v="2016-05-05T10:25:18"/>
    <x v="1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"/>
    <x v="0"/>
    <d v="2014-04-29T20:09:08"/>
    <x v="2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"/>
    <x v="0"/>
    <d v="2015-06-16T19:47:50"/>
    <x v="0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"/>
    <x v="0"/>
    <d v="2014-10-26T17:01:34"/>
    <x v="2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"/>
    <x v="0"/>
    <d v="2015-09-21T03:03:53"/>
    <x v="0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"/>
    <x v="0"/>
    <d v="2015-01-15T23:02:10"/>
    <x v="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"/>
    <x v="0"/>
    <d v="2015-11-05T16:53:37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"/>
    <x v="0"/>
    <d v="2017-01-11T06:16:58"/>
    <x v="3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"/>
    <x v="0"/>
    <d v="2015-10-30T21:48:04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"/>
    <x v="0"/>
    <d v="2014-07-22T14:34:56"/>
    <x v="2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"/>
    <x v="0"/>
    <d v="2014-08-02T05:45:54"/>
    <x v="2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"/>
    <x v="0"/>
    <d v="2015-02-25T00:51:19"/>
    <x v="0"/>
    <x v="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"/>
    <x v="0"/>
    <d v="2015-10-14T17:44:57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"/>
    <x v="0"/>
    <d v="2014-05-25T22:51:35"/>
    <x v="2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"/>
    <x v="0"/>
    <d v="2016-05-02T17:42:30"/>
    <x v="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"/>
    <x v="0"/>
    <d v="2016-12-05T13:06:2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"/>
    <x v="0"/>
    <d v="2015-04-09T00:23:53"/>
    <x v="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"/>
    <x v="0"/>
    <d v="2015-04-14T16:36:34"/>
    <x v="0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"/>
    <x v="0"/>
    <d v="2016-03-24T19:21:05"/>
    <x v="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"/>
    <x v="0"/>
    <d v="2015-04-29T15:34:19"/>
    <x v="0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"/>
    <x v="0"/>
    <d v="2016-03-24T10:16:40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"/>
    <x v="0"/>
    <d v="2014-08-07T00:10:11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"/>
    <x v="0"/>
    <d v="2016-01-21T00:03:49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"/>
    <x v="0"/>
    <d v="2014-05-22T01:05:03"/>
    <x v="2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"/>
    <x v="0"/>
    <d v="2014-07-16T04:34:57"/>
    <x v="2"/>
    <x v="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"/>
    <x v="0"/>
    <d v="2015-04-17T17:11:59"/>
    <x v="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"/>
    <x v="0"/>
    <d v="2016-01-01T00:11:1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"/>
    <x v="0"/>
    <d v="2015-06-10T00:54:07"/>
    <x v="0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"/>
    <x v="0"/>
    <d v="2016-12-22T22:04:55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"/>
    <x v="0"/>
    <d v="2014-11-11T13:04:55"/>
    <x v="2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"/>
    <x v="0"/>
    <d v="2015-08-17T08:41:44"/>
    <x v="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"/>
    <x v="0"/>
    <d v="2016-04-20T19:12:56"/>
    <x v="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"/>
    <x v="0"/>
    <d v="2015-09-10T14:10:48"/>
    <x v="0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"/>
    <x v="0"/>
    <d v="2014-05-25T18:57:09"/>
    <x v="2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"/>
    <x v="0"/>
    <d v="2014-07-11T16:12:03"/>
    <x v="2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"/>
    <x v="0"/>
    <d v="2015-06-17T14:43:27"/>
    <x v="0"/>
    <x v="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"/>
    <x v="0"/>
    <d v="2014-11-07T02:44:19"/>
    <x v="2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"/>
    <x v="0"/>
    <d v="2016-09-14T22:55:21"/>
    <x v="1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"/>
    <x v="0"/>
    <d v="2016-06-10T04:41:12"/>
    <x v="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"/>
    <x v="0"/>
    <d v="2016-09-05T19:50:54"/>
    <x v="1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"/>
    <x v="0"/>
    <d v="2016-06-19T14:14:41"/>
    <x v="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"/>
    <x v="0"/>
    <d v="2014-04-17T04:32:45"/>
    <x v="2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"/>
    <x v="0"/>
    <d v="2014-12-01T17:43:33"/>
    <x v="2"/>
    <x v="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"/>
    <x v="0"/>
    <d v="2015-04-21T02:47:18"/>
    <x v="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"/>
    <x v="0"/>
    <d v="2014-12-29T19:37:11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"/>
    <x v="0"/>
    <d v="2016-12-18T20:16:26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"/>
    <x v="0"/>
    <d v="2016-04-05T03:04:53"/>
    <x v="1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"/>
    <x v="0"/>
    <d v="2015-06-16T17:51:19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"/>
    <x v="0"/>
    <d v="2016-10-29T22:55:24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"/>
    <x v="0"/>
    <d v="2015-05-04T14:46:35"/>
    <x v="0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"/>
    <x v="0"/>
    <d v="2015-12-21T17:24:21"/>
    <x v="0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"/>
    <x v="0"/>
    <d v="2015-07-07T21:44:12"/>
    <x v="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"/>
    <x v="0"/>
    <d v="2014-10-04T14:20:36"/>
    <x v="2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"/>
    <x v="0"/>
    <d v="2016-04-01T14:18:38"/>
    <x v="1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"/>
    <x v="0"/>
    <d v="2016-01-01T21:40:37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"/>
    <x v="0"/>
    <d v="2014-11-05T17:27:15"/>
    <x v="2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"/>
    <x v="0"/>
    <d v="2015-02-12T01:50:01"/>
    <x v="0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"/>
    <x v="0"/>
    <d v="2015-09-14T15:11:24"/>
    <x v="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"/>
    <x v="0"/>
    <d v="2014-12-12T10:15:24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"/>
    <x v="0"/>
    <d v="2014-10-10T12:50:40"/>
    <x v="2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"/>
    <x v="0"/>
    <d v="2014-07-30T20:43:05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"/>
    <x v="0"/>
    <d v="2014-07-11T17:49:52"/>
    <x v="2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"/>
    <x v="0"/>
    <d v="2016-02-15T21:12:08"/>
    <x v="1"/>
    <x v="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"/>
    <x v="0"/>
    <d v="2014-08-18T17:08:24"/>
    <x v="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"/>
    <x v="0"/>
    <d v="2014-11-10T18:33:15"/>
    <x v="2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"/>
    <x v="0"/>
    <d v="2015-02-02T23:40:15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"/>
    <x v="0"/>
    <d v="2014-06-21T13:19:52"/>
    <x v="2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"/>
    <x v="0"/>
    <d v="2016-11-27T21:48:41"/>
    <x v="1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"/>
    <x v="0"/>
    <d v="2015-09-11T15:30:58"/>
    <x v="0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"/>
    <x v="0"/>
    <d v="2015-10-01T15:57: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"/>
    <x v="0"/>
    <d v="2016-05-25T01:52:38"/>
    <x v="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"/>
    <x v="0"/>
    <d v="2014-07-10T05:37:12"/>
    <x v="2"/>
    <x v="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"/>
    <x v="0"/>
    <d v="2014-12-09T21:42:19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"/>
    <x v="0"/>
    <d v="2015-07-25T10:33:16"/>
    <x v="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"/>
    <x v="0"/>
    <d v="2015-07-11T04:00:18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"/>
    <x v="0"/>
    <d v="2014-10-28T23:13:51"/>
    <x v="2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"/>
    <x v="0"/>
    <d v="2016-08-24T01:21:5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"/>
    <x v="0"/>
    <d v="2015-07-14T15:34:26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"/>
    <x v="0"/>
    <d v="2016-03-15T21:03:57"/>
    <x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"/>
    <x v="0"/>
    <d v="2016-05-09T17:33:39"/>
    <x v="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"/>
    <x v="0"/>
    <d v="2014-10-17T06:23:21"/>
    <x v="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"/>
    <x v="0"/>
    <d v="2015-04-13T20:11:27"/>
    <x v="0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"/>
    <x v="0"/>
    <d v="2015-05-18T18:27:06"/>
    <x v="0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"/>
    <x v="0"/>
    <d v="2015-12-16T03:09:34"/>
    <x v="0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"/>
    <x v="0"/>
    <d v="2014-07-08T22:08:59"/>
    <x v="2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"/>
    <x v="0"/>
    <d v="2015-01-13T21:46:34"/>
    <x v="0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"/>
    <x v="0"/>
    <d v="2016-02-15T09:33:10"/>
    <x v="1"/>
    <x v="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"/>
    <x v="0"/>
    <d v="2014-04-26T11:26:29"/>
    <x v="2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"/>
    <x v="0"/>
    <d v="2015-08-29T05:37:27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"/>
    <x v="0"/>
    <d v="2015-10-01T15:06:47"/>
    <x v="0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"/>
    <x v="0"/>
    <d v="2014-07-06T14:52:09"/>
    <x v="2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"/>
    <x v="0"/>
    <d v="2015-02-23T19:01:10"/>
    <x v="0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"/>
    <x v="2"/>
    <d v="2014-08-26T21:16:44"/>
    <x v="2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"/>
    <x v="2"/>
    <d v="2015-04-03T20:58:47"/>
    <x v="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"/>
    <x v="2"/>
    <d v="2015-01-09T03:39:39"/>
    <x v="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"/>
    <x v="2"/>
    <d v="2015-04-09T13:21:50"/>
    <x v="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"/>
    <x v="2"/>
    <d v="2014-08-12T14:01:08"/>
    <x v="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"/>
    <x v="2"/>
    <d v="2015-02-09T18:22:59"/>
    <x v="0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"/>
    <x v="2"/>
    <d v="2014-06-16T16:03:49"/>
    <x v="2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"/>
    <x v="2"/>
    <d v="2016-02-03T23:57:26"/>
    <x v="1"/>
    <x v="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"/>
    <x v="2"/>
    <d v="2014-04-25T13:32:38"/>
    <x v="2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"/>
    <x v="2"/>
    <d v="2015-04-07T14:01:04"/>
    <x v="0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"/>
    <x v="2"/>
    <d v="2014-08-21T06:59:23"/>
    <x v="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"/>
    <x v="2"/>
    <d v="2015-01-21T03:57:17"/>
    <x v="0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"/>
    <x v="2"/>
    <d v="2016-05-05T22:57:33"/>
    <x v="1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"/>
    <x v="2"/>
    <d v="2014-05-16T15:16:04"/>
    <x v="2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"/>
    <x v="2"/>
    <d v="2016-07-02T14:00:08"/>
    <x v="1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"/>
    <x v="2"/>
    <d v="2014-09-30T15:37:03"/>
    <x v="2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"/>
    <x v="2"/>
    <d v="2014-06-13T10:58:33"/>
    <x v="2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"/>
    <x v="2"/>
    <d v="2014-12-31T16:53:34"/>
    <x v="2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"/>
    <x v="2"/>
    <d v="2014-07-25T19:25:12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"/>
    <x v="2"/>
    <d v="2014-12-09T18:33:38"/>
    <x v="2"/>
    <x v="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"/>
    <x v="1"/>
    <d v="2015-01-30T23:02:35"/>
    <x v="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"/>
    <x v="1"/>
    <d v="2015-11-26T19:17:39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"/>
    <x v="1"/>
    <d v="2015-03-14T03:06:20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"/>
    <x v="1"/>
    <d v="2015-05-08T21:56:38"/>
    <x v="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"/>
    <x v="1"/>
    <d v="2015-04-24T03:21:00"/>
    <x v="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"/>
    <x v="1"/>
    <d v="2016-07-16T12:44:52"/>
    <x v="1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"/>
    <x v="1"/>
    <d v="2016-10-06T13:29:27"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"/>
    <x v="1"/>
    <d v="2015-04-03T15:34:53"/>
    <x v="0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"/>
    <x v="1"/>
    <d v="2015-10-20T19:45:17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"/>
    <x v="1"/>
    <d v="2015-12-24T08:45:52"/>
    <x v="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s v="theater"/>
    <x v="1"/>
    <d v="2014-08-21T19:16:13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s v="theater"/>
    <x v="1"/>
    <d v="2016-09-15T16:33:59"/>
    <x v="1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s v="theater"/>
    <x v="1"/>
    <d v="2015-09-08T19:00:21"/>
    <x v="0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s v="theater"/>
    <x v="1"/>
    <d v="2017-02-24T14:00:03"/>
    <x v="3"/>
    <x v="1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s v="theater"/>
    <x v="1"/>
    <d v="2015-05-17T17:47:29"/>
    <x v="0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s v="theater"/>
    <x v="1"/>
    <d v="2016-04-04T23:00:50"/>
    <x v="1"/>
    <x v="9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s v="theater"/>
    <x v="1"/>
    <d v="2015-01-27T00:16:12"/>
    <x v="0"/>
    <x v="6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s v="theater"/>
    <x v="1"/>
    <d v="2016-03-09T18:41:57"/>
    <x v="1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s v="theater"/>
    <x v="1"/>
    <d v="2016-05-08T00:12:05"/>
    <x v="1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s v="theater"/>
    <x v="1"/>
    <d v="2014-08-12T18:10:23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"/>
    <x v="0"/>
    <d v="2015-02-26T05:05:59"/>
    <x v="0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"/>
    <x v="0"/>
    <d v="2015-02-01T05:51:46"/>
    <x v="0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"/>
    <x v="0"/>
    <d v="2015-06-02T11:17:04"/>
    <x v="0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"/>
    <x v="0"/>
    <d v="2014-07-07T21:50:19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"/>
    <x v="0"/>
    <d v="2015-06-07T17:30:33"/>
    <x v="0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"/>
    <x v="0"/>
    <d v="2015-08-17T17:43:32"/>
    <x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"/>
    <x v="0"/>
    <d v="2015-02-07T04:44:52"/>
    <x v="0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"/>
    <x v="0"/>
    <d v="2016-08-03T12:34:20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"/>
    <x v="0"/>
    <d v="2015-04-03T18:52:33"/>
    <x v="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"/>
    <x v="0"/>
    <d v="2014-06-18T16:04:11"/>
    <x v="2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"/>
    <x v="0"/>
    <d v="2014-08-01T15:47:58"/>
    <x v="2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"/>
    <x v="0"/>
    <d v="2016-11-20T02:38:40"/>
    <x v="1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"/>
    <x v="0"/>
    <d v="2015-12-03T19:38:28"/>
    <x v="0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"/>
    <x v="0"/>
    <d v="2014-08-29T01:27:51"/>
    <x v="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"/>
    <x v="0"/>
    <d v="2014-10-29T16:24:46"/>
    <x v="2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"/>
    <x v="0"/>
    <d v="2016-02-25T17:32:10"/>
    <x v="1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"/>
    <x v="0"/>
    <d v="2015-01-22T21:08:54"/>
    <x v="0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"/>
    <x v="0"/>
    <d v="2014-10-10T15:22:27"/>
    <x v="2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"/>
    <x v="0"/>
    <d v="2014-12-20T19:47:03"/>
    <x v="2"/>
    <x v="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"/>
    <x v="0"/>
    <d v="2015-08-03T21:58:50"/>
    <x v="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"/>
    <x v="1"/>
    <d v="2015-08-09T13:25:56"/>
    <x v="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"/>
    <x v="1"/>
    <d v="2016-01-12T16:29:03"/>
    <x v="1"/>
    <x v="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"/>
    <x v="1"/>
    <d v="2014-09-12T15:10:36"/>
    <x v="2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"/>
    <x v="1"/>
    <d v="2016-07-25T06:41:21"/>
    <x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"/>
    <x v="1"/>
    <d v="2016-10-11T23:22:08"/>
    <x v="1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"/>
    <x v="1"/>
    <d v="2016-03-02T12:00:06"/>
    <x v="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"/>
    <x v="1"/>
    <d v="2016-09-14T07:22:31"/>
    <x v="1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"/>
    <x v="1"/>
    <d v="2016-05-21T08:41:21"/>
    <x v="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"/>
    <x v="1"/>
    <d v="2015-11-29T00:29:22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"/>
    <x v="1"/>
    <d v="2015-12-03T13:47:00"/>
    <x v="0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"/>
    <x v="1"/>
    <d v="2017-01-05T20:05:30"/>
    <x v="3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"/>
    <x v="1"/>
    <d v="2016-09-09T18:25:10"/>
    <x v="1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"/>
    <x v="1"/>
    <d v="2016-01-21T20:07:47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"/>
    <x v="1"/>
    <d v="2014-09-03T11:29:32"/>
    <x v="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"/>
    <x v="1"/>
    <d v="2016-12-20T15:57:51"/>
    <x v="1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"/>
    <x v="1"/>
    <d v="2015-03-27T21:54:00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"/>
    <x v="1"/>
    <d v="2017-02-09T17:36:33"/>
    <x v="3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"/>
    <x v="1"/>
    <d v="2014-05-19T04:38:49"/>
    <x v="2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"/>
    <x v="1"/>
    <d v="2017-02-14T17:46:00"/>
    <x v="3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"/>
    <x v="1"/>
    <d v="2017-01-17T19:51:10"/>
    <x v="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"/>
    <x v="1"/>
    <d v="2016-06-13T21:29:42"/>
    <x v="1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"/>
    <x v="1"/>
    <d v="2012-11-26T20:04:12"/>
    <x v="5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"/>
    <x v="1"/>
    <d v="2016-01-29T20:22:56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"/>
    <x v="1"/>
    <d v="2014-10-16T21:08:44"/>
    <x v="2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"/>
    <x v="1"/>
    <d v="2014-09-06T16:11:45"/>
    <x v="2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"/>
    <x v="1"/>
    <d v="2014-11-14T18:09:51"/>
    <x v="2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"/>
    <x v="1"/>
    <d v="2015-04-04T05:11:23"/>
    <x v="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"/>
    <x v="1"/>
    <d v="2015-12-22T05:05:19"/>
    <x v="0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"/>
    <x v="1"/>
    <d v="2014-10-27T13:40:40"/>
    <x v="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"/>
    <x v="1"/>
    <d v="2014-12-23T19:58:39"/>
    <x v="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"/>
    <x v="1"/>
    <d v="2015-11-26T11:15:16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"/>
    <x v="1"/>
    <d v="2015-01-20T16:52:10"/>
    <x v="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"/>
    <x v="1"/>
    <d v="2015-05-22T20:04:09"/>
    <x v="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"/>
    <x v="1"/>
    <d v="2014-10-08T02:58:00"/>
    <x v="2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"/>
    <x v="1"/>
    <d v="2014-05-26T17:27:18"/>
    <x v="2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"/>
    <x v="1"/>
    <d v="2014-05-19T13:09:12"/>
    <x v="2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"/>
    <x v="1"/>
    <d v="2014-07-21T20:24:03"/>
    <x v="2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"/>
    <x v="1"/>
    <d v="2015-06-08T07:09:36"/>
    <x v="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"/>
    <x v="1"/>
    <d v="2014-04-29T20:00:20"/>
    <x v="2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"/>
    <x v="1"/>
    <d v="2015-06-15T20:18:53"/>
    <x v="0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"/>
    <x v="1"/>
    <d v="2016-10-17T14:51:0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"/>
    <x v="1"/>
    <d v="2016-07-13T22:53:29"/>
    <x v="1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"/>
    <x v="1"/>
    <d v="2015-04-27T16:13:06"/>
    <x v="0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"/>
    <x v="1"/>
    <d v="2012-09-06T23:51:15"/>
    <x v="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"/>
    <x v="1"/>
    <d v="2014-05-02T12:13:33"/>
    <x v="2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"/>
    <x v="1"/>
    <d v="2017-02-17T11:01:32"/>
    <x v="3"/>
    <x v="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"/>
    <x v="1"/>
    <d v="2015-02-18T16:54:11"/>
    <x v="0"/>
    <x v="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"/>
    <x v="1"/>
    <d v="2016-07-16T06:20:25"/>
    <x v="1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"/>
    <x v="1"/>
    <d v="2014-10-20T17:00:47"/>
    <x v="2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"/>
    <x v="1"/>
    <d v="2015-08-17T17:56:11"/>
    <x v="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"/>
    <x v="1"/>
    <d v="2016-08-15T21:10:47"/>
    <x v="1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"/>
    <x v="1"/>
    <d v="2015-08-12T01:04:19"/>
    <x v="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"/>
    <x v="1"/>
    <d v="2016-07-19T02:38:45"/>
    <x v="1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"/>
    <x v="1"/>
    <d v="2016-10-01T12:50:55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"/>
    <x v="1"/>
    <d v="2013-04-04T13:26:49"/>
    <x v="4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"/>
    <x v="1"/>
    <d v="2013-07-11T18:50:44"/>
    <x v="4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"/>
    <x v="1"/>
    <d v="2010-07-19T21:26:13"/>
    <x v="6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"/>
    <x v="1"/>
    <d v="2016-01-04T06:03:17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"/>
    <x v="1"/>
    <d v="2013-12-02T19:03:58"/>
    <x v="4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"/>
    <x v="1"/>
    <d v="2015-06-22T19:00:21"/>
    <x v="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"/>
    <x v="1"/>
    <d v="2015-12-21T20:50:48"/>
    <x v="0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"/>
    <x v="1"/>
    <d v="2015-09-06T16:30:47"/>
    <x v="0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"/>
    <x v="1"/>
    <d v="2015-03-20T01:41:39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"/>
    <x v="1"/>
    <d v="2016-01-18T17:26:38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"/>
    <x v="1"/>
    <d v="2014-07-23T03:44:15"/>
    <x v="2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"/>
    <x v="1"/>
    <d v="2014-08-11T19:16:26"/>
    <x v="2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"/>
    <x v="1"/>
    <d v="2016-03-14T23:44:14"/>
    <x v="1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"/>
    <x v="1"/>
    <d v="2014-12-02T21:37:42"/>
    <x v="2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"/>
    <x v="1"/>
    <d v="2015-05-15T00:20:55"/>
    <x v="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"/>
    <x v="1"/>
    <d v="2016-04-05T04:02:40"/>
    <x v="1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"/>
    <x v="1"/>
    <d v="2017-01-09T09:59:05"/>
    <x v="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"/>
    <x v="1"/>
    <d v="2015-04-28T16:04:54"/>
    <x v="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"/>
    <x v="1"/>
    <d v="2014-08-11T18:16:53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"/>
    <x v="1"/>
    <d v="2015-01-23T19:59:14"/>
    <x v="0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"/>
    <x v="1"/>
    <d v="2014-11-10T22:59:50"/>
    <x v="2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"/>
    <x v="1"/>
    <d v="2014-07-31T15:16:24"/>
    <x v="2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"/>
    <x v="1"/>
    <d v="2016-03-04T15:36:51"/>
    <x v="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"/>
    <x v="1"/>
    <d v="2016-03-31T08:59:00"/>
    <x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"/>
    <x v="1"/>
    <d v="2014-07-09T22:27:26"/>
    <x v="2"/>
    <x v="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"/>
    <x v="1"/>
    <d v="2015-08-29T06:35:34"/>
    <x v="0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"/>
    <x v="1"/>
    <d v="2014-07-14T18:49:08"/>
    <x v="2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"/>
    <x v="1"/>
    <d v="2015-09-01T12:51:32"/>
    <x v="0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"/>
    <x v="1"/>
    <d v="2016-09-17T22:08:58"/>
    <x v="1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"/>
    <x v="1"/>
    <d v="2015-10-22T03:07:26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"/>
    <x v="1"/>
    <d v="2014-07-05T01:19:32"/>
    <x v="2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"/>
    <x v="1"/>
    <d v="2016-06-10T05:28:57"/>
    <x v="1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"/>
    <x v="1"/>
    <d v="2015-08-10T22:31:19"/>
    <x v="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"/>
    <x v="1"/>
    <d v="2015-09-16T16:35:52"/>
    <x v="0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"/>
    <x v="1"/>
    <d v="2014-11-14T20:00:34"/>
    <x v="2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"/>
    <x v="1"/>
    <d v="2016-11-16T17:36:09"/>
    <x v="1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"/>
    <x v="1"/>
    <d v="2015-04-03T17:34:41"/>
    <x v="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"/>
    <x v="1"/>
    <d v="2016-10-15T16:34:22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"/>
    <x v="1"/>
    <d v="2015-04-17T16:25:00"/>
    <x v="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"/>
    <x v="1"/>
    <d v="2016-02-09T13:42:39"/>
    <x v="1"/>
    <x v="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"/>
    <x v="1"/>
    <d v="2016-06-30T02:27:20"/>
    <x v="1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"/>
    <x v="1"/>
    <d v="2015-08-10T15:38:43"/>
    <x v="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"/>
    <x v="1"/>
    <d v="2017-01-31T22:57:58"/>
    <x v="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"/>
    <x v="1"/>
    <d v="2015-01-27T03:19:55"/>
    <x v="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"/>
    <x v="1"/>
    <d v="2015-02-20T17:07:15"/>
    <x v="0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"/>
    <x v="1"/>
    <d v="2014-10-28T00:40:44"/>
    <x v="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"/>
    <x v="1"/>
    <d v="2015-08-21T04:21:31"/>
    <x v="0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"/>
    <x v="1"/>
    <d v="2015-10-16T22:09:06"/>
    <x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"/>
    <x v="1"/>
    <d v="2014-08-02T13:31:18"/>
    <x v="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"/>
    <x v="1"/>
    <d v="2015-04-06T17:22:11"/>
    <x v="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"/>
    <x v="1"/>
    <d v="2015-08-30T21:12:39"/>
    <x v="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"/>
    <x v="1"/>
    <d v="2015-06-18T16:05:59"/>
    <x v="0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"/>
    <x v="1"/>
    <d v="2016-10-22T03:36:30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"/>
    <x v="1"/>
    <d v="2014-12-08T13:44:07"/>
    <x v="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"/>
    <x v="1"/>
    <d v="2016-06-07T13:01:23"/>
    <x v="1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"/>
    <x v="1"/>
    <d v="2015-03-02T19:39:05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"/>
    <x v="1"/>
    <d v="2016-07-15T22:45:43"/>
    <x v="1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"/>
    <x v="1"/>
    <d v="2015-09-08T14:51:52"/>
    <x v="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"/>
    <x v="1"/>
    <d v="2014-05-01T21:49:01"/>
    <x v="2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"/>
    <x v="1"/>
    <d v="2015-07-22T19:05:56"/>
    <x v="0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"/>
    <x v="1"/>
    <d v="2016-06-02T00:36:20"/>
    <x v="1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"/>
    <x v="1"/>
    <d v="2015-04-20T19:48:46"/>
    <x v="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"/>
    <x v="1"/>
    <d v="2016-09-16T12:05:01"/>
    <x v="1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"/>
    <x v="1"/>
    <d v="2015-12-21T19:00:49"/>
    <x v="0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"/>
    <x v="1"/>
    <d v="2016-01-13T04:33:11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"/>
    <x v="1"/>
    <d v="2014-09-20T14:56:15"/>
    <x v="2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"/>
    <x v="1"/>
    <d v="2015-06-16T09:12:17"/>
    <x v="0"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"/>
    <x v="1"/>
    <d v="2016-07-04T08:10:18"/>
    <x v="1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"/>
    <x v="1"/>
    <d v="2015-04-13T03:45:06"/>
    <x v="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"/>
    <x v="1"/>
    <d v="2015-01-02T21:48:31"/>
    <x v="0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"/>
    <x v="1"/>
    <d v="2014-08-25T17:15:16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"/>
    <x v="1"/>
    <d v="2015-08-25T10:17:56"/>
    <x v="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"/>
    <x v="1"/>
    <d v="2015-05-04T19:32:31"/>
    <x v="0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"/>
    <x v="1"/>
    <d v="2015-02-27T16:19:54"/>
    <x v="0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"/>
    <x v="1"/>
    <d v="2014-07-24T03:00:10"/>
    <x v="2"/>
    <x v="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"/>
    <x v="1"/>
    <d v="2017-01-10T00:45:19"/>
    <x v="3"/>
    <x v="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"/>
    <x v="1"/>
    <d v="2014-09-03T14:17:00"/>
    <x v="2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"/>
    <x v="1"/>
    <d v="2016-09-02T02:55:34"/>
    <x v="1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"/>
    <x v="1"/>
    <d v="2015-03-18T17:33:02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"/>
    <x v="1"/>
    <d v="2014-07-23T15:10:50"/>
    <x v="2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"/>
    <x v="1"/>
    <d v="2016-05-06T10:43:47"/>
    <x v="1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"/>
    <x v="1"/>
    <d v="2015-03-18T12:22:05"/>
    <x v="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"/>
    <x v="1"/>
    <d v="2016-05-19T08:59:20"/>
    <x v="1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"/>
    <x v="1"/>
    <d v="2016-06-13T15:35:23"/>
    <x v="1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"/>
    <x v="1"/>
    <d v="2015-02-25T01:05:32"/>
    <x v="0"/>
    <x v="1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"/>
    <x v="1"/>
    <d v="2016-03-06T22:36:36"/>
    <x v="1"/>
    <x v="2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s v="theater"/>
    <x v="1"/>
    <d v="2014-07-28T16:18:55"/>
    <x v="2"/>
    <x v="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s v="theater"/>
    <x v="1"/>
    <d v="2016-11-04T22:22:12"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s v="theater"/>
    <x v="1"/>
    <d v="2016-06-09T23:49:58"/>
    <x v="1"/>
    <x v="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s v="theater"/>
    <x v="1"/>
    <d v="2014-12-04T18:43:21"/>
    <x v="2"/>
    <x v="7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s v="theater"/>
    <x v="1"/>
    <d v="2015-12-08T04:57:52"/>
    <x v="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s v="theater"/>
    <x v="1"/>
    <d v="2016-02-27T00:26:02"/>
    <x v="1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s v="theater"/>
    <x v="1"/>
    <d v="2015-01-30T20:33:49"/>
    <x v="0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s v="theater"/>
    <x v="0"/>
    <d v="2017-02-14T19:49:01"/>
    <x v="3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s v="theater"/>
    <x v="0"/>
    <d v="2017-03-09T20:13:39"/>
    <x v="3"/>
    <x v="2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s v="theater"/>
    <x v="0"/>
    <d v="2017-03-14T15:21:56"/>
    <x v="3"/>
    <x v="2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s v="theater"/>
    <x v="0"/>
    <d v="2017-03-09T13:54:05"/>
    <x v="3"/>
    <x v="2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s v="theater"/>
    <x v="0"/>
    <d v="2017-02-20T08:24:20"/>
    <x v="3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s v="theater"/>
    <x v="0"/>
    <d v="2017-02-22T13:33:54"/>
    <x v="3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s v="theater"/>
    <x v="0"/>
    <d v="2017-03-06T17:16:59"/>
    <x v="3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s v="theater"/>
    <x v="0"/>
    <d v="2017-03-13T03:38:41"/>
    <x v="3"/>
    <x v="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s v="theater"/>
    <x v="0"/>
    <d v="2017-02-23T11:05:54"/>
    <x v="3"/>
    <x v="11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s v="theater"/>
    <x v="0"/>
    <d v="2017-03-13T21:14:29"/>
    <x v="3"/>
    <x v="2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s v="theater"/>
    <x v="0"/>
    <d v="2017-03-15T15:30:07"/>
    <x v="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s v="theater"/>
    <x v="0"/>
    <d v="2017-02-19T06:29:20"/>
    <x v="3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s v="theater"/>
    <x v="0"/>
    <d v="2017-03-08T17:15:03"/>
    <x v="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s v="theater"/>
    <x v="0"/>
    <d v="2017-03-06T18:04:48"/>
    <x v="3"/>
    <x v="2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s v="theater"/>
    <x v="0"/>
    <d v="2017-02-17T12:18:59"/>
    <x v="3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s v="theater"/>
    <x v="0"/>
    <d v="2017-03-14T08:35:56"/>
    <x v="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s v="theater"/>
    <x v="0"/>
    <d v="2017-03-02T12:55:07"/>
    <x v="3"/>
    <x v="2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s v="theater"/>
    <x v="0"/>
    <d v="2017-01-27T00:58:54"/>
    <x v="3"/>
    <x v="6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s v="theater"/>
    <x v="0"/>
    <d v="2017-03-02T16:22:46"/>
    <x v="3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"/>
    <x v="0"/>
    <d v="2014-09-27T23:15:55"/>
    <x v="2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"/>
    <x v="0"/>
    <d v="2014-09-09T15:58:04"/>
    <x v="2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"/>
    <x v="0"/>
    <d v="2012-11-13T00:25:00"/>
    <x v="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"/>
    <x v="0"/>
    <d v="2010-10-27T06:20:03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"/>
    <x v="0"/>
    <d v="2014-08-11T20:09:34"/>
    <x v="2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"/>
    <x v="0"/>
    <d v="2013-10-03T20:49:27"/>
    <x v="4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"/>
    <x v="0"/>
    <d v="2011-03-31T03:42:17"/>
    <x v="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"/>
    <x v="0"/>
    <d v="2012-03-02T21:00:58"/>
    <x v="5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"/>
    <x v="0"/>
    <d v="2012-11-20T11:58:45"/>
    <x v="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"/>
    <x v="0"/>
    <d v="2012-04-27T22:52:24"/>
    <x v="5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"/>
    <x v="0"/>
    <d v="2014-07-09T18:55:05"/>
    <x v="2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"/>
    <x v="0"/>
    <d v="2013-06-22T20:09:12"/>
    <x v="4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"/>
    <x v="0"/>
    <d v="2011-12-07T01:36:01"/>
    <x v="7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"/>
    <x v="0"/>
    <d v="2014-07-21T06:21:27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"/>
    <x v="0"/>
    <d v="2014-09-15T12:52:02"/>
    <x v="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"/>
    <x v="0"/>
    <d v="2014-06-09T16:27:42"/>
    <x v="2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"/>
    <x v="0"/>
    <d v="2014-05-16T18:05:25"/>
    <x v="2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"/>
    <x v="0"/>
    <d v="2014-05-07T19:20:15"/>
    <x v="2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"/>
    <x v="0"/>
    <d v="2011-04-11T03:49:20"/>
    <x v="7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"/>
    <x v="0"/>
    <d v="2014-10-28T16:35:53"/>
    <x v="2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"/>
    <x v="0"/>
    <d v="2014-07-19T04:13:01"/>
    <x v="2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"/>
    <x v="0"/>
    <d v="2014-05-13T02:32:33"/>
    <x v="2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"/>
    <x v="0"/>
    <d v="2013-11-13T17:42:41"/>
    <x v="4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"/>
    <x v="0"/>
    <d v="2014-05-30T01:55:44"/>
    <x v="2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"/>
    <x v="0"/>
    <d v="2016-04-06T14:35:58"/>
    <x v="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"/>
    <x v="0"/>
    <d v="2012-01-15T17:31:08"/>
    <x v="5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"/>
    <x v="0"/>
    <d v="2014-08-27T21:04:52"/>
    <x v="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"/>
    <x v="0"/>
    <d v="2014-08-11T20:45:08"/>
    <x v="2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"/>
    <x v="0"/>
    <d v="2010-12-19T21:17:07"/>
    <x v="6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"/>
    <x v="0"/>
    <d v="2013-07-22T22:20:31"/>
    <x v="4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"/>
    <x v="0"/>
    <d v="2014-05-22T16:00:09"/>
    <x v="2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"/>
    <x v="0"/>
    <d v="2014-06-16T14:31:15"/>
    <x v="2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"/>
    <x v="0"/>
    <d v="2013-04-11T16:51:11"/>
    <x v="4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"/>
    <x v="0"/>
    <d v="2014-05-21T09:54:09"/>
    <x v="2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"/>
    <x v="0"/>
    <d v="2014-05-20T07:26:27"/>
    <x v="2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"/>
    <x v="0"/>
    <d v="2011-12-06T22:47:01"/>
    <x v="7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"/>
    <x v="0"/>
    <d v="2013-08-05T19:04:29"/>
    <x v="4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"/>
    <x v="0"/>
    <d v="2014-06-01T23:50:31"/>
    <x v="2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"/>
    <x v="0"/>
    <d v="2014-07-09T23:27:21"/>
    <x v="2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"/>
    <x v="0"/>
    <d v="2014-08-17T22:10:38"/>
    <x v="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"/>
    <x v="0"/>
    <d v="2014-07-15T15:59:33"/>
    <x v="2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"/>
    <x v="2"/>
    <d v="2015-05-20T09:58:22"/>
    <x v="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"/>
    <x v="2"/>
    <d v="2015-04-24T08:18:52"/>
    <x v="0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"/>
    <x v="2"/>
    <d v="2016-11-09T03:37:55"/>
    <x v="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"/>
    <x v="2"/>
    <d v="2016-06-17T18:07:49"/>
    <x v="1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"/>
    <x v="2"/>
    <d v="2015-01-14T22:34:19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"/>
    <x v="2"/>
    <d v="2015-01-06T23:14:16"/>
    <x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"/>
    <x v="2"/>
    <d v="2015-06-27T01:29:58"/>
    <x v="0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"/>
    <x v="2"/>
    <d v="2015-01-13T14:15:42"/>
    <x v="0"/>
    <x v="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"/>
    <x v="2"/>
    <d v="2015-06-02T14:21:15"/>
    <x v="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"/>
    <x v="2"/>
    <d v="2015-01-05T11:50:18"/>
    <x v="0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"/>
    <x v="2"/>
    <d v="2015-01-09T10:11:17"/>
    <x v="0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"/>
    <x v="2"/>
    <d v="2014-08-07T18:16:58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"/>
    <x v="2"/>
    <d v="2016-03-31T07:41:41"/>
    <x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"/>
    <x v="2"/>
    <d v="2014-08-10T18:24:37"/>
    <x v="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"/>
    <x v="2"/>
    <d v="2015-10-16T20:29:06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"/>
    <x v="2"/>
    <d v="2015-08-26T23:43:42"/>
    <x v="0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"/>
    <x v="2"/>
    <d v="2015-06-17T16:27:59"/>
    <x v="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"/>
    <x v="2"/>
    <d v="2015-04-01T08:59:32"/>
    <x v="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"/>
    <x v="2"/>
    <d v="2015-08-20T06:37:31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"/>
    <x v="2"/>
    <d v="2015-02-22T06:40:07"/>
    <x v="0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"/>
    <x v="0"/>
    <d v="2014-07-07T14:31:17"/>
    <x v="2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"/>
    <x v="0"/>
    <d v="2014-05-19T15:17:38"/>
    <x v="2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"/>
    <x v="0"/>
    <d v="2012-04-14T22:28:39"/>
    <x v="5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"/>
    <x v="0"/>
    <d v="2014-07-14T14:04:40"/>
    <x v="2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"/>
    <x v="0"/>
    <d v="2014-07-09T19:05:51"/>
    <x v="2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"/>
    <x v="0"/>
    <d v="2015-06-16T18:19:19"/>
    <x v="0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"/>
    <x v="0"/>
    <d v="2015-11-29T19:01:13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"/>
    <x v="0"/>
    <d v="2015-08-03T15:57:51"/>
    <x v="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"/>
    <x v="0"/>
    <d v="2015-06-10T11:06:11"/>
    <x v="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"/>
    <x v="0"/>
    <d v="2016-10-05T13:06:24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"/>
    <x v="0"/>
    <d v="2014-11-28T00:03:06"/>
    <x v="2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"/>
    <x v="0"/>
    <d v="2015-02-15T23:35:47"/>
    <x v="0"/>
    <x v="1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"/>
    <x v="0"/>
    <d v="2017-02-06T20:00:04"/>
    <x v="3"/>
    <x v="1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"/>
    <x v="0"/>
    <d v="2015-05-31T16:43:23"/>
    <x v="0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"/>
    <x v="0"/>
    <d v="2015-09-23T13:58:17"/>
    <x v="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"/>
    <x v="0"/>
    <d v="2015-07-21T20:02:56"/>
    <x v="0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"/>
    <x v="0"/>
    <d v="2016-11-23T20:25:13"/>
    <x v="1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"/>
    <x v="0"/>
    <d v="2016-05-13T13:25:38"/>
    <x v="1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"/>
    <x v="0"/>
    <d v="2015-09-30T14:00:12"/>
    <x v="0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"/>
    <x v="0"/>
    <d v="2016-12-18T21:10:36"/>
    <x v="1"/>
    <x v="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"/>
    <x v="0"/>
    <d v="2015-11-15T17:01:24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"/>
    <x v="0"/>
    <d v="2014-10-21T06:59:58"/>
    <x v="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"/>
    <x v="0"/>
    <d v="2014-09-16T04:02:06"/>
    <x v="2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"/>
    <x v="0"/>
    <d v="2016-03-17T22:39:07"/>
    <x v="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"/>
    <x v="0"/>
    <d v="2016-04-03T19:31:57"/>
    <x v="1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"/>
    <x v="0"/>
    <d v="2017-01-31T19:19:15"/>
    <x v="3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"/>
    <x v="0"/>
    <d v="2016-12-30T18:56:48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"/>
    <x v="0"/>
    <d v="2016-06-01T08:20:51"/>
    <x v="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"/>
    <x v="0"/>
    <d v="2016-11-28T22:00:33"/>
    <x v="1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"/>
    <x v="0"/>
    <d v="2015-09-05T11:23:04"/>
    <x v="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"/>
    <x v="0"/>
    <d v="2015-06-01T12:14:58"/>
    <x v="0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"/>
    <x v="0"/>
    <d v="2015-10-01T02:08:13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"/>
    <x v="0"/>
    <d v="2017-01-19T16:39:08"/>
    <x v="3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"/>
    <x v="0"/>
    <d v="2014-09-11T07:47:50"/>
    <x v="2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"/>
    <x v="0"/>
    <d v="2014-08-20T18:08:12"/>
    <x v="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"/>
    <x v="0"/>
    <d v="2015-09-15T02:19:22"/>
    <x v="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"/>
    <x v="0"/>
    <d v="2016-11-01T16:39:42"/>
    <x v="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"/>
    <x v="0"/>
    <d v="2015-05-11T14:24:18"/>
    <x v="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"/>
    <x v="0"/>
    <d v="2015-08-14T11:20:00"/>
    <x v="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"/>
    <x v="0"/>
    <d v="2015-06-12T10:25:12"/>
    <x v="0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"/>
    <x v="0"/>
    <d v="2015-03-05T21:19:17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"/>
    <x v="0"/>
    <d v="2015-05-21T17:55:14"/>
    <x v="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"/>
    <x v="0"/>
    <d v="2014-10-06T17:48:44"/>
    <x v="2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"/>
    <x v="0"/>
    <d v="2015-05-22T17:32:46"/>
    <x v="0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"/>
    <x v="0"/>
    <d v="2016-08-08T11:20:40"/>
    <x v="1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"/>
    <x v="0"/>
    <d v="2016-08-20T13:50:28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"/>
    <x v="0"/>
    <d v="2015-02-24T02:03:29"/>
    <x v="0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"/>
    <x v="0"/>
    <d v="2014-09-07T18:26:15"/>
    <x v="2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"/>
    <x v="0"/>
    <d v="2015-05-20T13:46:17"/>
    <x v="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"/>
    <x v="0"/>
    <d v="2017-01-23T13:25:52"/>
    <x v="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"/>
    <x v="0"/>
    <d v="2014-12-09T21:17:41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"/>
    <x v="0"/>
    <d v="2016-09-01T18:15:45"/>
    <x v="1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"/>
    <x v="0"/>
    <d v="2015-10-26T16:08:38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"/>
    <x v="0"/>
    <d v="2015-06-16T17:24:36"/>
    <x v="0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"/>
    <x v="0"/>
    <d v="2014-11-21T07:34:22"/>
    <x v="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"/>
    <x v="0"/>
    <d v="2015-10-07T12:23:08"/>
    <x v="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"/>
    <x v="0"/>
    <d v="2015-01-12T19:12:18"/>
    <x v="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"/>
    <x v="0"/>
    <d v="2015-11-03T17:05:15"/>
    <x v="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"/>
    <x v="0"/>
    <d v="2015-05-12T12:52:02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"/>
    <x v="0"/>
    <d v="2015-06-17T18:11:00"/>
    <x v="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"/>
    <x v="0"/>
    <d v="2016-08-08T21:42:08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"/>
    <x v="0"/>
    <d v="2015-05-13T09:29:57"/>
    <x v="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"/>
    <x v="0"/>
    <d v="2015-06-12T12:47:45"/>
    <x v="0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"/>
    <x v="0"/>
    <d v="2014-10-03T10:29:35"/>
    <x v="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"/>
    <x v="0"/>
    <d v="2015-10-07T12:00:09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"/>
    <x v="0"/>
    <d v="2016-08-29T19:14:02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"/>
    <x v="0"/>
    <d v="2016-01-31T16:54:3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"/>
    <x v="0"/>
    <d v="2015-01-13T21:07:51"/>
    <x v="0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"/>
    <x v="0"/>
    <d v="2016-02-26T22:47:59"/>
    <x v="1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"/>
    <x v="0"/>
    <d v="2014-10-19T16:23:26"/>
    <x v="2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"/>
    <x v="0"/>
    <d v="2015-04-30T20:21:43"/>
    <x v="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"/>
    <x v="0"/>
    <d v="2016-03-02T02:27:39"/>
    <x v="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"/>
    <x v="0"/>
    <d v="2015-04-27T18:09:58"/>
    <x v="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"/>
    <x v="0"/>
    <d v="2015-08-03T00:28:25"/>
    <x v="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"/>
    <x v="0"/>
    <d v="2016-03-16T04:39:48"/>
    <x v="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"/>
    <x v="0"/>
    <d v="2016-01-10T17:51:3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"/>
    <x v="0"/>
    <d v="2016-01-11T21:14:13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"/>
    <x v="0"/>
    <d v="2017-01-27T22:37:06"/>
    <x v="3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"/>
    <x v="0"/>
    <d v="2016-07-16T20:09:42"/>
    <x v="1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"/>
    <x v="0"/>
    <d v="2015-11-03T18:00:28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"/>
    <x v="0"/>
    <d v="2016-05-15T18:35:15"/>
    <x v="1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"/>
    <x v="0"/>
    <d v="2017-01-23T08:50:02"/>
    <x v="3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"/>
    <x v="0"/>
    <d v="2017-02-09T12:21:31"/>
    <x v="3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"/>
    <x v="0"/>
    <d v="2015-08-16T16:51:40"/>
    <x v="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"/>
    <x v="0"/>
    <d v="2015-10-05T18:29:08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"/>
    <x v="0"/>
    <d v="2017-02-02T10:12:32"/>
    <x v="3"/>
    <x v="1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"/>
    <x v="0"/>
    <d v="2015-05-17T12:59:14"/>
    <x v="0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"/>
    <x v="0"/>
    <d v="2016-08-27T10:37:09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"/>
    <x v="0"/>
    <d v="2015-11-01T18:09:32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"/>
    <x v="0"/>
    <d v="2015-07-08T18:30:56"/>
    <x v="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"/>
    <x v="0"/>
    <d v="2015-08-23T22:59:28"/>
    <x v="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"/>
    <x v="0"/>
    <d v="2015-09-14T22:01:03"/>
    <x v="0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"/>
    <x v="0"/>
    <d v="2015-04-08T17:51:02"/>
    <x v="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"/>
    <x v="0"/>
    <d v="2016-06-17T17:39:36"/>
    <x v="1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"/>
    <x v="0"/>
    <d v="2016-11-07T08:26:16"/>
    <x v="1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"/>
    <x v="0"/>
    <d v="2015-02-21T15:38:04"/>
    <x v="0"/>
    <x v="1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"/>
    <x v="0"/>
    <d v="2016-11-22T14:59:12"/>
    <x v="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"/>
    <x v="0"/>
    <d v="2015-07-01T20:32:28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"/>
    <x v="0"/>
    <d v="2016-05-03T05:15:42"/>
    <x v="1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"/>
    <x v="0"/>
    <d v="2016-04-15T01:22:19"/>
    <x v="1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"/>
    <x v="0"/>
    <d v="2016-03-23T21:02:45"/>
    <x v="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"/>
    <x v="0"/>
    <d v="2016-09-15T15:36:18"/>
    <x v="1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"/>
    <x v="0"/>
    <d v="2015-09-06T22:17:05"/>
    <x v="0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"/>
    <x v="0"/>
    <d v="2015-09-17T07:00:10"/>
    <x v="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"/>
    <x v="0"/>
    <d v="2016-10-21T19:25:46"/>
    <x v="1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"/>
    <x v="0"/>
    <d v="2016-01-13T05:51:5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"/>
    <x v="0"/>
    <d v="2015-04-11T06:25:11"/>
    <x v="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"/>
    <x v="0"/>
    <d v="2016-04-06T07:17:21"/>
    <x v="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"/>
    <x v="0"/>
    <d v="2014-07-06T20:54:35"/>
    <x v="2"/>
    <x v="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"/>
    <x v="0"/>
    <d v="2016-05-09T00:57:04"/>
    <x v="1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"/>
    <x v="0"/>
    <d v="2016-03-02T07:14:53"/>
    <x v="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"/>
    <x v="0"/>
    <d v="2014-12-17T14:03:06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"/>
    <x v="0"/>
    <d v="2016-05-23T01:05:57"/>
    <x v="1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"/>
    <x v="0"/>
    <d v="2014-10-02T02:24:25"/>
    <x v="2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"/>
    <x v="0"/>
    <d v="2016-05-31T00:14:56"/>
    <x v="1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"/>
    <x v="0"/>
    <d v="2016-08-26T08:46:48"/>
    <x v="1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"/>
    <x v="0"/>
    <d v="2016-05-22T13:59:50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"/>
    <x v="0"/>
    <d v="2015-03-01T18:51:17"/>
    <x v="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"/>
    <x v="0"/>
    <d v="2015-02-06T17:08:25"/>
    <x v="0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"/>
    <x v="0"/>
    <d v="2016-04-08T08:59:26"/>
    <x v="1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"/>
    <x v="0"/>
    <d v="2014-07-02T13:48:03"/>
    <x v="2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"/>
    <x v="0"/>
    <d v="2014-07-17T07:45:08"/>
    <x v="2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"/>
    <x v="0"/>
    <d v="2015-03-02T21:17:48"/>
    <x v="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"/>
    <x v="0"/>
    <d v="2015-09-01T16:44:46"/>
    <x v="0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"/>
    <x v="0"/>
    <d v="2014-06-19T20:38:50"/>
    <x v="2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"/>
    <x v="0"/>
    <d v="2015-05-24T16:14:40"/>
    <x v="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"/>
    <x v="0"/>
    <d v="2015-06-30T12:30:22"/>
    <x v="0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"/>
    <x v="0"/>
    <d v="2014-07-07T16:10:46"/>
    <x v="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"/>
    <x v="0"/>
    <d v="2016-03-08T09:34:06"/>
    <x v="1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"/>
    <x v="0"/>
    <d v="2014-09-19T06:46:07"/>
    <x v="2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"/>
    <x v="0"/>
    <d v="2017-02-03T13:48:00"/>
    <x v="3"/>
    <x v="1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"/>
    <x v="0"/>
    <d v="2016-06-28T15:58:38"/>
    <x v="1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"/>
    <x v="0"/>
    <d v="2016-11-11T23:22:34"/>
    <x v="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"/>
    <x v="0"/>
    <d v="2016-05-20T19:10:21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"/>
    <x v="0"/>
    <d v="2015-02-27T07:06:50"/>
    <x v="0"/>
    <x v="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"/>
    <x v="0"/>
    <d v="2016-03-23T21:59:44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"/>
    <x v="0"/>
    <d v="2014-07-31T04:48:13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"/>
    <x v="0"/>
    <d v="2015-02-18T02:32:48"/>
    <x v="0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"/>
    <x v="0"/>
    <d v="2015-02-19T00:35:10"/>
    <x v="0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"/>
    <x v="0"/>
    <d v="2016-04-24T13:14:14"/>
    <x v="1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"/>
    <x v="0"/>
    <d v="2016-04-06T13:24:40"/>
    <x v="1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"/>
    <x v="0"/>
    <d v="2016-05-23T02:39:32"/>
    <x v="1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"/>
    <x v="0"/>
    <d v="2015-10-25T16:50:11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"/>
    <x v="0"/>
    <d v="2014-06-16T09:29:25"/>
    <x v="2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"/>
    <x v="0"/>
    <d v="2016-05-05T23:49:38"/>
    <x v="1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"/>
    <x v="0"/>
    <d v="2016-04-19T10:22:30"/>
    <x v="1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"/>
    <x v="0"/>
    <d v="2015-09-23T17:26:46"/>
    <x v="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"/>
    <x v="0"/>
    <d v="2016-04-29T14:52:07"/>
    <x v="1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"/>
    <x v="0"/>
    <d v="2016-06-15T19:34:32"/>
    <x v="1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"/>
    <x v="0"/>
    <d v="2014-07-02T10:01:50"/>
    <x v="2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"/>
    <x v="0"/>
    <d v="2014-10-20T07:27:59"/>
    <x v="2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"/>
    <x v="0"/>
    <d v="2017-01-11T01:22:14"/>
    <x v="3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"/>
    <x v="0"/>
    <d v="2016-11-23T01:59:03"/>
    <x v="1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"/>
    <x v="0"/>
    <d v="2014-08-15T00:36:30"/>
    <x v="2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"/>
    <x v="0"/>
    <d v="2015-02-21T02:11:57"/>
    <x v="0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"/>
    <x v="0"/>
    <d v="2014-07-31T18:30:45"/>
    <x v="2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"/>
    <x v="0"/>
    <d v="2016-02-22T23:27:29"/>
    <x v="1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"/>
    <x v="0"/>
    <d v="2015-11-13T02:26:32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"/>
    <x v="0"/>
    <d v="2015-04-13T01:37:17"/>
    <x v="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"/>
    <x v="0"/>
    <d v="2015-07-07T22:24:54"/>
    <x v="0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"/>
    <x v="0"/>
    <d v="2014-11-26T04:47:39"/>
    <x v="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"/>
    <x v="0"/>
    <d v="2016-11-16T00:59:40"/>
    <x v="1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"/>
    <x v="0"/>
    <d v="2016-11-16T08:01:25"/>
    <x v="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"/>
    <x v="0"/>
    <d v="2015-11-04T20:59:25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"/>
    <x v="0"/>
    <d v="2014-08-04T13:09:16"/>
    <x v="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"/>
    <x v="0"/>
    <d v="2015-06-24T20:30:40"/>
    <x v="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"/>
    <x v="0"/>
    <d v="2015-09-28T17:33:36"/>
    <x v="0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"/>
    <x v="0"/>
    <d v="2014-05-06T14:39:33"/>
    <x v="2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"/>
    <x v="0"/>
    <d v="2015-02-24T16:49:54"/>
    <x v="0"/>
    <x v="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"/>
    <x v="0"/>
    <d v="2015-02-18T17:34:59"/>
    <x v="0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"/>
    <x v="0"/>
    <d v="2014-08-07T08:31:46"/>
    <x v="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"/>
    <x v="0"/>
    <d v="2015-08-09T12:20:00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"/>
    <x v="0"/>
    <d v="2014-10-25T22:52:58"/>
    <x v="2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"/>
    <x v="0"/>
    <d v="2015-02-09T04:26:23"/>
    <x v="0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"/>
    <x v="0"/>
    <d v="2016-07-08T10:20:56"/>
    <x v="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"/>
    <x v="0"/>
    <d v="2016-06-03T18:47:00"/>
    <x v="1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"/>
    <x v="0"/>
    <d v="2015-10-15T02:06:08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"/>
    <x v="0"/>
    <d v="2014-11-10T20:49:12"/>
    <x v="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"/>
    <x v="0"/>
    <d v="2014-11-03T15:28:26"/>
    <x v="2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"/>
    <x v="0"/>
    <d v="2014-11-04T18:18:08"/>
    <x v="2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"/>
    <x v="0"/>
    <d v="2015-05-19T11:04:01"/>
    <x v="0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"/>
    <x v="0"/>
    <d v="2016-05-04T13:31:22"/>
    <x v="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"/>
    <x v="0"/>
    <d v="2014-06-25T18:35:45"/>
    <x v="2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"/>
    <x v="0"/>
    <d v="2014-07-10T13:05:48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"/>
    <x v="0"/>
    <d v="2016-03-17T20:17:35"/>
    <x v="1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"/>
    <x v="0"/>
    <d v="2014-10-11T22:07:10"/>
    <x v="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"/>
    <x v="0"/>
    <d v="2014-06-27T14:17:25"/>
    <x v="2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"/>
    <x v="0"/>
    <d v="2015-05-16T17:05:44"/>
    <x v="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"/>
    <x v="0"/>
    <d v="2014-05-05T10:43:09"/>
    <x v="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"/>
    <x v="0"/>
    <d v="2016-01-09T11:28:4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"/>
    <x v="0"/>
    <d v="2014-10-29T18:02:56"/>
    <x v="2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"/>
    <x v="0"/>
    <d v="2015-01-22T22:05:25"/>
    <x v="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"/>
    <x v="0"/>
    <d v="2014-07-14T22:53:34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"/>
    <x v="0"/>
    <d v="2015-07-08T17:22:26"/>
    <x v="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"/>
    <x v="0"/>
    <d v="2015-10-13T14:50:43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"/>
    <x v="0"/>
    <d v="2015-05-26T11:05:24"/>
    <x v="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"/>
    <x v="0"/>
    <d v="2015-05-28T12:05:02"/>
    <x v="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"/>
    <x v="0"/>
    <d v="2016-02-10T00:24:46"/>
    <x v="1"/>
    <x v="1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"/>
    <x v="0"/>
    <d v="2014-06-01T11:49:36"/>
    <x v="2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"/>
    <x v="0"/>
    <d v="2014-06-06T10:08:09"/>
    <x v="2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"/>
    <x v="0"/>
    <d v="2014-06-18T23:48:24"/>
    <x v="2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"/>
    <x v="0"/>
    <d v="2016-06-23T19:32:38"/>
    <x v="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"/>
    <x v="0"/>
    <d v="2016-05-10T00:59:50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"/>
    <x v="0"/>
    <d v="2015-09-18T00:32:52"/>
    <x v="0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"/>
    <x v="0"/>
    <d v="2014-08-28T23:01:02"/>
    <x v="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"/>
    <x v="0"/>
    <d v="2015-02-18T17:35:38"/>
    <x v="0"/>
    <x v="1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"/>
    <x v="0"/>
    <d v="2016-11-01T19:58:45"/>
    <x v="1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"/>
    <x v="0"/>
    <d v="2016-04-07T03:27:36"/>
    <x v="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"/>
    <x v="0"/>
    <d v="2015-03-26T09:54:05"/>
    <x v="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"/>
    <x v="0"/>
    <d v="2014-09-12T21:55:48"/>
    <x v="2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"/>
    <x v="0"/>
    <d v="2014-04-23T20:01:47"/>
    <x v="2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"/>
    <x v="0"/>
    <d v="2016-03-19T19:43:05"/>
    <x v="1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"/>
    <x v="0"/>
    <d v="2016-02-05T02:10:02"/>
    <x v="1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"/>
    <x v="0"/>
    <d v="2015-02-02T18:59:23"/>
    <x v="0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"/>
    <x v="0"/>
    <d v="2015-11-15T13:29: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"/>
    <x v="0"/>
    <d v="2015-03-25T21:52:21"/>
    <x v="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"/>
    <x v="0"/>
    <d v="2015-01-14T16:14:44"/>
    <x v="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"/>
    <x v="0"/>
    <d v="2014-09-02T14:48:56"/>
    <x v="2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"/>
    <x v="0"/>
    <d v="2014-09-02T01:21:43"/>
    <x v="2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"/>
    <x v="0"/>
    <d v="2014-06-02T15:29:12"/>
    <x v="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"/>
    <x v="0"/>
    <d v="2015-02-03T17:17:27"/>
    <x v="0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"/>
    <x v="0"/>
    <d v="2016-10-19T00:31:01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"/>
    <x v="0"/>
    <d v="2014-06-30T22:41:41"/>
    <x v="2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"/>
    <x v="0"/>
    <d v="2014-07-19T17:32:33"/>
    <x v="2"/>
    <x v="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"/>
    <x v="0"/>
    <d v="2016-01-11T13:56:54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"/>
    <x v="0"/>
    <d v="2014-05-17T01:30:55"/>
    <x v="2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"/>
    <x v="0"/>
    <d v="2014-06-10T09:07:49"/>
    <x v="2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"/>
    <x v="0"/>
    <d v="2016-07-21T14:48:13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"/>
    <x v="0"/>
    <d v="2014-07-31T12:59:53"/>
    <x v="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"/>
    <x v="0"/>
    <d v="2015-07-20T17:03:40"/>
    <x v="0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"/>
    <x v="0"/>
    <d v="2015-04-06T22:16:07"/>
    <x v="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"/>
    <x v="0"/>
    <d v="2016-01-05T21:52:1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"/>
    <x v="0"/>
    <d v="2014-06-19T02:57:08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"/>
    <x v="0"/>
    <d v="2015-10-17T10:18:41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"/>
    <x v="0"/>
    <d v="2015-04-30T20:11:12"/>
    <x v="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"/>
    <x v="0"/>
    <d v="2014-08-10T12:35:46"/>
    <x v="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"/>
    <x v="0"/>
    <d v="2016-05-31T06:59:46"/>
    <x v="1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"/>
    <x v="0"/>
    <d v="2015-09-25T12:43:56"/>
    <x v="0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"/>
    <x v="0"/>
    <d v="2015-01-12T19:58:45"/>
    <x v="0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"/>
    <x v="0"/>
    <d v="2016-02-02T21:20:12"/>
    <x v="1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"/>
    <x v="0"/>
    <d v="2014-11-17T02:51:29"/>
    <x v="2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"/>
    <x v="0"/>
    <d v="2016-06-11T01:15:38"/>
    <x v="1"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"/>
    <x v="0"/>
    <d v="2015-02-01T16:54:31"/>
    <x v="0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"/>
    <x v="0"/>
    <d v="2015-03-25T17:22:07"/>
    <x v="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"/>
    <x v="0"/>
    <d v="2014-06-30T15:20:26"/>
    <x v="2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"/>
    <x v="0"/>
    <d v="2016-06-14T23:29:16"/>
    <x v="1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"/>
    <x v="0"/>
    <d v="2014-07-01T16:45:59"/>
    <x v="2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"/>
    <x v="0"/>
    <d v="2016-09-13T18:00:27"/>
    <x v="1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"/>
    <x v="0"/>
    <d v="2014-07-01T04:56:07"/>
    <x v="2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"/>
    <x v="0"/>
    <d v="2015-01-12T16:57:37"/>
    <x v="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"/>
    <x v="0"/>
    <d v="2015-01-07T04:51:43"/>
    <x v="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"/>
    <x v="0"/>
    <d v="2016-04-20T11:31:00"/>
    <x v="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"/>
    <x v="0"/>
    <d v="2014-08-01T12:39:12"/>
    <x v="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"/>
    <x v="0"/>
    <d v="2016-09-30T15:11:19"/>
    <x v="1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"/>
    <x v="0"/>
    <d v="2015-06-24T21:33:48"/>
    <x v="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"/>
    <x v="0"/>
    <d v="2016-08-30T22:03:0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"/>
    <x v="0"/>
    <d v="2016-07-24T03:07:17"/>
    <x v="1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"/>
    <x v="0"/>
    <d v="2015-07-15T15:01:12"/>
    <x v="0"/>
    <x v="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"/>
    <x v="0"/>
    <d v="2016-02-20T00:27:30"/>
    <x v="1"/>
    <x v="1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"/>
    <x v="0"/>
    <d v="2015-02-18T16:07:12"/>
    <x v="0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"/>
    <x v="0"/>
    <d v="2016-08-23T18:22:09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"/>
    <x v="0"/>
    <d v="2016-03-29T15:24:05"/>
    <x v="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"/>
    <x v="0"/>
    <d v="2016-06-08T00:31:42"/>
    <x v="1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"/>
    <x v="0"/>
    <d v="2014-07-21T19:41:30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"/>
    <x v="0"/>
    <d v="2014-10-16T04:05:31"/>
    <x v="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"/>
    <x v="0"/>
    <d v="2015-02-27T20:01:36"/>
    <x v="0"/>
    <x v="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"/>
    <x v="0"/>
    <d v="2016-06-20T12:02:11"/>
    <x v="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"/>
    <x v="0"/>
    <d v="2014-10-06T21:08:24"/>
    <x v="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"/>
    <x v="0"/>
    <d v="2014-10-09T06:43:10"/>
    <x v="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"/>
    <x v="0"/>
    <d v="2015-05-04T17:40:43"/>
    <x v="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"/>
    <x v="0"/>
    <d v="2015-02-18T22:00:22"/>
    <x v="0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"/>
    <x v="0"/>
    <d v="2014-05-22T20:31:20"/>
    <x v="2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"/>
    <x v="0"/>
    <d v="2015-06-16T07:37:07"/>
    <x v="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"/>
    <x v="0"/>
    <d v="2014-12-16T05:56:28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"/>
    <x v="0"/>
    <d v="2014-06-06T18:31:06"/>
    <x v="2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"/>
    <x v="0"/>
    <d v="2014-06-03T16:03:01"/>
    <x v="2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"/>
    <x v="0"/>
    <d v="2016-05-16T18:14:59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"/>
    <x v="0"/>
    <d v="2016-01-03T16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"/>
    <x v="0"/>
    <d v="2015-05-02T21:00:01"/>
    <x v="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"/>
    <x v="0"/>
    <d v="2015-05-25T22:34:12"/>
    <x v="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"/>
    <x v="0"/>
    <d v="2015-03-24T18:26:00"/>
    <x v="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"/>
    <x v="0"/>
    <d v="2014-04-24T15:15:31"/>
    <x v="2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"/>
    <x v="0"/>
    <d v="2016-03-14T19:15:24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"/>
    <x v="0"/>
    <d v="2015-04-27T05:59:44"/>
    <x v="0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"/>
    <x v="0"/>
    <d v="2015-09-21T00:13:17"/>
    <x v="0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"/>
    <x v="0"/>
    <d v="2014-07-28T20:47:16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"/>
    <x v="0"/>
    <d v="2016-11-15T05:09:35"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"/>
    <x v="0"/>
    <d v="2014-10-03T18:18:29"/>
    <x v="2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"/>
    <x v="0"/>
    <d v="2016-08-02T20:19:26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"/>
    <x v="0"/>
    <d v="2016-05-21T17:48:24"/>
    <x v="1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"/>
    <x v="0"/>
    <d v="2016-03-30T03:48:24"/>
    <x v="1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"/>
    <x v="0"/>
    <d v="2015-05-08T00:52:05"/>
    <x v="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"/>
    <x v="0"/>
    <d v="2016-02-19T22:03:58"/>
    <x v="1"/>
    <x v="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"/>
    <x v="0"/>
    <d v="2015-08-17T18:19:55"/>
    <x v="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"/>
    <x v="0"/>
    <d v="2016-03-01T20:08:44"/>
    <x v="1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"/>
    <x v="0"/>
    <d v="2016-06-24T11:28:48"/>
    <x v="1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"/>
    <x v="0"/>
    <d v="2015-10-20T17:58:11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"/>
    <x v="0"/>
    <d v="2014-05-01T22:27:25"/>
    <x v="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"/>
    <x v="0"/>
    <d v="2014-07-09T17:37:20"/>
    <x v="2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"/>
    <x v="0"/>
    <d v="2016-05-01T22:08:57"/>
    <x v="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"/>
    <x v="0"/>
    <d v="2016-04-17T17:30:53"/>
    <x v="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"/>
    <x v="0"/>
    <d v="2014-11-07T20:37:46"/>
    <x v="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"/>
    <x v="0"/>
    <d v="2014-06-12T14:54:06"/>
    <x v="2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"/>
    <x v="0"/>
    <d v="2014-10-15T20:58:15"/>
    <x v="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"/>
    <x v="0"/>
    <d v="2015-02-22T12:53:12"/>
    <x v="0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"/>
    <x v="0"/>
    <d v="2014-05-22T02:18:32"/>
    <x v="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"/>
    <x v="0"/>
    <d v="2015-01-16T20:19:12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"/>
    <x v="0"/>
    <d v="2015-05-01T18:32:51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"/>
    <x v="0"/>
    <d v="2014-08-05T00:14:30"/>
    <x v="2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"/>
    <x v="0"/>
    <d v="2014-06-04T19:37:14"/>
    <x v="2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"/>
    <x v="0"/>
    <d v="2014-09-11T18:48:19"/>
    <x v="2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"/>
    <x v="0"/>
    <d v="2015-02-02T14:22:30"/>
    <x v="0"/>
    <x v="1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"/>
    <x v="0"/>
    <d v="2015-08-11T19:46:52"/>
    <x v="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"/>
    <x v="0"/>
    <d v="2014-08-30T08:40:20"/>
    <x v="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"/>
    <x v="0"/>
    <d v="2015-08-18T18:57:26"/>
    <x v="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"/>
    <x v="0"/>
    <d v="2016-07-30T09:32:28"/>
    <x v="1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"/>
    <x v="0"/>
    <d v="2014-08-29T18:19:33"/>
    <x v="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"/>
    <x v="0"/>
    <d v="2015-07-29T16:41:46"/>
    <x v="0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"/>
    <x v="0"/>
    <d v="2016-03-31T08:02:51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"/>
    <x v="0"/>
    <d v="2015-06-12T00:33:25"/>
    <x v="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"/>
    <x v="0"/>
    <d v="2016-12-29T12:01:58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"/>
    <x v="0"/>
    <d v="2015-06-22T18:16:58"/>
    <x v="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"/>
    <x v="0"/>
    <d v="2016-03-13T14:57:37"/>
    <x v="1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"/>
    <x v="0"/>
    <d v="2016-05-31T15:42:14"/>
    <x v="1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"/>
    <x v="0"/>
    <d v="2014-09-02T14:23:47"/>
    <x v="2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"/>
    <x v="0"/>
    <d v="2015-10-12T18:16:07"/>
    <x v="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"/>
    <x v="0"/>
    <d v="2015-08-27T15:00:23"/>
    <x v="0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"/>
    <x v="0"/>
    <d v="2015-09-01T15:21:50"/>
    <x v="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"/>
    <x v="0"/>
    <d v="2015-11-20T17:27:0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"/>
    <x v="0"/>
    <d v="2014-10-11T08:30:16"/>
    <x v="2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"/>
    <x v="0"/>
    <d v="2016-07-20T10:05:40"/>
    <x v="1"/>
    <x v="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"/>
    <x v="0"/>
    <d v="2016-08-18T18:08:42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"/>
    <x v="0"/>
    <d v="2016-05-27T00:04:51"/>
    <x v="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"/>
    <x v="0"/>
    <d v="2015-08-06T17:31:15"/>
    <x v="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"/>
    <x v="0"/>
    <d v="2014-07-09T14:23:42"/>
    <x v="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"/>
    <x v="0"/>
    <d v="2015-05-26T18:07:39"/>
    <x v="0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"/>
    <x v="0"/>
    <d v="2015-02-05T19:57:37"/>
    <x v="0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"/>
    <x v="0"/>
    <d v="2015-03-12T19:22:39"/>
    <x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"/>
    <x v="0"/>
    <d v="2015-03-10T15:51:24"/>
    <x v="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"/>
    <x v="0"/>
    <d v="2016-04-20T01:53:21"/>
    <x v="1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"/>
    <x v="0"/>
    <d v="2016-02-11T22:36:54"/>
    <x v="1"/>
    <x v="1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"/>
    <x v="0"/>
    <d v="2015-08-07T09:27:53"/>
    <x v="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"/>
    <x v="0"/>
    <d v="2016-04-02T21:26:38"/>
    <x v="1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"/>
    <x v="0"/>
    <d v="2014-04-24T12:22:50"/>
    <x v="2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"/>
    <x v="0"/>
    <d v="2014-05-29T14:05:24"/>
    <x v="2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"/>
    <x v="0"/>
    <d v="2015-07-11T00:41:20"/>
    <x v="0"/>
    <x v="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"/>
    <x v="0"/>
    <d v="2015-01-12T01:12:39"/>
    <x v="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"/>
    <x v="0"/>
    <d v="2016-10-18T10:36:34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"/>
    <x v="0"/>
    <d v="2014-06-18T15:35:24"/>
    <x v="2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"/>
    <x v="0"/>
    <d v="2014-04-01T06:38:31"/>
    <x v="2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"/>
    <x v="0"/>
    <d v="2015-05-15T19:36:15"/>
    <x v="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"/>
    <x v="0"/>
    <d v="2015-07-09T02:18:28"/>
    <x v="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"/>
    <x v="0"/>
    <d v="2015-04-21T21:21:06"/>
    <x v="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"/>
    <x v="0"/>
    <d v="2015-07-18T16:19:38"/>
    <x v="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"/>
    <x v="0"/>
    <d v="2016-03-04T18:17:07"/>
    <x v="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"/>
    <x v="0"/>
    <d v="2016-07-04T16:07:36"/>
    <x v="1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"/>
    <x v="0"/>
    <d v="2015-08-20T14:57:29"/>
    <x v="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"/>
    <x v="0"/>
    <d v="2014-12-01T17:50:08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"/>
    <x v="0"/>
    <d v="2014-12-24T12:11:2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"/>
    <x v="0"/>
    <d v="2015-05-11T19:27:24"/>
    <x v="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"/>
    <x v="0"/>
    <d v="2014-08-18T17:46:34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"/>
    <x v="0"/>
    <d v="2014-12-09T16:31:36"/>
    <x v="2"/>
    <x v="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"/>
    <x v="0"/>
    <d v="2014-12-03T07:58:03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"/>
    <x v="0"/>
    <d v="2014-09-30T20:36:53"/>
    <x v="2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"/>
    <x v="0"/>
    <d v="2015-05-22T13:41:22"/>
    <x v="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"/>
    <x v="0"/>
    <d v="2014-10-09T09:00:46"/>
    <x v="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"/>
    <x v="0"/>
    <d v="2014-10-14T22:37:28"/>
    <x v="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"/>
    <x v="0"/>
    <d v="2016-07-10T18:48:47"/>
    <x v="1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"/>
    <x v="0"/>
    <d v="2016-10-06T13:10:54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"/>
    <x v="0"/>
    <d v="2015-03-30T18:53:03"/>
    <x v="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"/>
    <x v="0"/>
    <d v="2016-03-31T17:36:17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"/>
    <x v="0"/>
    <d v="2016-03-01T18:17:36"/>
    <x v="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"/>
    <x v="0"/>
    <d v="2015-01-22T04:13:42"/>
    <x v="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"/>
    <x v="0"/>
    <d v="2014-07-16T11:18:30"/>
    <x v="2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"/>
    <x v="0"/>
    <d v="2016-03-22T02:18:02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"/>
    <x v="0"/>
    <d v="2016-02-18T10:13:25"/>
    <x v="1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"/>
    <x v="0"/>
    <d v="2015-06-13T07:35:44"/>
    <x v="0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"/>
    <x v="0"/>
    <d v="2014-11-21T17:11:30"/>
    <x v="2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"/>
    <x v="0"/>
    <d v="2016-07-25T16:44:30"/>
    <x v="1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"/>
    <x v="0"/>
    <d v="2016-05-13T12:57:34"/>
    <x v="1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"/>
    <x v="0"/>
    <d v="2015-04-07T19:53:30"/>
    <x v="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"/>
    <x v="0"/>
    <d v="2015-05-01T15:32:27"/>
    <x v="0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"/>
    <x v="0"/>
    <d v="2014-09-20T08:00:34"/>
    <x v="2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"/>
    <x v="0"/>
    <d v="2014-12-30T22:45:44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"/>
    <x v="0"/>
    <d v="2014-12-15T19:55:07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"/>
    <x v="0"/>
    <d v="2014-12-01T21:33:5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"/>
    <x v="0"/>
    <d v="2016-08-10T01:36:22"/>
    <x v="1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"/>
    <x v="0"/>
    <d v="2015-02-15T00:12:03"/>
    <x v="0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"/>
    <x v="0"/>
    <d v="2014-08-05T17:09:42"/>
    <x v="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"/>
    <x v="0"/>
    <d v="2016-02-17T14:03:10"/>
    <x v="1"/>
    <x v="1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"/>
    <x v="0"/>
    <d v="2014-08-15T19:10:22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"/>
    <x v="0"/>
    <d v="2015-08-04T19:04:37"/>
    <x v="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"/>
    <x v="0"/>
    <d v="2016-09-15T20:22:44"/>
    <x v="1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"/>
    <x v="0"/>
    <d v="2014-12-17T23:58:02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"/>
    <x v="0"/>
    <d v="2016-03-18T21:27:59"/>
    <x v="1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"/>
    <x v="0"/>
    <d v="2015-10-06T20:44:40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"/>
    <x v="0"/>
    <d v="2016-04-23T00:22:36"/>
    <x v="1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"/>
    <x v="0"/>
    <d v="2016-01-14T19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"/>
    <x v="0"/>
    <d v="2016-07-15T14:30:57"/>
    <x v="1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"/>
    <x v="0"/>
    <d v="2015-11-30T23:08:02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"/>
    <x v="0"/>
    <d v="2016-05-16T17:01:30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"/>
    <x v="0"/>
    <d v="2016-02-29T23:48:05"/>
    <x v="1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"/>
    <x v="0"/>
    <d v="2015-07-18T10:22:16"/>
    <x v="0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"/>
    <x v="0"/>
    <d v="2015-03-09T08:53:21"/>
    <x v="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"/>
    <x v="0"/>
    <d v="2014-05-30T17:26:51"/>
    <x v="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"/>
    <x v="0"/>
    <d v="2014-05-29T14:09:34"/>
    <x v="2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"/>
    <x v="0"/>
    <d v="2015-05-20T01:00:16"/>
    <x v="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"/>
    <x v="0"/>
    <d v="2015-11-10T14:14:5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"/>
    <x v="0"/>
    <d v="2015-02-17T22:47:44"/>
    <x v="0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"/>
    <x v="0"/>
    <d v="2017-02-13T14:38:49"/>
    <x v="3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"/>
    <x v="0"/>
    <d v="2015-05-04T15:04:10"/>
    <x v="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"/>
    <x v="0"/>
    <d v="2016-10-18T03:10:26"/>
    <x v="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"/>
    <x v="0"/>
    <d v="2015-02-02T22:31:01"/>
    <x v="0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"/>
    <x v="0"/>
    <d v="2016-09-06T22:27:24"/>
    <x v="1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"/>
    <x v="0"/>
    <d v="2014-08-26T05:19:31"/>
    <x v="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"/>
    <x v="0"/>
    <d v="2014-07-08T17:41:10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"/>
    <x v="0"/>
    <d v="2016-06-24T18:34:50"/>
    <x v="1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"/>
    <x v="0"/>
    <d v="2015-06-02T15:39:37"/>
    <x v="0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"/>
    <x v="0"/>
    <d v="2014-07-26T16:00:57"/>
    <x v="2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"/>
    <x v="0"/>
    <d v="2016-03-31T17:48:07"/>
    <x v="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"/>
    <x v="2"/>
    <d v="2015-10-14T19:59:56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"/>
    <x v="2"/>
    <d v="2016-03-08T02:16:04"/>
    <x v="1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"/>
    <x v="2"/>
    <d v="2014-10-30T20:19:50"/>
    <x v="2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"/>
    <x v="2"/>
    <d v="2014-08-29T18:04:57"/>
    <x v="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"/>
    <x v="2"/>
    <d v="2014-11-03T22:29:09"/>
    <x v="2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"/>
    <x v="2"/>
    <d v="2016-10-06T14:57:47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"/>
    <x v="2"/>
    <d v="2016-11-27T03:59:34"/>
    <x v="1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"/>
    <x v="2"/>
    <d v="2016-03-21T21:11:16"/>
    <x v="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"/>
    <x v="2"/>
    <d v="2015-08-10T16:40:29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"/>
    <x v="2"/>
    <d v="2014-12-02T16:48:55"/>
    <x v="2"/>
    <x v="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"/>
    <x v="2"/>
    <d v="2015-02-18T16:08:52"/>
    <x v="0"/>
    <x v="1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"/>
    <x v="2"/>
    <d v="2016-08-08T16:15:06"/>
    <x v="1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"/>
    <x v="2"/>
    <d v="2015-04-10T18:45:30"/>
    <x v="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"/>
    <x v="2"/>
    <d v="2014-09-17T15:02:59"/>
    <x v="2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"/>
    <x v="2"/>
    <d v="2015-10-20T19:35:27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"/>
    <x v="2"/>
    <d v="2015-10-08T03:27:19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"/>
    <x v="2"/>
    <d v="2016-02-09T05:48:07"/>
    <x v="1"/>
    <x v="1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"/>
    <x v="2"/>
    <d v="2016-10-22T23:17:18"/>
    <x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"/>
    <x v="2"/>
    <d v="2015-05-16T10:06:42"/>
    <x v="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"/>
    <x v="2"/>
    <d v="2016-08-16T17:58:47"/>
    <x v="1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"/>
    <x v="0"/>
    <d v="2014-09-05T07:00:45"/>
    <x v="2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"/>
    <x v="0"/>
    <d v="2014-05-21T17:06:34"/>
    <x v="2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"/>
    <x v="0"/>
    <d v="2016-01-12T11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"/>
    <x v="0"/>
    <d v="2014-07-08T15:30:42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"/>
    <x v="0"/>
    <d v="2016-08-14T15:28:22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"/>
    <x v="0"/>
    <d v="2015-07-06T08:43:27"/>
    <x v="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"/>
    <x v="0"/>
    <d v="2016-03-11T09:59:46"/>
    <x v="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"/>
    <x v="0"/>
    <d v="2015-06-18T19:16:38"/>
    <x v="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"/>
    <x v="0"/>
    <d v="2017-01-02T21:50:36"/>
    <x v="3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"/>
    <x v="0"/>
    <d v="2016-05-09T15:06:59"/>
    <x v="1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"/>
    <x v="0"/>
    <d v="2014-05-16T20:36:20"/>
    <x v="2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"/>
    <x v="0"/>
    <d v="2015-02-20T06:39:10"/>
    <x v="0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"/>
    <x v="0"/>
    <d v="2014-11-28T21:08:45"/>
    <x v="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"/>
    <x v="0"/>
    <d v="2016-03-18T21:31:12"/>
    <x v="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"/>
    <x v="0"/>
    <d v="2015-03-01T05:16:5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"/>
    <x v="0"/>
    <d v="2016-10-22T10:50:30"/>
    <x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"/>
    <x v="0"/>
    <d v="2016-06-02T05:58:09"/>
    <x v="1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"/>
    <x v="0"/>
    <d v="2015-10-17T19:23:42"/>
    <x v="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"/>
    <x v="0"/>
    <d v="2014-07-02T21:43:02"/>
    <x v="2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"/>
    <x v="0"/>
    <d v="2015-06-18T23:16:59"/>
    <x v="0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"/>
    <x v="0"/>
    <d v="2015-06-30T13:20:52"/>
    <x v="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"/>
    <x v="0"/>
    <d v="2015-05-12T16:12:17"/>
    <x v="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"/>
    <x v="0"/>
    <d v="2015-05-18T12:20:11"/>
    <x v="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"/>
    <x v="0"/>
    <d v="2014-06-30T15:04:27"/>
    <x v="2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"/>
    <x v="0"/>
    <d v="2014-08-27T22:43:04"/>
    <x v="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"/>
    <x v="0"/>
    <d v="2014-10-02T07:04:57"/>
    <x v="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"/>
    <x v="0"/>
    <d v="2016-07-05T20:57:09"/>
    <x v="1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"/>
    <x v="0"/>
    <d v="2016-05-03T14:19:42"/>
    <x v="1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"/>
    <x v="0"/>
    <d v="2014-08-25T19:34:44"/>
    <x v="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"/>
    <x v="0"/>
    <d v="2014-06-12T13:46:58"/>
    <x v="2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"/>
    <x v="0"/>
    <d v="2015-04-26T12:44:58"/>
    <x v="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"/>
    <x v="0"/>
    <d v="2014-05-27T18:16:21"/>
    <x v="2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"/>
    <x v="0"/>
    <d v="2016-09-14T10:53:54"/>
    <x v="1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"/>
    <x v="0"/>
    <d v="2016-01-05T15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"/>
    <x v="0"/>
    <d v="2014-05-13T16:26:58"/>
    <x v="2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"/>
    <x v="0"/>
    <d v="2016-09-20T02:48:16"/>
    <x v="1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"/>
    <x v="0"/>
    <d v="2015-08-03T04:19:46"/>
    <x v="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"/>
    <x v="0"/>
    <d v="2014-04-24T14:14:19"/>
    <x v="2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"/>
    <x v="0"/>
    <d v="2015-08-14T15:54:20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"/>
    <x v="0"/>
    <d v="2014-05-28T05:14:15"/>
    <x v="2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"/>
    <x v="0"/>
    <d v="2014-07-09T18:53:24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"/>
    <x v="0"/>
    <d v="2015-05-23T19:50:39"/>
    <x v="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"/>
    <x v="0"/>
    <d v="2014-10-28T14:21:23"/>
    <x v="2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"/>
    <x v="0"/>
    <d v="2015-01-16T16:48:49"/>
    <x v="0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"/>
    <x v="0"/>
    <d v="2014-09-09T23:09:39"/>
    <x v="2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"/>
    <x v="0"/>
    <d v="2015-11-01T04:35:29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"/>
    <x v="0"/>
    <d v="2016-04-30T03:12:47"/>
    <x v="1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"/>
    <x v="0"/>
    <d v="2014-12-22T20:53:30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"/>
    <x v="0"/>
    <d v="2014-12-15T14:48:36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"/>
    <x v="0"/>
    <d v="2016-04-19T11:10:48"/>
    <x v="1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"/>
    <x v="0"/>
    <d v="2016-02-01T19:21:27"/>
    <x v="1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"/>
    <x v="0"/>
    <d v="2014-09-15T14:26:56"/>
    <x v="2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"/>
    <x v="0"/>
    <d v="2014-08-31T14:03:20"/>
    <x v="2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"/>
    <x v="0"/>
    <d v="2015-05-05T12:59:53"/>
    <x v="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"/>
    <x v="0"/>
    <d v="2016-06-03T12:54:44"/>
    <x v="1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"/>
    <x v="0"/>
    <d v="2016-07-05T12:06:28"/>
    <x v="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"/>
    <x v="0"/>
    <d v="2016-04-01T16:33:14"/>
    <x v="1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"/>
    <x v="0"/>
    <d v="2014-06-02T13:01:54"/>
    <x v="2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"/>
    <x v="0"/>
    <d v="2014-08-28T21:55:49"/>
    <x v="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"/>
    <x v="0"/>
    <d v="2016-07-01T01:09:38"/>
    <x v="1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"/>
    <x v="0"/>
    <d v="2014-06-20T03:24:46"/>
    <x v="2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"/>
    <x v="0"/>
    <d v="2014-05-26T16:59:06"/>
    <x v="2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"/>
    <x v="0"/>
    <d v="2015-03-09T13:49:48"/>
    <x v="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"/>
    <x v="0"/>
    <d v="2014-05-20T17:22:53"/>
    <x v="2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"/>
    <x v="0"/>
    <d v="2015-05-10T04:07:47"/>
    <x v="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"/>
    <x v="0"/>
    <d v="2016-05-15T17:42:46"/>
    <x v="1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"/>
    <x v="0"/>
    <d v="2015-04-24T13:21:07"/>
    <x v="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"/>
    <x v="0"/>
    <d v="2015-02-01T23:53:39"/>
    <x v="0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"/>
    <x v="0"/>
    <d v="2015-12-22T21:18:29"/>
    <x v="0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"/>
    <x v="0"/>
    <d v="2015-04-08T20:47:29"/>
    <x v="0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"/>
    <x v="0"/>
    <d v="2015-01-28T17:11:15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"/>
    <x v="0"/>
    <d v="2015-05-23T17:31:06"/>
    <x v="0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"/>
    <x v="0"/>
    <d v="2015-06-10T23:50:06"/>
    <x v="0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"/>
    <x v="0"/>
    <d v="2014-10-15T22:28:04"/>
    <x v="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"/>
    <x v="0"/>
    <d v="2016-01-12T16:07:27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"/>
    <x v="0"/>
    <d v="2014-10-31T18:04:22"/>
    <x v="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"/>
    <x v="0"/>
    <d v="2016-04-05T11:47:40"/>
    <x v="1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"/>
    <x v="0"/>
    <d v="2016-02-01T22:41:07"/>
    <x v="1"/>
    <x v="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"/>
    <x v="0"/>
    <d v="2016-04-02T03:22:51"/>
    <x v="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"/>
    <x v="0"/>
    <d v="2016-09-19T08:21:34"/>
    <x v="1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"/>
    <x v="0"/>
    <d v="2015-07-20T04:06:16"/>
    <x v="0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"/>
    <x v="0"/>
    <d v="2015-02-06T04:55:12"/>
    <x v="0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"/>
    <x v="0"/>
    <d v="2015-07-18T16:15:59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"/>
    <x v="0"/>
    <d v="2014-12-10T18:04:06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"/>
    <x v="0"/>
    <d v="2014-11-25T16:15:33"/>
    <x v="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"/>
    <x v="0"/>
    <d v="2015-04-09T00:35:08"/>
    <x v="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"/>
    <x v="0"/>
    <d v="2015-03-26T21:38:16"/>
    <x v="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"/>
    <x v="0"/>
    <d v="2015-04-28T16:38:09"/>
    <x v="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"/>
    <x v="0"/>
    <d v="2015-02-13T17:04:53"/>
    <x v="0"/>
    <x v="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"/>
    <x v="0"/>
    <d v="2015-10-20T16:35:03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"/>
    <x v="0"/>
    <d v="2014-06-23T22:31:45"/>
    <x v="2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"/>
    <x v="0"/>
    <d v="2016-06-27T10:47:48"/>
    <x v="1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"/>
    <x v="0"/>
    <d v="2014-07-13T02:09:15"/>
    <x v="2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"/>
    <x v="0"/>
    <d v="2015-11-17T22:05:5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"/>
    <x v="0"/>
    <d v="2014-08-07T05:09:04"/>
    <x v="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"/>
    <x v="0"/>
    <d v="2014-06-03T17:02:44"/>
    <x v="2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"/>
    <x v="0"/>
    <d v="2014-06-03T19:32:32"/>
    <x v="2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"/>
    <x v="0"/>
    <d v="2014-07-11T16:45:02"/>
    <x v="2"/>
    <x v="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"/>
    <x v="0"/>
    <d v="2016-09-08T09:20:39"/>
    <x v="1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"/>
    <x v="0"/>
    <d v="2015-06-09T07:11:36"/>
    <x v="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"/>
    <x v="2"/>
    <d v="2016-01-26T16:57:16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"/>
    <x v="2"/>
    <d v="2016-03-29T03:03:08"/>
    <x v="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"/>
    <x v="2"/>
    <d v="2015-01-12T23:33:28"/>
    <x v="0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"/>
    <x v="2"/>
    <d v="2016-02-03T00:51:13"/>
    <x v="1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"/>
    <x v="2"/>
    <d v="2016-09-06T19:15:35"/>
    <x v="1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"/>
    <x v="2"/>
    <d v="2015-05-04T19:46:40"/>
    <x v="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"/>
    <x v="2"/>
    <d v="2014-06-18T21:08:57"/>
    <x v="2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"/>
    <x v="2"/>
    <d v="2016-03-16T20:48:27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"/>
    <x v="2"/>
    <d v="2014-05-12T19:33:18"/>
    <x v="2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"/>
    <x v="2"/>
    <d v="2014-11-11T20:25:15"/>
    <x v="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"/>
    <x v="2"/>
    <d v="2014-04-18T11:18:58"/>
    <x v="2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"/>
    <x v="2"/>
    <d v="2015-06-27T02:35:53"/>
    <x v="0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"/>
    <x v="2"/>
    <d v="2014-04-10T12:36:26"/>
    <x v="2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"/>
    <x v="2"/>
    <d v="2015-06-18T11:12:17"/>
    <x v="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"/>
    <x v="2"/>
    <d v="2015-07-08T19:31:29"/>
    <x v="0"/>
    <x v="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"/>
    <x v="2"/>
    <d v="2015-03-02T18:00:26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"/>
    <x v="2"/>
    <d v="2016-05-09T20:13:52"/>
    <x v="1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"/>
    <x v="2"/>
    <d v="2014-06-30T18:38:02"/>
    <x v="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"/>
    <x v="2"/>
    <d v="2014-05-29T04:00:45"/>
    <x v="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"/>
    <x v="2"/>
    <d v="2015-02-15T00:28:17"/>
    <x v="0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"/>
    <x v="2"/>
    <d v="2014-05-13T17:28:10"/>
    <x v="2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"/>
    <x v="2"/>
    <d v="2016-03-16T14:21:19"/>
    <x v="1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"/>
    <x v="2"/>
    <d v="2015-05-14T22:20:10"/>
    <x v="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"/>
    <x v="2"/>
    <d v="2016-05-03T20:34:12"/>
    <x v="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"/>
    <x v="2"/>
    <d v="2016-11-08T14:48:26"/>
    <x v="1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"/>
    <x v="2"/>
    <d v="2016-10-13T00:07:27"/>
    <x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"/>
    <x v="2"/>
    <d v="2015-03-24T19:00:55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"/>
    <x v="2"/>
    <d v="2015-03-12T22:37:23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"/>
    <x v="2"/>
    <d v="2014-06-24T08:49:38"/>
    <x v="2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"/>
    <x v="2"/>
    <d v="2014-09-05T02:40:21"/>
    <x v="2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"/>
    <x v="2"/>
    <d v="2014-12-16T19:39:40"/>
    <x v="2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"/>
    <x v="2"/>
    <d v="2016-02-25T17:39:00"/>
    <x v="1"/>
    <x v="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"/>
    <x v="2"/>
    <d v="2015-06-11T05:16:25"/>
    <x v="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"/>
    <x v="2"/>
    <d v="2014-08-14T21:11:25"/>
    <x v="2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"/>
    <x v="2"/>
    <d v="2016-06-25T20:41:37"/>
    <x v="1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"/>
    <x v="2"/>
    <d v="2016-02-20T03:22:00"/>
    <x v="1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"/>
    <x v="2"/>
    <d v="2016-06-10T23:32:12"/>
    <x v="1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"/>
    <x v="2"/>
    <d v="2016-06-27T15:19:29"/>
    <x v="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"/>
    <x v="2"/>
    <d v="2016-04-27T00:54:35"/>
    <x v="1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"/>
    <x v="2"/>
    <d v="2015-06-12T12:50:06"/>
    <x v="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"/>
    <x v="2"/>
    <d v="2015-11-25T16:41:59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"/>
    <x v="2"/>
    <d v="2015-05-14T19:10:18"/>
    <x v="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"/>
    <x v="2"/>
    <d v="2016-10-23T16:00:23"/>
    <x v="1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"/>
    <x v="2"/>
    <d v="2014-05-07T16:36:32"/>
    <x v="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"/>
    <x v="2"/>
    <d v="2015-06-15T10:43:42"/>
    <x v="0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"/>
    <x v="2"/>
    <d v="2014-11-25T22:32:09"/>
    <x v="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"/>
    <x v="2"/>
    <d v="2015-05-08T13:55:54"/>
    <x v="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"/>
    <x v="2"/>
    <d v="2015-07-16T10:28:10"/>
    <x v="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"/>
    <x v="2"/>
    <d v="2016-11-15T00:42:36"/>
    <x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"/>
    <x v="2"/>
    <d v="2015-03-21T21:09:25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"/>
    <x v="2"/>
    <d v="2014-07-11T17:20:48"/>
    <x v="2"/>
    <x v="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"/>
    <x v="2"/>
    <d v="2016-02-10T22:20:43"/>
    <x v="1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"/>
    <x v="2"/>
    <d v="2014-12-09T17:41:23"/>
    <x v="2"/>
    <x v="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"/>
    <x v="2"/>
    <d v="2014-12-02T16:13:36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"/>
    <x v="2"/>
    <d v="2015-09-22T03:01:46"/>
    <x v="0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"/>
    <x v="2"/>
    <d v="2016-02-03T23:19:28"/>
    <x v="1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"/>
    <x v="2"/>
    <d v="2016-06-06T00:13:44"/>
    <x v="1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"/>
    <x v="2"/>
    <d v="2014-07-29T21:17:20"/>
    <x v="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"/>
    <x v="2"/>
    <d v="2014-06-09T06:13:01"/>
    <x v="2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"/>
    <x v="2"/>
    <d v="2015-03-27T21:48:59"/>
    <x v="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"/>
    <x v="0"/>
    <d v="2015-02-24T10:53:39"/>
    <x v="0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"/>
    <x v="0"/>
    <d v="2014-06-10T12:38:27"/>
    <x v="2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"/>
    <x v="0"/>
    <d v="2015-02-19T20:22:38"/>
    <x v="0"/>
    <x v="1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"/>
    <x v="0"/>
    <d v="2016-04-27T15:02:53"/>
    <x v="1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"/>
    <x v="0"/>
    <d v="2015-04-15T18:01:48"/>
    <x v="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"/>
    <x v="0"/>
    <d v="2016-05-07T06:37:01"/>
    <x v="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"/>
    <x v="0"/>
    <d v="2015-02-23T21:41:52"/>
    <x v="0"/>
    <x v="1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"/>
    <x v="0"/>
    <d v="2015-07-22T06:14:17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"/>
    <x v="0"/>
    <d v="2014-06-17T16:33:43"/>
    <x v="2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"/>
    <x v="0"/>
    <d v="2015-10-07T16:43:36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"/>
    <x v="0"/>
    <d v="2015-02-10T20:13:02"/>
    <x v="0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"/>
    <x v="0"/>
    <d v="2015-06-29T05:01:44"/>
    <x v="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"/>
    <x v="0"/>
    <d v="2015-06-05T15:38:37"/>
    <x v="0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"/>
    <x v="0"/>
    <d v="2015-12-03T04:20:07"/>
    <x v="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"/>
    <x v="0"/>
    <d v="2015-11-21T20:06:57"/>
    <x v="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"/>
    <x v="0"/>
    <d v="2015-06-15T21:50:44"/>
    <x v="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"/>
    <x v="0"/>
    <d v="2016-07-20T15:01:43"/>
    <x v="1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"/>
    <x v="0"/>
    <d v="2015-05-27T01:40:14"/>
    <x v="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"/>
    <x v="0"/>
    <d v="2015-04-07T10:09:54"/>
    <x v="0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"/>
    <x v="0"/>
    <d v="2015-01-30T22:16:41"/>
    <x v="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"/>
    <x v="0"/>
    <d v="2014-11-01T12:39:47"/>
    <x v="2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"/>
    <x v="0"/>
    <d v="2016-08-11T20:46:11"/>
    <x v="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"/>
    <x v="0"/>
    <d v="2016-05-13T17:46:51"/>
    <x v="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"/>
    <x v="0"/>
    <d v="2014-10-15T20:22:25"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"/>
    <x v="0"/>
    <d v="2016-01-06T02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"/>
    <x v="0"/>
    <d v="2014-11-20T20:56:12"/>
    <x v="2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"/>
    <x v="0"/>
    <d v="2015-05-19T10:41:07"/>
    <x v="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"/>
    <x v="0"/>
    <d v="2016-03-31T22:36:48"/>
    <x v="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"/>
    <x v="0"/>
    <d v="2016-07-02T22:14:12"/>
    <x v="1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"/>
    <x v="0"/>
    <d v="2015-05-28T18:22:38"/>
    <x v="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"/>
    <x v="0"/>
    <d v="2015-04-22T17:03:29"/>
    <x v="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"/>
    <x v="0"/>
    <d v="2015-05-31T03:25:24"/>
    <x v="0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"/>
    <x v="0"/>
    <d v="2016-03-03T16:50:29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"/>
    <x v="0"/>
    <d v="2014-05-21T18:51:27"/>
    <x v="2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"/>
    <x v="0"/>
    <d v="2014-04-11T11:50:52"/>
    <x v="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"/>
    <x v="0"/>
    <d v="2014-05-07T01:44:24"/>
    <x v="2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"/>
    <x v="0"/>
    <d v="2014-05-07T14:48:54"/>
    <x v="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"/>
    <x v="0"/>
    <d v="2015-09-01T15:02:54"/>
    <x v="0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"/>
    <x v="0"/>
    <d v="2014-09-03T05:19:02"/>
    <x v="2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"/>
    <x v="0"/>
    <d v="2015-06-04T05:23:11"/>
    <x v="0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"/>
    <x v="0"/>
    <d v="2015-09-18T19:36:29"/>
    <x v="0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"/>
    <x v="0"/>
    <d v="2015-05-12T18:24:44"/>
    <x v="0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"/>
    <x v="0"/>
    <d v="2014-12-02T02:59:03"/>
    <x v="2"/>
    <x v="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"/>
    <x v="0"/>
    <d v="2015-06-17T10:32:59"/>
    <x v="0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"/>
    <x v="0"/>
    <d v="2015-03-02T04:34:36"/>
    <x v="0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"/>
    <x v="0"/>
    <d v="2014-07-28T20:09:38"/>
    <x v="2"/>
    <x v="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"/>
    <x v="0"/>
    <d v="2015-04-09T21:14:18"/>
    <x v="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"/>
    <x v="0"/>
    <d v="2015-02-24T23:17:51"/>
    <x v="0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"/>
    <x v="0"/>
    <d v="2015-02-06T17:50:03"/>
    <x v="0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"/>
    <x v="0"/>
    <d v="2014-07-09T17:41:30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"/>
    <x v="0"/>
    <d v="2015-05-04T10:20:44"/>
    <x v="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"/>
    <x v="0"/>
    <d v="2014-05-30T21:26:47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"/>
    <x v="0"/>
    <d v="2014-07-13T15:51:50"/>
    <x v="2"/>
    <x v="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"/>
    <x v="0"/>
    <d v="2014-10-02T14:09:37"/>
    <x v="2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"/>
    <x v="0"/>
    <d v="2016-08-29T06:15:56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"/>
    <x v="0"/>
    <d v="2015-09-06T15:11:45"/>
    <x v="0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"/>
    <x v="0"/>
    <d v="2015-10-18T21:24:14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"/>
    <x v="0"/>
    <d v="2014-07-21T15:38:18"/>
    <x v="2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"/>
    <x v="0"/>
    <d v="2016-02-02T22:43:41"/>
    <x v="1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"/>
    <x v="0"/>
    <d v="2016-05-19T19:32:19"/>
    <x v="1"/>
    <x v="4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s v="theater"/>
    <x v="2"/>
    <d v="2014-08-14T15:50:05"/>
    <x v="2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s v="theater"/>
    <x v="2"/>
    <d v="2015-02-12T17:23:12"/>
    <x v="0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s v="theater"/>
    <x v="2"/>
    <d v="2014-06-03T04:07:58"/>
    <x v="2"/>
    <x v="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s v="theater"/>
    <x v="2"/>
    <d v="2017-01-28T18:44:10"/>
    <x v="3"/>
    <x v="6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s v="theater"/>
    <x v="2"/>
    <d v="2015-06-25T03:29:56"/>
    <x v="0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s v="theater"/>
    <x v="2"/>
    <d v="2015-09-08T16:42:15"/>
    <x v="0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s v="theater"/>
    <x v="2"/>
    <d v="2015-01-03T00:23:42"/>
    <x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s v="theater"/>
    <x v="2"/>
    <d v="2016-09-02T08:19:25"/>
    <x v="1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s v="theater"/>
    <x v="2"/>
    <d v="2016-01-03T14:58:48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s v="theater"/>
    <x v="2"/>
    <d v="2016-11-08T16:15:52"/>
    <x v="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s v="theater"/>
    <x v="2"/>
    <d v="2015-05-30T19:39:06"/>
    <x v="0"/>
    <x v="4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s v="theater"/>
    <x v="2"/>
    <d v="2014-12-26T20:39:56"/>
    <x v="2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s v="theater"/>
    <x v="2"/>
    <d v="2014-06-25T19:33:40"/>
    <x v="2"/>
    <x v="8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s v="theater"/>
    <x v="2"/>
    <d v="2017-01-21T00:26:39"/>
    <x v="3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s v="theater"/>
    <x v="2"/>
    <d v="2016-01-04T23:36:1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s v="theater"/>
    <x v="2"/>
    <d v="2014-08-03T14:27:49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s v="theater"/>
    <x v="2"/>
    <d v="2015-03-02T18:59:52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s v="theater"/>
    <x v="2"/>
    <d v="2016-04-09T22:49:51"/>
    <x v="1"/>
    <x v="9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s v="theater"/>
    <x v="2"/>
    <d v="2014-11-11T05:28:22"/>
    <x v="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s v="theater"/>
    <x v="2"/>
    <d v="2015-03-16T20:35:29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"/>
    <x v="0"/>
    <d v="2017-01-27T13:05:58"/>
    <x v="3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"/>
    <x v="0"/>
    <d v="2014-12-04T00:07:10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"/>
    <x v="0"/>
    <d v="2015-06-16T18:12:24"/>
    <x v="0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"/>
    <x v="0"/>
    <d v="2015-02-21T03:10:44"/>
    <x v="0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"/>
    <x v="0"/>
    <d v="2014-08-16T15:39:17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"/>
    <x v="0"/>
    <d v="2014-05-20T15:47:20"/>
    <x v="2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"/>
    <x v="0"/>
    <d v="2016-11-05T23:00:12"/>
    <x v="1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"/>
    <x v="0"/>
    <d v="2015-01-28T06:00:18"/>
    <x v="0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"/>
    <x v="0"/>
    <d v="2014-06-03T04:36:18"/>
    <x v="2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"/>
    <x v="0"/>
    <d v="2014-12-09T20:58:03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"/>
    <x v="0"/>
    <d v="2015-07-08T11:34:30"/>
    <x v="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"/>
    <x v="0"/>
    <d v="2014-07-23T18:36:01"/>
    <x v="2"/>
    <x v="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"/>
    <x v="0"/>
    <d v="2015-05-12T02:13:11"/>
    <x v="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"/>
    <x v="0"/>
    <d v="2015-11-09T19:49:59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"/>
    <x v="0"/>
    <d v="2016-10-20T11:14:02"/>
    <x v="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"/>
    <x v="0"/>
    <d v="2015-07-01T00:16:05"/>
    <x v="0"/>
    <x v="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"/>
    <x v="0"/>
    <d v="2015-04-01T05:30:00"/>
    <x v="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"/>
    <x v="0"/>
    <d v="2015-04-30T14:58:23"/>
    <x v="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"/>
    <x v="0"/>
    <d v="2015-05-19T22:01:33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"/>
    <x v="0"/>
    <d v="2014-09-24T19:40:06"/>
    <x v="2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"/>
    <x v="0"/>
    <d v="2014-07-14T03:14:56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"/>
    <x v="0"/>
    <d v="2014-08-12T08:37:22"/>
    <x v="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"/>
    <x v="0"/>
    <d v="2015-08-08T18:09:57"/>
    <x v="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"/>
    <x v="0"/>
    <d v="2014-10-27T19:29:37"/>
    <x v="2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"/>
    <x v="0"/>
    <d v="2015-02-24T06:28:50"/>
    <x v="0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"/>
    <x v="0"/>
    <d v="2015-10-31T05:04:09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"/>
    <x v="0"/>
    <d v="2015-04-20T19:39:16"/>
    <x v="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"/>
    <x v="0"/>
    <d v="2016-05-02T23:38:29"/>
    <x v="1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"/>
    <x v="0"/>
    <d v="2016-05-04T11:19:12"/>
    <x v="1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"/>
    <x v="0"/>
    <d v="2014-08-12T12:39:21"/>
    <x v="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"/>
    <x v="0"/>
    <d v="2014-07-23T15:57:03"/>
    <x v="2"/>
    <x v="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"/>
    <x v="0"/>
    <d v="2015-12-20T16:26:13"/>
    <x v="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"/>
    <x v="0"/>
    <d v="2016-10-14T09:17:40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"/>
    <x v="0"/>
    <d v="2014-10-14T13:00:55"/>
    <x v="2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"/>
    <x v="0"/>
    <d v="2015-01-16T18:26:50"/>
    <x v="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"/>
    <x v="0"/>
    <d v="2015-03-12T23:31:11"/>
    <x v="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"/>
    <x v="0"/>
    <d v="2014-05-27T23:02:02"/>
    <x v="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"/>
    <x v="0"/>
    <d v="2014-06-30T20:53:59"/>
    <x v="2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"/>
    <x v="0"/>
    <d v="2014-11-27T02:02:28"/>
    <x v="2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"/>
    <x v="0"/>
    <d v="2014-07-10T06:25:04"/>
    <x v="2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"/>
    <x v="0"/>
    <d v="2015-09-18T16:23:47"/>
    <x v="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"/>
    <x v="0"/>
    <d v="2016-08-19T19:51:05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"/>
    <x v="0"/>
    <d v="2016-03-04T08:07:48"/>
    <x v="1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"/>
    <x v="0"/>
    <d v="2015-08-12T03:38:27"/>
    <x v="0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"/>
    <x v="0"/>
    <d v="2016-02-15T04:02:44"/>
    <x v="1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"/>
    <x v="0"/>
    <d v="2016-06-17T23:14:22"/>
    <x v="1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"/>
    <x v="0"/>
    <d v="2015-08-17T16:07:19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"/>
    <x v="0"/>
    <d v="2015-08-05T15:45:46"/>
    <x v="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"/>
    <x v="0"/>
    <d v="2016-11-01T06:18:40"/>
    <x v="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"/>
    <x v="0"/>
    <d v="2016-06-13T15:09:20"/>
    <x v="1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"/>
    <x v="0"/>
    <d v="2015-05-27T21:44:14"/>
    <x v="0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"/>
    <x v="0"/>
    <d v="2014-10-03T09:36:19"/>
    <x v="2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"/>
    <x v="0"/>
    <d v="2014-11-18T11:49:11"/>
    <x v="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"/>
    <x v="0"/>
    <d v="2014-10-28T14:05:37"/>
    <x v="2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"/>
    <x v="0"/>
    <d v="2015-04-17T21:41:54"/>
    <x v="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"/>
    <x v="0"/>
    <d v="2015-10-02T18:41:08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"/>
    <x v="0"/>
    <d v="2015-07-28T15:54:35"/>
    <x v="0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"/>
    <x v="0"/>
    <d v="2015-04-15T19:14:28"/>
    <x v="0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"/>
    <x v="0"/>
    <d v="2015-01-27T20:00:22"/>
    <x v="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"/>
    <x v="0"/>
    <d v="2016-09-02T03:25:44"/>
    <x v="1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"/>
    <x v="0"/>
    <d v="2014-07-09T07:48:43"/>
    <x v="2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"/>
    <x v="0"/>
    <d v="2015-01-12T02:53:41"/>
    <x v="0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"/>
    <x v="0"/>
    <d v="2016-03-10T16:51:20"/>
    <x v="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"/>
    <x v="0"/>
    <d v="2016-03-04T19:49:02"/>
    <x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"/>
    <x v="0"/>
    <d v="2015-08-27T18:58:10"/>
    <x v="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"/>
    <x v="0"/>
    <d v="2016-06-29T01:09:46"/>
    <x v="1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"/>
    <x v="0"/>
    <d v="2014-05-15T15:37:44"/>
    <x v="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"/>
    <x v="0"/>
    <d v="2015-10-29T20:22:21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"/>
    <x v="0"/>
    <d v="2016-03-28T22:22:07"/>
    <x v="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"/>
    <x v="0"/>
    <d v="2016-05-23T23:25:54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"/>
    <x v="0"/>
    <d v="2014-06-26T22:48:32"/>
    <x v="2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"/>
    <x v="0"/>
    <d v="2014-08-29T18:55:56"/>
    <x v="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"/>
    <x v="0"/>
    <d v="2015-12-04T20:17:36"/>
    <x v="0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"/>
    <x v="0"/>
    <d v="2014-04-16T21:23:30"/>
    <x v="2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"/>
    <x v="0"/>
    <d v="2015-11-03T14:54:54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"/>
    <x v="0"/>
    <d v="2015-10-19T03:41:57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"/>
    <x v="0"/>
    <d v="2015-02-18T17:19:46"/>
    <x v="0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"/>
    <x v="0"/>
    <d v="2016-02-14T05:39:40"/>
    <x v="1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"/>
    <x v="0"/>
    <d v="2014-06-11T17:04:38"/>
    <x v="2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"/>
    <x v="0"/>
    <d v="2017-02-04T06:58:27"/>
    <x v="3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"/>
    <x v="0"/>
    <d v="2016-03-23T19:34:33"/>
    <x v="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"/>
    <x v="0"/>
    <d v="2016-08-19T20:30:46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"/>
    <x v="0"/>
    <d v="2016-03-18T20:43:31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"/>
    <x v="0"/>
    <d v="2014-06-21T12:52:06"/>
    <x v="2"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"/>
    <x v="0"/>
    <d v="2014-12-08T01:37:14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"/>
    <x v="0"/>
    <d v="2016-04-09T16:25:10"/>
    <x v="1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"/>
    <x v="0"/>
    <d v="2016-05-03T13:07:28"/>
    <x v="1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"/>
    <x v="0"/>
    <d v="2016-06-13T20:48:18"/>
    <x v="1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"/>
    <x v="0"/>
    <d v="2014-07-10T20:36:01"/>
    <x v="2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"/>
    <x v="0"/>
    <d v="2016-06-22T18:55:32"/>
    <x v="1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"/>
    <x v="0"/>
    <d v="2014-12-02T15:25:53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"/>
    <x v="0"/>
    <d v="2015-03-06T21:40:57"/>
    <x v="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"/>
    <x v="0"/>
    <d v="2014-06-05T14:22:27"/>
    <x v="2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"/>
    <x v="0"/>
    <d v="2016-05-18T04:19:09"/>
    <x v="1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"/>
    <x v="0"/>
    <d v="2015-05-08T19:26:20"/>
    <x v="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"/>
    <x v="0"/>
    <d v="2014-04-18T20:52:36"/>
    <x v="2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"/>
    <x v="0"/>
    <d v="2014-10-08T23:07:24"/>
    <x v="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"/>
    <x v="0"/>
    <d v="2016-01-30T16:58:4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"/>
    <x v="0"/>
    <d v="2016-04-07T13:09:54"/>
    <x v="1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"/>
    <x v="0"/>
    <d v="2014-05-06T22:11:30"/>
    <x v="2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"/>
    <x v="0"/>
    <d v="2015-08-14T01:56:53"/>
    <x v="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"/>
    <x v="0"/>
    <d v="2015-10-09T17:59:41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"/>
    <x v="0"/>
    <d v="2016-02-01T16:08:13"/>
    <x v="1"/>
    <x v="1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"/>
    <x v="0"/>
    <d v="2015-05-01T15:28:02"/>
    <x v="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"/>
    <x v="0"/>
    <d v="2015-10-12T22:34:19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"/>
    <x v="0"/>
    <d v="2015-04-13T20:45:12"/>
    <x v="0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"/>
    <x v="0"/>
    <d v="2014-06-19T09:21:30"/>
    <x v="2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"/>
    <x v="0"/>
    <d v="2015-01-15T16:24:37"/>
    <x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"/>
    <x v="0"/>
    <d v="2014-11-07T06:24:24"/>
    <x v="2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"/>
    <x v="0"/>
    <d v="2015-03-06T09:23:41"/>
    <x v="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"/>
    <x v="0"/>
    <d v="2015-02-26T23:07:06"/>
    <x v="0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"/>
    <x v="0"/>
    <d v="2014-07-22T19:53:18"/>
    <x v="2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"/>
    <x v="0"/>
    <d v="2016-03-08T15:29:18"/>
    <x v="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"/>
    <x v="0"/>
    <d v="2017-02-09T23:08:28"/>
    <x v="3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"/>
    <x v="0"/>
    <d v="2014-08-28T01:02:41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"/>
    <x v="0"/>
    <d v="2015-01-16T14:05:47"/>
    <x v="0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"/>
    <x v="0"/>
    <d v="2014-09-08T03:54:17"/>
    <x v="2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"/>
    <x v="0"/>
    <d v="2014-08-21T19:23:05"/>
    <x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"/>
    <x v="0"/>
    <d v="2016-01-22T18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"/>
    <x v="0"/>
    <d v="2014-07-28T18:33:01"/>
    <x v="2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"/>
    <x v="0"/>
    <d v="2015-06-22T23:08:27"/>
    <x v="0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"/>
    <x v="0"/>
    <d v="2014-07-31T16:49:20"/>
    <x v="2"/>
    <x v="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"/>
    <x v="0"/>
    <d v="2014-10-09T18:29:26"/>
    <x v="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"/>
    <x v="0"/>
    <d v="2014-12-29T13:04:38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"/>
    <x v="0"/>
    <d v="2015-04-02T13:04:09"/>
    <x v="0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"/>
    <x v="0"/>
    <d v="2015-01-17T07:13:43"/>
    <x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"/>
    <x v="0"/>
    <d v="2016-02-19T05:54:29"/>
    <x v="1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"/>
    <x v="0"/>
    <d v="2015-06-19T18:44:23"/>
    <x v="0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"/>
    <x v="0"/>
    <d v="2014-08-18T20:56:40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"/>
    <x v="0"/>
    <d v="2014-08-05T16:07:54"/>
    <x v="2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"/>
    <x v="0"/>
    <d v="2016-09-07T21:51:48"/>
    <x v="1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"/>
    <x v="0"/>
    <d v="2016-02-17T16:13:16"/>
    <x v="1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"/>
    <x v="0"/>
    <d v="2015-02-22T04:34:59"/>
    <x v="0"/>
    <x v="1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"/>
    <x v="0"/>
    <d v="2014-08-27T21:52:38"/>
    <x v="2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"/>
    <x v="0"/>
    <d v="2014-12-17T14:01:07"/>
    <x v="2"/>
    <x v="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"/>
    <x v="0"/>
    <d v="2016-02-08T23:59:23"/>
    <x v="1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"/>
    <x v="0"/>
    <d v="2015-08-01T16:04:57"/>
    <x v="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"/>
    <x v="0"/>
    <d v="2015-05-27T05:42:16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"/>
    <x v="0"/>
    <d v="2015-10-05T15:43:59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"/>
    <x v="0"/>
    <d v="2017-02-02T23:18:01"/>
    <x v="3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"/>
    <x v="0"/>
    <d v="2014-05-06T22:31:40"/>
    <x v="2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"/>
    <x v="0"/>
    <d v="2015-11-14T00:36:1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"/>
    <x v="0"/>
    <d v="2016-01-05T15:43: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"/>
    <x v="0"/>
    <d v="2014-10-29T14:02:44"/>
    <x v="2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"/>
    <x v="0"/>
    <d v="2015-10-16T19:25:16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"/>
    <x v="0"/>
    <d v="2016-09-01T06:27:04"/>
    <x v="1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"/>
    <x v="0"/>
    <d v="2015-03-04T22:44:10"/>
    <x v="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"/>
    <x v="0"/>
    <d v="2014-09-21T21:11:27"/>
    <x v="2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"/>
    <x v="0"/>
    <d v="2014-06-14T22:29:24"/>
    <x v="2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"/>
    <x v="0"/>
    <d v="2016-05-07T01:41:55"/>
    <x v="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"/>
    <x v="0"/>
    <d v="2014-08-18T19:10:10"/>
    <x v="2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"/>
    <x v="0"/>
    <d v="2015-10-28T16:06:07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"/>
    <x v="0"/>
    <d v="2015-05-20T05:33:24"/>
    <x v="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"/>
    <x v="0"/>
    <d v="2016-07-08T11:22:34"/>
    <x v="1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"/>
    <x v="0"/>
    <d v="2014-12-22T02:01:04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"/>
    <x v="0"/>
    <d v="2014-11-05T22:58:45"/>
    <x v="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"/>
    <x v="0"/>
    <d v="2015-03-11T05:16:22"/>
    <x v="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"/>
    <x v="0"/>
    <d v="2014-07-22T04:49:49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"/>
    <x v="0"/>
    <d v="2014-09-22T15:36:50"/>
    <x v="2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"/>
    <x v="0"/>
    <d v="2014-12-18T00:32:23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"/>
    <x v="0"/>
    <d v="2016-03-07T12:13:07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"/>
    <x v="0"/>
    <d v="2015-06-14T23:00:15"/>
    <x v="0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"/>
    <x v="0"/>
    <d v="2014-09-23T15:16:31"/>
    <x v="2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"/>
    <x v="0"/>
    <d v="2014-05-02T19:26:37"/>
    <x v="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"/>
    <x v="0"/>
    <d v="2014-08-14T21:05:16"/>
    <x v="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"/>
    <x v="0"/>
    <d v="2014-10-16T16:33:48"/>
    <x v="2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"/>
    <x v="0"/>
    <d v="2016-08-31T20:11:25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"/>
    <x v="0"/>
    <d v="2014-05-20T15:33:51"/>
    <x v="2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"/>
    <x v="0"/>
    <d v="2016-06-13T22:23:59"/>
    <x v="1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"/>
    <x v="0"/>
    <d v="2015-11-02T23:14:4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"/>
    <x v="0"/>
    <d v="2016-03-17T01:27:24"/>
    <x v="1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"/>
    <x v="0"/>
    <d v="2014-08-15T15:22:32"/>
    <x v="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"/>
    <x v="0"/>
    <d v="2014-05-20T16:40:56"/>
    <x v="2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"/>
    <x v="0"/>
    <d v="2016-02-21T03:23:43"/>
    <x v="1"/>
    <x v="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"/>
    <x v="0"/>
    <d v="2016-06-02T17:44:28"/>
    <x v="1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"/>
    <x v="0"/>
    <d v="2014-05-28T16:21:24"/>
    <x v="2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"/>
    <x v="0"/>
    <d v="2015-03-30T14:07:06"/>
    <x v="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"/>
    <x v="0"/>
    <d v="2014-07-13T22:50:11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"/>
    <x v="0"/>
    <d v="2016-04-19T00:56:28"/>
    <x v="1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"/>
    <x v="0"/>
    <d v="2015-08-19T02:49:10"/>
    <x v="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"/>
    <x v="0"/>
    <d v="2016-12-14T23:07:35"/>
    <x v="1"/>
    <x v="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"/>
    <x v="0"/>
    <d v="2015-01-18T15:52:36"/>
    <x v="0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"/>
    <x v="0"/>
    <d v="2015-01-27T16:00:20"/>
    <x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"/>
    <x v="0"/>
    <d v="2016-11-26T19:18:51"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"/>
    <x v="0"/>
    <d v="2014-06-22T18:35:11"/>
    <x v="2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"/>
    <x v="0"/>
    <d v="2015-03-15T08:17:06"/>
    <x v="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"/>
    <x v="0"/>
    <d v="2015-10-06T13:16:1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"/>
    <x v="0"/>
    <d v="2014-05-20T01:06:09"/>
    <x v="2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"/>
    <x v="0"/>
    <d v="2014-09-23T19:05:49"/>
    <x v="2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"/>
    <x v="0"/>
    <d v="2016-11-21T17:03:14"/>
    <x v="1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"/>
    <x v="0"/>
    <d v="2016-12-28T18:54:02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"/>
    <x v="0"/>
    <d v="2016-05-20T22:32:01"/>
    <x v="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"/>
    <x v="0"/>
    <d v="2016-05-21T16:45:16"/>
    <x v="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"/>
    <x v="0"/>
    <d v="2015-02-06T13:57:05"/>
    <x v="0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"/>
    <x v="0"/>
    <d v="2015-10-30T04:32:33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"/>
    <x v="0"/>
    <d v="2015-12-15T18:16:56"/>
    <x v="0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"/>
    <x v="0"/>
    <d v="2016-09-09T10:28:26"/>
    <x v="1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"/>
    <x v="0"/>
    <d v="2015-02-23T14:29:35"/>
    <x v="0"/>
    <x v="1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"/>
    <x v="0"/>
    <d v="2015-10-27T22:34:59"/>
    <x v="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"/>
    <x v="0"/>
    <d v="2016-06-17T17:49:46"/>
    <x v="1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"/>
    <x v="0"/>
    <d v="2014-12-17T14:42:04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"/>
    <x v="0"/>
    <d v="2015-04-28T17:34:48"/>
    <x v="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"/>
    <x v="0"/>
    <d v="2015-07-24T16:08:57"/>
    <x v="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"/>
    <x v="0"/>
    <d v="2014-12-17T12:09:11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"/>
    <x v="0"/>
    <d v="2015-02-04T04:40:47"/>
    <x v="0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"/>
    <x v="0"/>
    <d v="2015-06-23T19:34:53"/>
    <x v="0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"/>
    <x v="0"/>
    <d v="2014-09-08T02:05:00"/>
    <x v="2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"/>
    <x v="0"/>
    <d v="2016-11-19T00:45:50"/>
    <x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"/>
    <x v="0"/>
    <d v="2017-01-15T12:43:39"/>
    <x v="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"/>
    <x v="0"/>
    <d v="2015-12-06T19:47:17"/>
    <x v="0"/>
    <x v="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"/>
    <x v="0"/>
    <d v="2016-05-05T17:19:57"/>
    <x v="1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"/>
    <x v="0"/>
    <d v="2016-07-19T20:24:33"/>
    <x v="1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"/>
    <x v="0"/>
    <d v="2014-10-15T02:59:50"/>
    <x v="2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"/>
    <x v="0"/>
    <d v="2016-12-26T21:41:22"/>
    <x v="1"/>
    <x v="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"/>
    <x v="0"/>
    <d v="2016-04-15T20:21:13"/>
    <x v="1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"/>
    <x v="0"/>
    <d v="2015-07-03T19:59:26"/>
    <x v="0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"/>
    <x v="0"/>
    <d v="2016-09-27T06:40:34"/>
    <x v="1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"/>
    <x v="0"/>
    <d v="2016-11-23T00:15:09"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"/>
    <x v="0"/>
    <d v="2015-02-18T01:11:06"/>
    <x v="0"/>
    <x v="1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"/>
    <x v="0"/>
    <d v="2014-09-01T22:00:01"/>
    <x v="2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"/>
    <x v="0"/>
    <d v="2017-02-01T00:45:37"/>
    <x v="3"/>
    <x v="1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"/>
    <x v="0"/>
    <d v="2015-10-30T12:56:44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"/>
    <x v="0"/>
    <d v="2016-05-22T15:02:31"/>
    <x v="1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"/>
    <x v="0"/>
    <d v="2015-01-25T03:15:40"/>
    <x v="0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"/>
    <x v="0"/>
    <d v="2016-01-31T22:43:0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"/>
    <x v="0"/>
    <d v="2015-12-20T13:45:23"/>
    <x v="0"/>
    <x v="7"/>
  </r>
  <r>
    <m/>
    <m/>
    <m/>
    <m/>
    <m/>
    <x v="4"/>
    <m/>
    <m/>
    <m/>
    <m/>
    <m/>
    <m/>
    <m/>
    <m/>
    <m/>
    <x v="3"/>
    <m/>
    <x v="8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CD404-F219-49F0-B822-36FBE3F5A9E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h="1"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showAll="0"/>
    <pivotField axis="axisPage" showAll="0">
      <items count="10">
        <item x="6"/>
        <item x="7"/>
        <item x="5"/>
        <item x="4"/>
        <item x="2"/>
        <item x="0"/>
        <item x="1"/>
        <item x="3"/>
        <item x="8"/>
        <item t="default"/>
      </items>
    </pivotField>
    <pivotField axis="axisRow" showAll="0">
      <items count="14">
        <item x="6"/>
        <item x="11"/>
        <item x="2"/>
        <item x="9"/>
        <item x="4"/>
        <item x="8"/>
        <item x="5"/>
        <item x="3"/>
        <item x="10"/>
        <item x="1"/>
        <item x="0"/>
        <item x="7"/>
        <item x="12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C531" sqref="C53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23.1796875" customWidth="1"/>
    <col min="17" max="17" width="18.1796875" style="11" customWidth="1"/>
  </cols>
  <sheetData>
    <row r="1" spans="1:19" ht="15" thickBot="1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8305</v>
      </c>
      <c r="P1" s="1" t="s">
        <v>8362</v>
      </c>
      <c r="Q1" s="11" t="s">
        <v>8306</v>
      </c>
      <c r="R1" s="1" t="s">
        <v>8363</v>
      </c>
      <c r="S1" s="1" t="s">
        <v>8364</v>
      </c>
    </row>
    <row r="2" spans="1:19" ht="44" hidden="1" thickBot="1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0" t="s">
        <v>8312</v>
      </c>
      <c r="P2" s="15" t="s">
        <v>8313</v>
      </c>
      <c r="Q2" s="12">
        <v>42177.007071759261</v>
      </c>
      <c r="R2">
        <f>YEAR(Q2)</f>
        <v>2015</v>
      </c>
    </row>
    <row r="3" spans="1:19" ht="29.5" hidden="1" thickBot="1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0" t="s">
        <v>8312</v>
      </c>
      <c r="P3" s="15" t="s">
        <v>8313</v>
      </c>
      <c r="Q3" s="13">
        <v>42766.600497685184</v>
      </c>
      <c r="R3">
        <f t="shared" ref="R3:R66" si="0">YEAR(Q3)</f>
        <v>2017</v>
      </c>
    </row>
    <row r="4" spans="1:19" ht="44" hidden="1" thickBot="1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0" t="s">
        <v>8312</v>
      </c>
      <c r="P4" s="15" t="s">
        <v>8313</v>
      </c>
      <c r="Q4" s="12">
        <v>42405.702349537038</v>
      </c>
      <c r="R4">
        <f t="shared" si="0"/>
        <v>2016</v>
      </c>
    </row>
    <row r="5" spans="1:19" ht="29.5" hidden="1" thickBot="1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0" t="s">
        <v>8312</v>
      </c>
      <c r="P5" s="15" t="s">
        <v>8313</v>
      </c>
      <c r="Q5" s="13">
        <v>41828.515127314815</v>
      </c>
      <c r="R5">
        <f t="shared" si="0"/>
        <v>2014</v>
      </c>
    </row>
    <row r="6" spans="1:19" ht="58.5" hidden="1" thickBot="1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0" t="s">
        <v>8312</v>
      </c>
      <c r="P6" s="15" t="s">
        <v>8313</v>
      </c>
      <c r="Q6" s="12">
        <v>42327.834247685183</v>
      </c>
      <c r="R6">
        <f t="shared" si="0"/>
        <v>2015</v>
      </c>
    </row>
    <row r="7" spans="1:19" ht="44" hidden="1" thickBot="1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0" t="s">
        <v>8312</v>
      </c>
      <c r="P7" s="15" t="s">
        <v>8313</v>
      </c>
      <c r="Q7" s="13">
        <v>42563.932951388888</v>
      </c>
      <c r="R7">
        <f t="shared" si="0"/>
        <v>2016</v>
      </c>
    </row>
    <row r="8" spans="1:19" ht="44" hidden="1" thickBot="1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0" t="s">
        <v>8312</v>
      </c>
      <c r="P8" s="15" t="s">
        <v>8313</v>
      </c>
      <c r="Q8" s="12">
        <v>41794.072337962964</v>
      </c>
      <c r="R8">
        <f t="shared" si="0"/>
        <v>2014</v>
      </c>
    </row>
    <row r="9" spans="1:19" ht="58.5" hidden="1" thickBot="1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0" t="s">
        <v>8312</v>
      </c>
      <c r="P9" s="15" t="s">
        <v>8313</v>
      </c>
      <c r="Q9" s="13">
        <v>42516.047071759262</v>
      </c>
      <c r="R9">
        <f t="shared" si="0"/>
        <v>2016</v>
      </c>
    </row>
    <row r="10" spans="1:19" ht="29.5" hidden="1" thickBot="1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0" t="s">
        <v>8312</v>
      </c>
      <c r="P10" s="15" t="s">
        <v>8313</v>
      </c>
      <c r="Q10" s="12">
        <v>42468.94458333333</v>
      </c>
      <c r="R10">
        <f t="shared" si="0"/>
        <v>2016</v>
      </c>
    </row>
    <row r="11" spans="1:19" ht="44" hidden="1" thickBot="1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0" t="s">
        <v>8312</v>
      </c>
      <c r="P11" s="15" t="s">
        <v>8313</v>
      </c>
      <c r="Q11" s="13">
        <v>42447.103518518517</v>
      </c>
      <c r="R11">
        <f t="shared" si="0"/>
        <v>2016</v>
      </c>
    </row>
    <row r="12" spans="1:19" ht="44" hidden="1" thickBot="1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0" t="s">
        <v>8312</v>
      </c>
      <c r="P12" s="15" t="s">
        <v>8313</v>
      </c>
      <c r="Q12" s="12">
        <v>41780.068043981482</v>
      </c>
      <c r="R12">
        <f t="shared" si="0"/>
        <v>2014</v>
      </c>
    </row>
    <row r="13" spans="1:19" ht="58.5" hidden="1" thickBot="1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0" t="s">
        <v>8312</v>
      </c>
      <c r="P13" s="15" t="s">
        <v>8313</v>
      </c>
      <c r="Q13" s="13">
        <v>42572.778495370374</v>
      </c>
      <c r="R13">
        <f t="shared" si="0"/>
        <v>2016</v>
      </c>
    </row>
    <row r="14" spans="1:19" ht="58.5" hidden="1" thickBot="1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0" t="s">
        <v>8312</v>
      </c>
      <c r="P14" s="15" t="s">
        <v>8313</v>
      </c>
      <c r="Q14" s="12">
        <v>41791.713252314818</v>
      </c>
      <c r="R14">
        <f t="shared" si="0"/>
        <v>2014</v>
      </c>
    </row>
    <row r="15" spans="1:19" ht="44" hidden="1" thickBot="1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0" t="s">
        <v>8312</v>
      </c>
      <c r="P15" s="15" t="s">
        <v>8313</v>
      </c>
      <c r="Q15" s="13">
        <v>42508.677187499998</v>
      </c>
      <c r="R15">
        <f t="shared" si="0"/>
        <v>2016</v>
      </c>
    </row>
    <row r="16" spans="1:19" ht="29.5" hidden="1" thickBot="1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0" t="s">
        <v>8312</v>
      </c>
      <c r="P16" s="15" t="s">
        <v>8313</v>
      </c>
      <c r="Q16" s="12">
        <v>41808.02648148148</v>
      </c>
      <c r="R16">
        <f t="shared" si="0"/>
        <v>2014</v>
      </c>
    </row>
    <row r="17" spans="1:18" ht="44" hidden="1" thickBot="1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0" t="s">
        <v>8312</v>
      </c>
      <c r="P17" s="15" t="s">
        <v>8313</v>
      </c>
      <c r="Q17" s="13">
        <v>42256.391875000001</v>
      </c>
      <c r="R17">
        <f t="shared" si="0"/>
        <v>2015</v>
      </c>
    </row>
    <row r="18" spans="1:18" ht="44" hidden="1" thickBot="1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0" t="s">
        <v>8312</v>
      </c>
      <c r="P18" s="15" t="s">
        <v>8313</v>
      </c>
      <c r="Q18" s="12">
        <v>41760.796423611115</v>
      </c>
      <c r="R18">
        <f t="shared" si="0"/>
        <v>2014</v>
      </c>
    </row>
    <row r="19" spans="1:18" ht="44" hidden="1" thickBot="1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0" t="s">
        <v>8312</v>
      </c>
      <c r="P19" s="15" t="s">
        <v>8313</v>
      </c>
      <c r="Q19" s="13">
        <v>41917.731736111113</v>
      </c>
      <c r="R19">
        <f t="shared" si="0"/>
        <v>2014</v>
      </c>
    </row>
    <row r="20" spans="1:18" ht="44" hidden="1" thickBot="1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0" t="s">
        <v>8312</v>
      </c>
      <c r="P20" s="15" t="s">
        <v>8313</v>
      </c>
      <c r="Q20" s="12">
        <v>41869.542314814818</v>
      </c>
      <c r="R20">
        <f t="shared" si="0"/>
        <v>2014</v>
      </c>
    </row>
    <row r="21" spans="1:18" ht="44" hidden="1" thickBot="1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0" t="s">
        <v>8312</v>
      </c>
      <c r="P21" s="15" t="s">
        <v>8313</v>
      </c>
      <c r="Q21" s="13">
        <v>42175.816365740742</v>
      </c>
      <c r="R21">
        <f t="shared" si="0"/>
        <v>2015</v>
      </c>
    </row>
    <row r="22" spans="1:18" ht="44" hidden="1" thickBot="1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0" t="s">
        <v>8312</v>
      </c>
      <c r="P22" s="15" t="s">
        <v>8313</v>
      </c>
      <c r="Q22" s="12">
        <v>42200.758240740739</v>
      </c>
      <c r="R22">
        <f t="shared" si="0"/>
        <v>2015</v>
      </c>
    </row>
    <row r="23" spans="1:18" ht="44" hidden="1" thickBot="1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0" t="s">
        <v>8312</v>
      </c>
      <c r="P23" s="15" t="s">
        <v>8313</v>
      </c>
      <c r="Q23" s="13">
        <v>41878.627187500002</v>
      </c>
      <c r="R23">
        <f t="shared" si="0"/>
        <v>2014</v>
      </c>
    </row>
    <row r="24" spans="1:18" ht="29.5" hidden="1" thickBot="1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0" t="s">
        <v>8312</v>
      </c>
      <c r="P24" s="15" t="s">
        <v>8313</v>
      </c>
      <c r="Q24" s="12">
        <v>41989.91134259259</v>
      </c>
      <c r="R24">
        <f t="shared" si="0"/>
        <v>2014</v>
      </c>
    </row>
    <row r="25" spans="1:18" ht="44" hidden="1" thickBot="1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0" t="s">
        <v>8312</v>
      </c>
      <c r="P25" s="15" t="s">
        <v>8313</v>
      </c>
      <c r="Q25" s="13">
        <v>42097.778946759259</v>
      </c>
      <c r="R25">
        <f t="shared" si="0"/>
        <v>2015</v>
      </c>
    </row>
    <row r="26" spans="1:18" ht="29.5" hidden="1" thickBot="1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0" t="s">
        <v>8312</v>
      </c>
      <c r="P26" s="15" t="s">
        <v>8313</v>
      </c>
      <c r="Q26" s="12">
        <v>42229.820173611108</v>
      </c>
      <c r="R26">
        <f t="shared" si="0"/>
        <v>2015</v>
      </c>
    </row>
    <row r="27" spans="1:18" ht="44" hidden="1" thickBot="1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0" t="s">
        <v>8312</v>
      </c>
      <c r="P27" s="15" t="s">
        <v>8313</v>
      </c>
      <c r="Q27" s="13">
        <v>42318.025011574071</v>
      </c>
      <c r="R27">
        <f t="shared" si="0"/>
        <v>2015</v>
      </c>
    </row>
    <row r="28" spans="1:18" ht="44" hidden="1" thickBot="1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0" t="s">
        <v>8312</v>
      </c>
      <c r="P28" s="15" t="s">
        <v>8313</v>
      </c>
      <c r="Q28" s="12">
        <v>41828.515555555554</v>
      </c>
      <c r="R28">
        <f t="shared" si="0"/>
        <v>2014</v>
      </c>
    </row>
    <row r="29" spans="1:18" ht="44" hidden="1" thickBot="1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0" t="s">
        <v>8312</v>
      </c>
      <c r="P29" s="15" t="s">
        <v>8313</v>
      </c>
      <c r="Q29" s="13">
        <v>41929.164733796293</v>
      </c>
      <c r="R29">
        <f t="shared" si="0"/>
        <v>2014</v>
      </c>
    </row>
    <row r="30" spans="1:18" ht="29.5" hidden="1" thickBot="1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0" t="s">
        <v>8312</v>
      </c>
      <c r="P30" s="15" t="s">
        <v>8313</v>
      </c>
      <c r="Q30" s="12">
        <v>42324.963935185187</v>
      </c>
      <c r="R30">
        <f t="shared" si="0"/>
        <v>2015</v>
      </c>
    </row>
    <row r="31" spans="1:18" ht="44" hidden="1" thickBot="1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0" t="s">
        <v>8312</v>
      </c>
      <c r="P31" s="15" t="s">
        <v>8313</v>
      </c>
      <c r="Q31" s="13">
        <v>41812.67324074074</v>
      </c>
      <c r="R31">
        <f t="shared" si="0"/>
        <v>2014</v>
      </c>
    </row>
    <row r="32" spans="1:18" ht="44" hidden="1" thickBot="1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0" t="s">
        <v>8312</v>
      </c>
      <c r="P32" s="15" t="s">
        <v>8313</v>
      </c>
      <c r="Q32" s="12">
        <v>41842.292997685188</v>
      </c>
      <c r="R32">
        <f t="shared" si="0"/>
        <v>2014</v>
      </c>
    </row>
    <row r="33" spans="1:18" ht="44" hidden="1" thickBot="1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0" t="s">
        <v>8312</v>
      </c>
      <c r="P33" s="15" t="s">
        <v>8313</v>
      </c>
      <c r="Q33" s="13">
        <v>42376.792060185187</v>
      </c>
      <c r="R33">
        <f t="shared" si="0"/>
        <v>2016</v>
      </c>
    </row>
    <row r="34" spans="1:18" ht="58.5" hidden="1" thickBot="1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0" t="s">
        <v>8312</v>
      </c>
      <c r="P34" s="15" t="s">
        <v>8313</v>
      </c>
      <c r="Q34" s="12">
        <v>42461.627511574072</v>
      </c>
      <c r="R34">
        <f t="shared" si="0"/>
        <v>2016</v>
      </c>
    </row>
    <row r="35" spans="1:18" ht="44" hidden="1" thickBot="1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0" t="s">
        <v>8312</v>
      </c>
      <c r="P35" s="15" t="s">
        <v>8313</v>
      </c>
      <c r="Q35" s="13">
        <v>42286.660891203705</v>
      </c>
      <c r="R35">
        <f t="shared" si="0"/>
        <v>2015</v>
      </c>
    </row>
    <row r="36" spans="1:18" ht="44" hidden="1" thickBot="1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0" t="s">
        <v>8312</v>
      </c>
      <c r="P36" s="15" t="s">
        <v>8313</v>
      </c>
      <c r="Q36" s="12">
        <v>41841.321770833332</v>
      </c>
      <c r="R36">
        <f t="shared" si="0"/>
        <v>2014</v>
      </c>
    </row>
    <row r="37" spans="1:18" ht="44" hidden="1" thickBot="1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0" t="s">
        <v>8312</v>
      </c>
      <c r="P37" s="15" t="s">
        <v>8313</v>
      </c>
      <c r="Q37" s="13">
        <v>42098.291828703703</v>
      </c>
      <c r="R37">
        <f t="shared" si="0"/>
        <v>2015</v>
      </c>
    </row>
    <row r="38" spans="1:18" ht="29.5" hidden="1" thickBot="1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0" t="s">
        <v>8312</v>
      </c>
      <c r="P38" s="15" t="s">
        <v>8313</v>
      </c>
      <c r="Q38" s="12">
        <v>42068.307002314818</v>
      </c>
      <c r="R38">
        <f t="shared" si="0"/>
        <v>2015</v>
      </c>
    </row>
    <row r="39" spans="1:18" ht="44" hidden="1" thickBot="1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0" t="s">
        <v>8312</v>
      </c>
      <c r="P39" s="15" t="s">
        <v>8313</v>
      </c>
      <c r="Q39" s="13">
        <v>42032.693043981482</v>
      </c>
      <c r="R39">
        <f t="shared" si="0"/>
        <v>2015</v>
      </c>
    </row>
    <row r="40" spans="1:18" ht="44" hidden="1" thickBot="1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0" t="s">
        <v>8312</v>
      </c>
      <c r="P40" s="15" t="s">
        <v>8313</v>
      </c>
      <c r="Q40" s="12">
        <v>41375.057222222225</v>
      </c>
      <c r="R40">
        <f t="shared" si="0"/>
        <v>2013</v>
      </c>
    </row>
    <row r="41" spans="1:18" ht="58.5" hidden="1" thickBot="1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0" t="s">
        <v>8312</v>
      </c>
      <c r="P41" s="15" t="s">
        <v>8313</v>
      </c>
      <c r="Q41" s="13">
        <v>41754.047083333331</v>
      </c>
      <c r="R41">
        <f t="shared" si="0"/>
        <v>2014</v>
      </c>
    </row>
    <row r="42" spans="1:18" ht="58.5" hidden="1" thickBot="1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0" t="s">
        <v>8312</v>
      </c>
      <c r="P42" s="15" t="s">
        <v>8313</v>
      </c>
      <c r="Q42" s="12">
        <v>41789.21398148148</v>
      </c>
      <c r="R42">
        <f t="shared" si="0"/>
        <v>2014</v>
      </c>
    </row>
    <row r="43" spans="1:18" ht="44" hidden="1" thickBot="1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0" t="s">
        <v>8312</v>
      </c>
      <c r="P43" s="15" t="s">
        <v>8313</v>
      </c>
      <c r="Q43" s="13">
        <v>41887.568912037037</v>
      </c>
      <c r="R43">
        <f t="shared" si="0"/>
        <v>2014</v>
      </c>
    </row>
    <row r="44" spans="1:18" ht="44" hidden="1" thickBot="1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0" t="s">
        <v>8312</v>
      </c>
      <c r="P44" s="15" t="s">
        <v>8313</v>
      </c>
      <c r="Q44" s="12">
        <v>41971.639189814814</v>
      </c>
      <c r="R44">
        <f t="shared" si="0"/>
        <v>2014</v>
      </c>
    </row>
    <row r="45" spans="1:18" ht="44" hidden="1" thickBot="1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0" t="s">
        <v>8312</v>
      </c>
      <c r="P45" s="15" t="s">
        <v>8313</v>
      </c>
      <c r="Q45" s="13">
        <v>41802.790347222224</v>
      </c>
      <c r="R45">
        <f t="shared" si="0"/>
        <v>2014</v>
      </c>
    </row>
    <row r="46" spans="1:18" ht="58.5" hidden="1" thickBot="1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0" t="s">
        <v>8312</v>
      </c>
      <c r="P46" s="15" t="s">
        <v>8313</v>
      </c>
      <c r="Q46" s="12">
        <v>41874.098807870374</v>
      </c>
      <c r="R46">
        <f t="shared" si="0"/>
        <v>2014</v>
      </c>
    </row>
    <row r="47" spans="1:18" ht="44" hidden="1" thickBot="1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0" t="s">
        <v>8312</v>
      </c>
      <c r="P47" s="15" t="s">
        <v>8313</v>
      </c>
      <c r="Q47" s="13">
        <v>42457.623923611114</v>
      </c>
      <c r="R47">
        <f t="shared" si="0"/>
        <v>2016</v>
      </c>
    </row>
    <row r="48" spans="1:18" ht="44" hidden="1" thickBot="1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0" t="s">
        <v>8312</v>
      </c>
      <c r="P48" s="15" t="s">
        <v>8313</v>
      </c>
      <c r="Q48" s="12">
        <v>42323.96497685185</v>
      </c>
      <c r="R48">
        <f t="shared" si="0"/>
        <v>2015</v>
      </c>
    </row>
    <row r="49" spans="1:18" ht="58.5" hidden="1" thickBot="1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0" t="s">
        <v>8312</v>
      </c>
      <c r="P49" s="15" t="s">
        <v>8313</v>
      </c>
      <c r="Q49" s="13">
        <v>41932.819525462961</v>
      </c>
      <c r="R49">
        <f t="shared" si="0"/>
        <v>2014</v>
      </c>
    </row>
    <row r="50" spans="1:18" ht="44" hidden="1" thickBot="1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0" t="s">
        <v>8312</v>
      </c>
      <c r="P50" s="15" t="s">
        <v>8313</v>
      </c>
      <c r="Q50" s="12">
        <v>42033.516898148147</v>
      </c>
      <c r="R50">
        <f t="shared" si="0"/>
        <v>2015</v>
      </c>
    </row>
    <row r="51" spans="1:18" ht="15" hidden="1" thickBot="1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0" t="s">
        <v>8312</v>
      </c>
      <c r="P51" s="15" t="s">
        <v>8313</v>
      </c>
      <c r="Q51" s="13">
        <v>42271.176446759258</v>
      </c>
      <c r="R51">
        <f t="shared" si="0"/>
        <v>2015</v>
      </c>
    </row>
    <row r="52" spans="1:18" ht="44" hidden="1" thickBot="1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0" t="s">
        <v>8312</v>
      </c>
      <c r="P52" s="15" t="s">
        <v>8313</v>
      </c>
      <c r="Q52" s="12">
        <v>41995.752986111111</v>
      </c>
      <c r="R52">
        <f t="shared" si="0"/>
        <v>2014</v>
      </c>
    </row>
    <row r="53" spans="1:18" ht="44" hidden="1" thickBot="1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0" t="s">
        <v>8312</v>
      </c>
      <c r="P53" s="15" t="s">
        <v>8313</v>
      </c>
      <c r="Q53" s="13">
        <v>42196.928668981483</v>
      </c>
      <c r="R53">
        <f t="shared" si="0"/>
        <v>2015</v>
      </c>
    </row>
    <row r="54" spans="1:18" ht="44" hidden="1" thickBot="1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0" t="s">
        <v>8312</v>
      </c>
      <c r="P54" s="15" t="s">
        <v>8313</v>
      </c>
      <c r="Q54" s="12">
        <v>41807.701921296299</v>
      </c>
      <c r="R54">
        <f t="shared" si="0"/>
        <v>2014</v>
      </c>
    </row>
    <row r="55" spans="1:18" ht="29.5" hidden="1" thickBot="1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0" t="s">
        <v>8312</v>
      </c>
      <c r="P55" s="15" t="s">
        <v>8313</v>
      </c>
      <c r="Q55" s="13">
        <v>41719.549131944441</v>
      </c>
      <c r="R55">
        <f t="shared" si="0"/>
        <v>2014</v>
      </c>
    </row>
    <row r="56" spans="1:18" ht="58.5" hidden="1" thickBot="1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0" t="s">
        <v>8312</v>
      </c>
      <c r="P56" s="15" t="s">
        <v>8313</v>
      </c>
      <c r="Q56" s="12">
        <v>42333.713206018518</v>
      </c>
      <c r="R56">
        <f t="shared" si="0"/>
        <v>2015</v>
      </c>
    </row>
    <row r="57" spans="1:18" ht="44" hidden="1" thickBot="1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0" t="s">
        <v>8312</v>
      </c>
      <c r="P57" s="15" t="s">
        <v>8313</v>
      </c>
      <c r="Q57" s="13">
        <v>42496.968935185185</v>
      </c>
      <c r="R57">
        <f t="shared" si="0"/>
        <v>2016</v>
      </c>
    </row>
    <row r="58" spans="1:18" ht="29.5" hidden="1" thickBot="1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0" t="s">
        <v>8312</v>
      </c>
      <c r="P58" s="15" t="s">
        <v>8313</v>
      </c>
      <c r="Q58" s="12">
        <v>42149.548888888887</v>
      </c>
      <c r="R58">
        <f t="shared" si="0"/>
        <v>2015</v>
      </c>
    </row>
    <row r="59" spans="1:18" ht="44" hidden="1" thickBot="1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0" t="s">
        <v>8312</v>
      </c>
      <c r="P59" s="15" t="s">
        <v>8313</v>
      </c>
      <c r="Q59" s="13">
        <v>42089.83289351852</v>
      </c>
      <c r="R59">
        <f t="shared" si="0"/>
        <v>2015</v>
      </c>
    </row>
    <row r="60" spans="1:18" ht="44" hidden="1" thickBot="1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0" t="s">
        <v>8312</v>
      </c>
      <c r="P60" s="15" t="s">
        <v>8313</v>
      </c>
      <c r="Q60" s="12">
        <v>41932.745046296295</v>
      </c>
      <c r="R60">
        <f t="shared" si="0"/>
        <v>2014</v>
      </c>
    </row>
    <row r="61" spans="1:18" ht="44" hidden="1" thickBot="1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0" t="s">
        <v>8312</v>
      </c>
      <c r="P61" s="15" t="s">
        <v>8313</v>
      </c>
      <c r="Q61" s="13">
        <v>42230.235833333332</v>
      </c>
      <c r="R61">
        <f t="shared" si="0"/>
        <v>2015</v>
      </c>
    </row>
    <row r="62" spans="1:18" ht="44" hidden="1" thickBot="1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0" t="s">
        <v>8312</v>
      </c>
      <c r="P62" s="15" t="s">
        <v>8314</v>
      </c>
      <c r="Q62" s="12">
        <v>41701.901817129627</v>
      </c>
      <c r="R62">
        <f t="shared" si="0"/>
        <v>2014</v>
      </c>
    </row>
    <row r="63" spans="1:18" ht="44" hidden="1" thickBot="1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0" t="s">
        <v>8312</v>
      </c>
      <c r="P63" s="15" t="s">
        <v>8314</v>
      </c>
      <c r="Q63" s="13">
        <v>41409.814317129632</v>
      </c>
      <c r="R63">
        <f t="shared" si="0"/>
        <v>2013</v>
      </c>
    </row>
    <row r="64" spans="1:18" ht="44" hidden="1" thickBot="1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0" t="s">
        <v>8312</v>
      </c>
      <c r="P64" s="15" t="s">
        <v>8314</v>
      </c>
      <c r="Q64" s="12">
        <v>41311.799513888887</v>
      </c>
      <c r="R64">
        <f t="shared" si="0"/>
        <v>2013</v>
      </c>
    </row>
    <row r="65" spans="1:18" ht="44" hidden="1" thickBot="1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0" t="s">
        <v>8312</v>
      </c>
      <c r="P65" s="15" t="s">
        <v>8314</v>
      </c>
      <c r="Q65" s="13">
        <v>41612.912187499998</v>
      </c>
      <c r="R65">
        <f t="shared" si="0"/>
        <v>2013</v>
      </c>
    </row>
    <row r="66" spans="1:18" ht="58.5" hidden="1" thickBot="1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0" t="s">
        <v>8312</v>
      </c>
      <c r="P66" s="15" t="s">
        <v>8314</v>
      </c>
      <c r="Q66" s="12">
        <v>41433.01829861111</v>
      </c>
      <c r="R66">
        <f t="shared" si="0"/>
        <v>2013</v>
      </c>
    </row>
    <row r="67" spans="1:18" ht="44" hidden="1" thickBot="1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0" t="s">
        <v>8312</v>
      </c>
      <c r="P67" s="15" t="s">
        <v>8314</v>
      </c>
      <c r="Q67" s="13">
        <v>41835.821226851855</v>
      </c>
      <c r="R67">
        <f t="shared" ref="R67:R130" si="1">YEAR(Q67)</f>
        <v>2014</v>
      </c>
    </row>
    <row r="68" spans="1:18" ht="29.5" hidden="1" thickBot="1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0" t="s">
        <v>8312</v>
      </c>
      <c r="P68" s="15" t="s">
        <v>8314</v>
      </c>
      <c r="Q68" s="12">
        <v>42539.849768518521</v>
      </c>
      <c r="R68">
        <f t="shared" si="1"/>
        <v>2016</v>
      </c>
    </row>
    <row r="69" spans="1:18" ht="44" hidden="1" thickBot="1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0" t="s">
        <v>8312</v>
      </c>
      <c r="P69" s="15" t="s">
        <v>8314</v>
      </c>
      <c r="Q69" s="13">
        <v>41075.583379629628</v>
      </c>
      <c r="R69">
        <f t="shared" si="1"/>
        <v>2012</v>
      </c>
    </row>
    <row r="70" spans="1:18" ht="58.5" hidden="1" thickBot="1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0" t="s">
        <v>8312</v>
      </c>
      <c r="P70" s="15" t="s">
        <v>8314</v>
      </c>
      <c r="Q70" s="12">
        <v>41663.569340277776</v>
      </c>
      <c r="R70">
        <f t="shared" si="1"/>
        <v>2014</v>
      </c>
    </row>
    <row r="71" spans="1:18" ht="44" hidden="1" thickBot="1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0" t="s">
        <v>8312</v>
      </c>
      <c r="P71" s="15" t="s">
        <v>8314</v>
      </c>
      <c r="Q71" s="13">
        <v>40786.187789351854</v>
      </c>
      <c r="R71">
        <f t="shared" si="1"/>
        <v>2011</v>
      </c>
    </row>
    <row r="72" spans="1:18" ht="44" hidden="1" thickBot="1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0" t="s">
        <v>8312</v>
      </c>
      <c r="P72" s="15" t="s">
        <v>8314</v>
      </c>
      <c r="Q72" s="12">
        <v>40730.896354166667</v>
      </c>
      <c r="R72">
        <f t="shared" si="1"/>
        <v>2011</v>
      </c>
    </row>
    <row r="73" spans="1:18" ht="44" hidden="1" thickBot="1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0" t="s">
        <v>8312</v>
      </c>
      <c r="P73" s="15" t="s">
        <v>8314</v>
      </c>
      <c r="Q73" s="13">
        <v>40997.271493055552</v>
      </c>
      <c r="R73">
        <f t="shared" si="1"/>
        <v>2012</v>
      </c>
    </row>
    <row r="74" spans="1:18" ht="44" hidden="1" thickBot="1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0" t="s">
        <v>8312</v>
      </c>
      <c r="P74" s="15" t="s">
        <v>8314</v>
      </c>
      <c r="Q74" s="12">
        <v>41208.010196759256</v>
      </c>
      <c r="R74">
        <f t="shared" si="1"/>
        <v>2012</v>
      </c>
    </row>
    <row r="75" spans="1:18" ht="44" hidden="1" thickBot="1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0" t="s">
        <v>8312</v>
      </c>
      <c r="P75" s="15" t="s">
        <v>8314</v>
      </c>
      <c r="Q75" s="13">
        <v>40587.75675925926</v>
      </c>
      <c r="R75">
        <f t="shared" si="1"/>
        <v>2011</v>
      </c>
    </row>
    <row r="76" spans="1:18" ht="44" hidden="1" thickBot="1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0" t="s">
        <v>8312</v>
      </c>
      <c r="P76" s="15" t="s">
        <v>8314</v>
      </c>
      <c r="Q76" s="12">
        <v>42360.487210648149</v>
      </c>
      <c r="R76">
        <f t="shared" si="1"/>
        <v>2015</v>
      </c>
    </row>
    <row r="77" spans="1:18" ht="44" hidden="1" thickBot="1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0" t="s">
        <v>8312</v>
      </c>
      <c r="P77" s="15" t="s">
        <v>8314</v>
      </c>
      <c r="Q77" s="13">
        <v>41357.209166666667</v>
      </c>
      <c r="R77">
        <f t="shared" si="1"/>
        <v>2013</v>
      </c>
    </row>
    <row r="78" spans="1:18" ht="44" hidden="1" thickBot="1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0" t="s">
        <v>8312</v>
      </c>
      <c r="P78" s="15" t="s">
        <v>8314</v>
      </c>
      <c r="Q78" s="12">
        <v>40844.691643518519</v>
      </c>
      <c r="R78">
        <f t="shared" si="1"/>
        <v>2011</v>
      </c>
    </row>
    <row r="79" spans="1:18" ht="44" hidden="1" thickBot="1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0" t="s">
        <v>8312</v>
      </c>
      <c r="P79" s="15" t="s">
        <v>8314</v>
      </c>
      <c r="Q79" s="13">
        <v>40997.144872685189</v>
      </c>
      <c r="R79">
        <f t="shared" si="1"/>
        <v>2012</v>
      </c>
    </row>
    <row r="80" spans="1:18" ht="87.5" hidden="1" thickBot="1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0" t="s">
        <v>8312</v>
      </c>
      <c r="P80" s="15" t="s">
        <v>8314</v>
      </c>
      <c r="Q80" s="12">
        <v>42604.730567129627</v>
      </c>
      <c r="R80">
        <f t="shared" si="1"/>
        <v>2016</v>
      </c>
    </row>
    <row r="81" spans="1:18" ht="44" hidden="1" thickBot="1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0" t="s">
        <v>8312</v>
      </c>
      <c r="P81" s="15" t="s">
        <v>8314</v>
      </c>
      <c r="Q81" s="13">
        <v>41724.776539351849</v>
      </c>
      <c r="R81">
        <f t="shared" si="1"/>
        <v>2014</v>
      </c>
    </row>
    <row r="82" spans="1:18" ht="44" hidden="1" thickBot="1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0" t="s">
        <v>8312</v>
      </c>
      <c r="P82" s="15" t="s">
        <v>8314</v>
      </c>
      <c r="Q82" s="12">
        <v>41583.083981481483</v>
      </c>
      <c r="R82">
        <f t="shared" si="1"/>
        <v>2013</v>
      </c>
    </row>
    <row r="83" spans="1:18" ht="44" hidden="1" thickBot="1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0" t="s">
        <v>8312</v>
      </c>
      <c r="P83" s="15" t="s">
        <v>8314</v>
      </c>
      <c r="Q83" s="13">
        <v>41100.158877314818</v>
      </c>
      <c r="R83">
        <f t="shared" si="1"/>
        <v>2012</v>
      </c>
    </row>
    <row r="84" spans="1:18" ht="44" hidden="1" thickBot="1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0" t="s">
        <v>8312</v>
      </c>
      <c r="P84" s="15" t="s">
        <v>8314</v>
      </c>
      <c r="Q84" s="12">
        <v>40795.820150462961</v>
      </c>
      <c r="R84">
        <f t="shared" si="1"/>
        <v>2011</v>
      </c>
    </row>
    <row r="85" spans="1:18" ht="44" hidden="1" thickBot="1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0" t="s">
        <v>8312</v>
      </c>
      <c r="P85" s="15" t="s">
        <v>8314</v>
      </c>
      <c r="Q85" s="13">
        <v>42042.615613425929</v>
      </c>
      <c r="R85">
        <f t="shared" si="1"/>
        <v>2015</v>
      </c>
    </row>
    <row r="86" spans="1:18" ht="44" hidden="1" thickBot="1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0" t="s">
        <v>8312</v>
      </c>
      <c r="P86" s="15" t="s">
        <v>8314</v>
      </c>
      <c r="Q86" s="12">
        <v>40648.757939814815</v>
      </c>
      <c r="R86">
        <f t="shared" si="1"/>
        <v>2011</v>
      </c>
    </row>
    <row r="87" spans="1:18" ht="44" hidden="1" thickBot="1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0" t="s">
        <v>8312</v>
      </c>
      <c r="P87" s="15" t="s">
        <v>8314</v>
      </c>
      <c r="Q87" s="13">
        <v>40779.125428240739</v>
      </c>
      <c r="R87">
        <f t="shared" si="1"/>
        <v>2011</v>
      </c>
    </row>
    <row r="88" spans="1:18" ht="58.5" hidden="1" thickBot="1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0" t="s">
        <v>8312</v>
      </c>
      <c r="P88" s="15" t="s">
        <v>8314</v>
      </c>
      <c r="Q88" s="12">
        <v>42291.556076388886</v>
      </c>
      <c r="R88">
        <f t="shared" si="1"/>
        <v>2015</v>
      </c>
    </row>
    <row r="89" spans="1:18" ht="44" hidden="1" thickBot="1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0" t="s">
        <v>8312</v>
      </c>
      <c r="P89" s="15" t="s">
        <v>8314</v>
      </c>
      <c r="Q89" s="13">
        <v>40322.539386574077</v>
      </c>
      <c r="R89">
        <f t="shared" si="1"/>
        <v>2010</v>
      </c>
    </row>
    <row r="90" spans="1:18" ht="58.5" hidden="1" thickBot="1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0" t="s">
        <v>8312</v>
      </c>
      <c r="P90" s="15" t="s">
        <v>8314</v>
      </c>
      <c r="Q90" s="12">
        <v>41786.65892361111</v>
      </c>
      <c r="R90">
        <f t="shared" si="1"/>
        <v>2014</v>
      </c>
    </row>
    <row r="91" spans="1:18" ht="44" hidden="1" thickBot="1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0" t="s">
        <v>8312</v>
      </c>
      <c r="P91" s="15" t="s">
        <v>8314</v>
      </c>
      <c r="Q91" s="13">
        <v>41402.752222222225</v>
      </c>
      <c r="R91">
        <f t="shared" si="1"/>
        <v>2013</v>
      </c>
    </row>
    <row r="92" spans="1:18" ht="29.5" hidden="1" thickBot="1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0" t="s">
        <v>8312</v>
      </c>
      <c r="P92" s="15" t="s">
        <v>8314</v>
      </c>
      <c r="Q92" s="12">
        <v>40706.297442129631</v>
      </c>
      <c r="R92">
        <f t="shared" si="1"/>
        <v>2011</v>
      </c>
    </row>
    <row r="93" spans="1:18" ht="44" hidden="1" thickBot="1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0" t="s">
        <v>8312</v>
      </c>
      <c r="P93" s="15" t="s">
        <v>8314</v>
      </c>
      <c r="Q93" s="13">
        <v>40619.402361111112</v>
      </c>
      <c r="R93">
        <f t="shared" si="1"/>
        <v>2011</v>
      </c>
    </row>
    <row r="94" spans="1:18" ht="44" hidden="1" thickBot="1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0" t="s">
        <v>8312</v>
      </c>
      <c r="P94" s="15" t="s">
        <v>8314</v>
      </c>
      <c r="Q94" s="12">
        <v>42721.198877314811</v>
      </c>
      <c r="R94">
        <f t="shared" si="1"/>
        <v>2016</v>
      </c>
    </row>
    <row r="95" spans="1:18" ht="58.5" hidden="1" thickBot="1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0" t="s">
        <v>8312</v>
      </c>
      <c r="P95" s="15" t="s">
        <v>8314</v>
      </c>
      <c r="Q95" s="13">
        <v>41065.858067129629</v>
      </c>
      <c r="R95">
        <f t="shared" si="1"/>
        <v>2012</v>
      </c>
    </row>
    <row r="96" spans="1:18" ht="44" hidden="1" thickBot="1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0" t="s">
        <v>8312</v>
      </c>
      <c r="P96" s="15" t="s">
        <v>8314</v>
      </c>
      <c r="Q96" s="12">
        <v>41716.717847222222</v>
      </c>
      <c r="R96">
        <f t="shared" si="1"/>
        <v>2014</v>
      </c>
    </row>
    <row r="97" spans="1:18" ht="44" hidden="1" thickBot="1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0" t="s">
        <v>8312</v>
      </c>
      <c r="P97" s="15" t="s">
        <v>8314</v>
      </c>
      <c r="Q97" s="13">
        <v>40935.005104166667</v>
      </c>
      <c r="R97">
        <f t="shared" si="1"/>
        <v>2012</v>
      </c>
    </row>
    <row r="98" spans="1:18" ht="58.5" hidden="1" thickBot="1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0" t="s">
        <v>8312</v>
      </c>
      <c r="P98" s="15" t="s">
        <v>8314</v>
      </c>
      <c r="Q98" s="12">
        <v>40324.662511574075</v>
      </c>
      <c r="R98">
        <f t="shared" si="1"/>
        <v>2010</v>
      </c>
    </row>
    <row r="99" spans="1:18" ht="44" hidden="1" thickBot="1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0" t="s">
        <v>8312</v>
      </c>
      <c r="P99" s="15" t="s">
        <v>8314</v>
      </c>
      <c r="Q99" s="13">
        <v>40706.135208333333</v>
      </c>
      <c r="R99">
        <f t="shared" si="1"/>
        <v>2011</v>
      </c>
    </row>
    <row r="100" spans="1:18" ht="44" hidden="1" thickBot="1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0" t="s">
        <v>8312</v>
      </c>
      <c r="P100" s="15" t="s">
        <v>8314</v>
      </c>
      <c r="Q100" s="12">
        <v>41214.79483796296</v>
      </c>
      <c r="R100">
        <f t="shared" si="1"/>
        <v>2012</v>
      </c>
    </row>
    <row r="101" spans="1:18" ht="29.5" hidden="1" thickBot="1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0" t="s">
        <v>8312</v>
      </c>
      <c r="P101" s="15" t="s">
        <v>8314</v>
      </c>
      <c r="Q101" s="13">
        <v>41631.902766203704</v>
      </c>
      <c r="R101">
        <f t="shared" si="1"/>
        <v>2013</v>
      </c>
    </row>
    <row r="102" spans="1:18" ht="44" hidden="1" thickBot="1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0" t="s">
        <v>8312</v>
      </c>
      <c r="P102" s="15" t="s">
        <v>8314</v>
      </c>
      <c r="Q102" s="12">
        <v>41197.753310185188</v>
      </c>
      <c r="R102">
        <f t="shared" si="1"/>
        <v>2012</v>
      </c>
    </row>
    <row r="103" spans="1:18" ht="44" hidden="1" thickBot="1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0" t="s">
        <v>8312</v>
      </c>
      <c r="P103" s="15" t="s">
        <v>8314</v>
      </c>
      <c r="Q103" s="13">
        <v>41274.776736111111</v>
      </c>
      <c r="R103">
        <f t="shared" si="1"/>
        <v>2012</v>
      </c>
    </row>
    <row r="104" spans="1:18" ht="44" hidden="1" thickBot="1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0" t="s">
        <v>8312</v>
      </c>
      <c r="P104" s="15" t="s">
        <v>8314</v>
      </c>
      <c r="Q104" s="12">
        <v>40505.131168981483</v>
      </c>
      <c r="R104">
        <f t="shared" si="1"/>
        <v>2010</v>
      </c>
    </row>
    <row r="105" spans="1:18" ht="44" hidden="1" thickBot="1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0" t="s">
        <v>8312</v>
      </c>
      <c r="P105" s="15" t="s">
        <v>8314</v>
      </c>
      <c r="Q105" s="13">
        <v>41682.805902777778</v>
      </c>
      <c r="R105">
        <f t="shared" si="1"/>
        <v>2014</v>
      </c>
    </row>
    <row r="106" spans="1:18" ht="29.5" hidden="1" thickBot="1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0" t="s">
        <v>8312</v>
      </c>
      <c r="P106" s="15" t="s">
        <v>8314</v>
      </c>
      <c r="Q106" s="12">
        <v>40612.695208333331</v>
      </c>
      <c r="R106">
        <f t="shared" si="1"/>
        <v>2011</v>
      </c>
    </row>
    <row r="107" spans="1:18" ht="44" hidden="1" thickBot="1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0" t="s">
        <v>8312</v>
      </c>
      <c r="P107" s="15" t="s">
        <v>8314</v>
      </c>
      <c r="Q107" s="13">
        <v>42485.724768518521</v>
      </c>
      <c r="R107">
        <f t="shared" si="1"/>
        <v>2016</v>
      </c>
    </row>
    <row r="108" spans="1:18" ht="15" hidden="1" thickBot="1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0" t="s">
        <v>8312</v>
      </c>
      <c r="P108" s="15" t="s">
        <v>8314</v>
      </c>
      <c r="Q108" s="12">
        <v>40987.776631944442</v>
      </c>
      <c r="R108">
        <f t="shared" si="1"/>
        <v>2012</v>
      </c>
    </row>
    <row r="109" spans="1:18" ht="44" hidden="1" thickBot="1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0" t="s">
        <v>8312</v>
      </c>
      <c r="P109" s="15" t="s">
        <v>8314</v>
      </c>
      <c r="Q109" s="13">
        <v>40635.982488425929</v>
      </c>
      <c r="R109">
        <f t="shared" si="1"/>
        <v>2011</v>
      </c>
    </row>
    <row r="110" spans="1:18" ht="44" hidden="1" thickBot="1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0" t="s">
        <v>8312</v>
      </c>
      <c r="P110" s="15" t="s">
        <v>8314</v>
      </c>
      <c r="Q110" s="12">
        <v>41365.613078703704</v>
      </c>
      <c r="R110">
        <f t="shared" si="1"/>
        <v>2013</v>
      </c>
    </row>
    <row r="111" spans="1:18" ht="44" hidden="1" thickBot="1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0" t="s">
        <v>8312</v>
      </c>
      <c r="P111" s="15" t="s">
        <v>8314</v>
      </c>
      <c r="Q111" s="13">
        <v>40570.025810185187</v>
      </c>
      <c r="R111">
        <f t="shared" si="1"/>
        <v>2011</v>
      </c>
    </row>
    <row r="112" spans="1:18" ht="44" hidden="1" thickBot="1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0" t="s">
        <v>8312</v>
      </c>
      <c r="P112" s="15" t="s">
        <v>8314</v>
      </c>
      <c r="Q112" s="12">
        <v>41557.949687499997</v>
      </c>
      <c r="R112">
        <f t="shared" si="1"/>
        <v>2013</v>
      </c>
    </row>
    <row r="113" spans="1:18" ht="44" hidden="1" thickBot="1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0" t="s">
        <v>8312</v>
      </c>
      <c r="P113" s="15" t="s">
        <v>8314</v>
      </c>
      <c r="Q113" s="13">
        <v>42125.333182870374</v>
      </c>
      <c r="R113">
        <f t="shared" si="1"/>
        <v>2015</v>
      </c>
    </row>
    <row r="114" spans="1:18" ht="44" hidden="1" thickBot="1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0" t="s">
        <v>8312</v>
      </c>
      <c r="P114" s="15" t="s">
        <v>8314</v>
      </c>
      <c r="Q114" s="12">
        <v>41718.043032407404</v>
      </c>
      <c r="R114">
        <f t="shared" si="1"/>
        <v>2014</v>
      </c>
    </row>
    <row r="115" spans="1:18" ht="29.5" hidden="1" thickBot="1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0" t="s">
        <v>8312</v>
      </c>
      <c r="P115" s="15" t="s">
        <v>8314</v>
      </c>
      <c r="Q115" s="13">
        <v>40753.758425925924</v>
      </c>
      <c r="R115">
        <f t="shared" si="1"/>
        <v>2011</v>
      </c>
    </row>
    <row r="116" spans="1:18" ht="44" hidden="1" thickBot="1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0" t="s">
        <v>8312</v>
      </c>
      <c r="P116" s="15" t="s">
        <v>8314</v>
      </c>
      <c r="Q116" s="12">
        <v>40861.27416666667</v>
      </c>
      <c r="R116">
        <f t="shared" si="1"/>
        <v>2011</v>
      </c>
    </row>
    <row r="117" spans="1:18" ht="15" hidden="1" thickBot="1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0" t="s">
        <v>8312</v>
      </c>
      <c r="P117" s="15" t="s">
        <v>8314</v>
      </c>
      <c r="Q117" s="13">
        <v>40918.738935185182</v>
      </c>
      <c r="R117">
        <f t="shared" si="1"/>
        <v>2012</v>
      </c>
    </row>
    <row r="118" spans="1:18" ht="44" hidden="1" thickBot="1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0" t="s">
        <v>8312</v>
      </c>
      <c r="P118" s="15" t="s">
        <v>8314</v>
      </c>
      <c r="Q118" s="12">
        <v>40595.497164351851</v>
      </c>
      <c r="R118">
        <f t="shared" si="1"/>
        <v>2011</v>
      </c>
    </row>
    <row r="119" spans="1:18" ht="58.5" hidden="1" thickBot="1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0" t="s">
        <v>8312</v>
      </c>
      <c r="P119" s="15" t="s">
        <v>8314</v>
      </c>
      <c r="Q119" s="13">
        <v>40248.834999999999</v>
      </c>
      <c r="R119">
        <f t="shared" si="1"/>
        <v>2010</v>
      </c>
    </row>
    <row r="120" spans="1:18" ht="29.5" hidden="1" thickBot="1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0" t="s">
        <v>8312</v>
      </c>
      <c r="P120" s="15" t="s">
        <v>8314</v>
      </c>
      <c r="Q120" s="12">
        <v>40723.053657407407</v>
      </c>
      <c r="R120">
        <f t="shared" si="1"/>
        <v>2011</v>
      </c>
    </row>
    <row r="121" spans="1:18" ht="44" hidden="1" thickBot="1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0" t="s">
        <v>8312</v>
      </c>
      <c r="P121" s="15" t="s">
        <v>8314</v>
      </c>
      <c r="Q121" s="13">
        <v>40739.069282407407</v>
      </c>
      <c r="R121">
        <f t="shared" si="1"/>
        <v>2011</v>
      </c>
    </row>
    <row r="122" spans="1:18" ht="58.5" hidden="1" thickBot="1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0" t="s">
        <v>8312</v>
      </c>
      <c r="P122" s="15" t="s">
        <v>8315</v>
      </c>
      <c r="Q122" s="12">
        <v>42616.049849537034</v>
      </c>
      <c r="R122">
        <f t="shared" si="1"/>
        <v>2016</v>
      </c>
    </row>
    <row r="123" spans="1:18" ht="58.5" hidden="1" thickBot="1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0" t="s">
        <v>8312</v>
      </c>
      <c r="P123" s="15" t="s">
        <v>8315</v>
      </c>
      <c r="Q123" s="13">
        <v>42096.704976851855</v>
      </c>
      <c r="R123">
        <f t="shared" si="1"/>
        <v>2015</v>
      </c>
    </row>
    <row r="124" spans="1:18" ht="29.5" hidden="1" thickBot="1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0" t="s">
        <v>8312</v>
      </c>
      <c r="P124" s="15" t="s">
        <v>8315</v>
      </c>
      <c r="Q124" s="12">
        <v>42593.431793981479</v>
      </c>
      <c r="R124">
        <f t="shared" si="1"/>
        <v>2016</v>
      </c>
    </row>
    <row r="125" spans="1:18" ht="58.5" hidden="1" thickBot="1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0" t="s">
        <v>8312</v>
      </c>
      <c r="P125" s="15" t="s">
        <v>8315</v>
      </c>
      <c r="Q125" s="13">
        <v>41904.781990740739</v>
      </c>
      <c r="R125">
        <f t="shared" si="1"/>
        <v>2014</v>
      </c>
    </row>
    <row r="126" spans="1:18" ht="44" hidden="1" thickBot="1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0" t="s">
        <v>8312</v>
      </c>
      <c r="P126" s="15" t="s">
        <v>8315</v>
      </c>
      <c r="Q126" s="12">
        <v>42114.928726851853</v>
      </c>
      <c r="R126">
        <f t="shared" si="1"/>
        <v>2015</v>
      </c>
    </row>
    <row r="127" spans="1:18" ht="44" hidden="1" thickBot="1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0" t="s">
        <v>8312</v>
      </c>
      <c r="P127" s="15" t="s">
        <v>8315</v>
      </c>
      <c r="Q127" s="13">
        <v>42709.993981481479</v>
      </c>
      <c r="R127">
        <f t="shared" si="1"/>
        <v>2016</v>
      </c>
    </row>
    <row r="128" spans="1:18" ht="44" hidden="1" thickBot="1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0" t="s">
        <v>8312</v>
      </c>
      <c r="P128" s="15" t="s">
        <v>8315</v>
      </c>
      <c r="Q128" s="12">
        <v>42135.589548611111</v>
      </c>
      <c r="R128">
        <f t="shared" si="1"/>
        <v>2015</v>
      </c>
    </row>
    <row r="129" spans="1:18" ht="44" hidden="1" thickBot="1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0" t="s">
        <v>8312</v>
      </c>
      <c r="P129" s="15" t="s">
        <v>8315</v>
      </c>
      <c r="Q129" s="13">
        <v>42067.62431712963</v>
      </c>
      <c r="R129">
        <f t="shared" si="1"/>
        <v>2015</v>
      </c>
    </row>
    <row r="130" spans="1:18" ht="29.5" hidden="1" thickBot="1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0" t="s">
        <v>8312</v>
      </c>
      <c r="P130" s="15" t="s">
        <v>8315</v>
      </c>
      <c r="Q130" s="12">
        <v>42628.22792824074</v>
      </c>
      <c r="R130">
        <f t="shared" si="1"/>
        <v>2016</v>
      </c>
    </row>
    <row r="131" spans="1:18" ht="58.5" hidden="1" thickBot="1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0" t="s">
        <v>8312</v>
      </c>
      <c r="P131" s="15" t="s">
        <v>8315</v>
      </c>
      <c r="Q131" s="13">
        <v>41882.937303240738</v>
      </c>
      <c r="R131">
        <f t="shared" ref="R131:R194" si="2">YEAR(Q131)</f>
        <v>2014</v>
      </c>
    </row>
    <row r="132" spans="1:18" ht="44" hidden="1" thickBot="1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0" t="s">
        <v>8312</v>
      </c>
      <c r="P132" s="15" t="s">
        <v>8315</v>
      </c>
      <c r="Q132" s="12">
        <v>41778.915416666663</v>
      </c>
      <c r="R132">
        <f t="shared" si="2"/>
        <v>2014</v>
      </c>
    </row>
    <row r="133" spans="1:18" ht="15" hidden="1" thickBot="1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0" t="s">
        <v>8312</v>
      </c>
      <c r="P133" s="15" t="s">
        <v>8315</v>
      </c>
      <c r="Q133" s="13">
        <v>42541.837511574071</v>
      </c>
      <c r="R133">
        <f t="shared" si="2"/>
        <v>2016</v>
      </c>
    </row>
    <row r="134" spans="1:18" ht="58.5" hidden="1" thickBot="1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0" t="s">
        <v>8312</v>
      </c>
      <c r="P134" s="15" t="s">
        <v>8315</v>
      </c>
      <c r="Q134" s="12">
        <v>41905.812581018516</v>
      </c>
      <c r="R134">
        <f t="shared" si="2"/>
        <v>2014</v>
      </c>
    </row>
    <row r="135" spans="1:18" ht="29.5" hidden="1" thickBot="1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0" t="s">
        <v>8312</v>
      </c>
      <c r="P135" s="15" t="s">
        <v>8315</v>
      </c>
      <c r="Q135" s="13">
        <v>42491.807685185187</v>
      </c>
      <c r="R135">
        <f t="shared" si="2"/>
        <v>2016</v>
      </c>
    </row>
    <row r="136" spans="1:18" ht="29.5" hidden="1" thickBot="1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0" t="s">
        <v>8312</v>
      </c>
      <c r="P136" s="15" t="s">
        <v>8315</v>
      </c>
      <c r="Q136" s="12">
        <v>42221.909930555557</v>
      </c>
      <c r="R136">
        <f t="shared" si="2"/>
        <v>2015</v>
      </c>
    </row>
    <row r="137" spans="1:18" ht="44" hidden="1" thickBot="1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0" t="s">
        <v>8312</v>
      </c>
      <c r="P137" s="15" t="s">
        <v>8315</v>
      </c>
      <c r="Q137" s="13">
        <v>41788.381909722222</v>
      </c>
      <c r="R137">
        <f t="shared" si="2"/>
        <v>2014</v>
      </c>
    </row>
    <row r="138" spans="1:18" ht="58.5" hidden="1" thickBot="1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0" t="s">
        <v>8312</v>
      </c>
      <c r="P138" s="15" t="s">
        <v>8315</v>
      </c>
      <c r="Q138" s="12">
        <v>42096.410115740742</v>
      </c>
      <c r="R138">
        <f t="shared" si="2"/>
        <v>2015</v>
      </c>
    </row>
    <row r="139" spans="1:18" ht="44" hidden="1" thickBot="1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0" t="s">
        <v>8312</v>
      </c>
      <c r="P139" s="15" t="s">
        <v>8315</v>
      </c>
      <c r="Q139" s="13">
        <v>42239.573993055557</v>
      </c>
      <c r="R139">
        <f t="shared" si="2"/>
        <v>2015</v>
      </c>
    </row>
    <row r="140" spans="1:18" ht="44" hidden="1" thickBot="1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0" t="s">
        <v>8312</v>
      </c>
      <c r="P140" s="15" t="s">
        <v>8315</v>
      </c>
      <c r="Q140" s="12">
        <v>42186.257418981484</v>
      </c>
      <c r="R140">
        <f t="shared" si="2"/>
        <v>2015</v>
      </c>
    </row>
    <row r="141" spans="1:18" ht="44" hidden="1" thickBot="1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0" t="s">
        <v>8312</v>
      </c>
      <c r="P141" s="15" t="s">
        <v>8315</v>
      </c>
      <c r="Q141" s="13">
        <v>42187.920972222222</v>
      </c>
      <c r="R141">
        <f t="shared" si="2"/>
        <v>2015</v>
      </c>
    </row>
    <row r="142" spans="1:18" ht="44" hidden="1" thickBot="1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0" t="s">
        <v>8312</v>
      </c>
      <c r="P142" s="15" t="s">
        <v>8315</v>
      </c>
      <c r="Q142" s="12">
        <v>42053.198287037034</v>
      </c>
      <c r="R142">
        <f t="shared" si="2"/>
        <v>2015</v>
      </c>
    </row>
    <row r="143" spans="1:18" ht="44" hidden="1" thickBot="1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0" t="s">
        <v>8312</v>
      </c>
      <c r="P143" s="15" t="s">
        <v>8315</v>
      </c>
      <c r="Q143" s="13">
        <v>42110.153043981481</v>
      </c>
      <c r="R143">
        <f t="shared" si="2"/>
        <v>2015</v>
      </c>
    </row>
    <row r="144" spans="1:18" ht="44" hidden="1" thickBot="1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0" t="s">
        <v>8312</v>
      </c>
      <c r="P144" s="15" t="s">
        <v>8315</v>
      </c>
      <c r="Q144" s="12">
        <v>41938.893263888887</v>
      </c>
      <c r="R144">
        <f t="shared" si="2"/>
        <v>2014</v>
      </c>
    </row>
    <row r="145" spans="1:18" ht="44" hidden="1" thickBot="1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0" t="s">
        <v>8312</v>
      </c>
      <c r="P145" s="15" t="s">
        <v>8315</v>
      </c>
      <c r="Q145" s="13">
        <v>42559.064143518517</v>
      </c>
      <c r="R145">
        <f t="shared" si="2"/>
        <v>2016</v>
      </c>
    </row>
    <row r="146" spans="1:18" ht="44" hidden="1" thickBot="1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0" t="s">
        <v>8312</v>
      </c>
      <c r="P146" s="15" t="s">
        <v>8315</v>
      </c>
      <c r="Q146" s="12">
        <v>42047.762407407405</v>
      </c>
      <c r="R146">
        <f t="shared" si="2"/>
        <v>2015</v>
      </c>
    </row>
    <row r="147" spans="1:18" ht="44" hidden="1" thickBot="1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0" t="s">
        <v>8312</v>
      </c>
      <c r="P147" s="15" t="s">
        <v>8315</v>
      </c>
      <c r="Q147" s="13">
        <v>42200.542268518519</v>
      </c>
      <c r="R147">
        <f t="shared" si="2"/>
        <v>2015</v>
      </c>
    </row>
    <row r="148" spans="1:18" ht="44" hidden="1" thickBot="1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0" t="s">
        <v>8312</v>
      </c>
      <c r="P148" s="15" t="s">
        <v>8315</v>
      </c>
      <c r="Q148" s="12">
        <v>42693.016180555554</v>
      </c>
      <c r="R148">
        <f t="shared" si="2"/>
        <v>2016</v>
      </c>
    </row>
    <row r="149" spans="1:18" ht="29.5" hidden="1" thickBot="1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0" t="s">
        <v>8312</v>
      </c>
      <c r="P149" s="15" t="s">
        <v>8315</v>
      </c>
      <c r="Q149" s="13">
        <v>41969.767824074072</v>
      </c>
      <c r="R149">
        <f t="shared" si="2"/>
        <v>2014</v>
      </c>
    </row>
    <row r="150" spans="1:18" ht="44" hidden="1" thickBot="1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0" t="s">
        <v>8312</v>
      </c>
      <c r="P150" s="15" t="s">
        <v>8315</v>
      </c>
      <c r="Q150" s="12">
        <v>42397.281666666669</v>
      </c>
      <c r="R150">
        <f t="shared" si="2"/>
        <v>2016</v>
      </c>
    </row>
    <row r="151" spans="1:18" ht="44" hidden="1" thickBot="1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0" t="s">
        <v>8312</v>
      </c>
      <c r="P151" s="15" t="s">
        <v>8315</v>
      </c>
      <c r="Q151" s="13">
        <v>41968.172106481485</v>
      </c>
      <c r="R151">
        <f t="shared" si="2"/>
        <v>2014</v>
      </c>
    </row>
    <row r="152" spans="1:18" ht="44" hidden="1" thickBot="1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0" t="s">
        <v>8312</v>
      </c>
      <c r="P152" s="15" t="s">
        <v>8315</v>
      </c>
      <c r="Q152" s="12">
        <v>42090.161828703705</v>
      </c>
      <c r="R152">
        <f t="shared" si="2"/>
        <v>2015</v>
      </c>
    </row>
    <row r="153" spans="1:18" ht="44" hidden="1" thickBot="1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0" t="s">
        <v>8312</v>
      </c>
      <c r="P153" s="15" t="s">
        <v>8315</v>
      </c>
      <c r="Q153" s="13">
        <v>42113.550821759258</v>
      </c>
      <c r="R153">
        <f t="shared" si="2"/>
        <v>2015</v>
      </c>
    </row>
    <row r="154" spans="1:18" ht="29.5" hidden="1" thickBot="1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0" t="s">
        <v>8312</v>
      </c>
      <c r="P154" s="15" t="s">
        <v>8315</v>
      </c>
      <c r="Q154" s="12">
        <v>41875.077546296299</v>
      </c>
      <c r="R154">
        <f t="shared" si="2"/>
        <v>2014</v>
      </c>
    </row>
    <row r="155" spans="1:18" ht="44" hidden="1" thickBot="1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0" t="s">
        <v>8312</v>
      </c>
      <c r="P155" s="15" t="s">
        <v>8315</v>
      </c>
      <c r="Q155" s="13">
        <v>41933.586157407408</v>
      </c>
      <c r="R155">
        <f t="shared" si="2"/>
        <v>2014</v>
      </c>
    </row>
    <row r="156" spans="1:18" ht="44" hidden="1" thickBot="1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0" t="s">
        <v>8312</v>
      </c>
      <c r="P156" s="15" t="s">
        <v>8315</v>
      </c>
      <c r="Q156" s="12">
        <v>42115.547395833331</v>
      </c>
      <c r="R156">
        <f t="shared" si="2"/>
        <v>2015</v>
      </c>
    </row>
    <row r="157" spans="1:18" ht="58.5" hidden="1" thickBot="1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0" t="s">
        <v>8312</v>
      </c>
      <c r="P157" s="15" t="s">
        <v>8315</v>
      </c>
      <c r="Q157" s="13">
        <v>42168.559432870374</v>
      </c>
      <c r="R157">
        <f t="shared" si="2"/>
        <v>2015</v>
      </c>
    </row>
    <row r="158" spans="1:18" ht="58.5" hidden="1" thickBot="1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0" t="s">
        <v>8312</v>
      </c>
      <c r="P158" s="15" t="s">
        <v>8315</v>
      </c>
      <c r="Q158" s="12">
        <v>41794.1249537037</v>
      </c>
      <c r="R158">
        <f t="shared" si="2"/>
        <v>2014</v>
      </c>
    </row>
    <row r="159" spans="1:18" ht="44" hidden="1" thickBot="1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0" t="s">
        <v>8312</v>
      </c>
      <c r="P159" s="15" t="s">
        <v>8315</v>
      </c>
      <c r="Q159" s="13">
        <v>42396.911712962959</v>
      </c>
      <c r="R159">
        <f t="shared" si="2"/>
        <v>2016</v>
      </c>
    </row>
    <row r="160" spans="1:18" ht="44" hidden="1" thickBot="1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0" t="s">
        <v>8312</v>
      </c>
      <c r="P160" s="15" t="s">
        <v>8315</v>
      </c>
      <c r="Q160" s="12">
        <v>41904.07671296296</v>
      </c>
      <c r="R160">
        <f t="shared" si="2"/>
        <v>2014</v>
      </c>
    </row>
    <row r="161" spans="1:18" ht="44" hidden="1" thickBot="1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0" t="s">
        <v>8312</v>
      </c>
      <c r="P161" s="15" t="s">
        <v>8315</v>
      </c>
      <c r="Q161" s="13">
        <v>42514.434548611112</v>
      </c>
      <c r="R161">
        <f t="shared" si="2"/>
        <v>2016</v>
      </c>
    </row>
    <row r="162" spans="1:18" ht="44" hidden="1" thickBot="1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0" t="s">
        <v>8312</v>
      </c>
      <c r="P162" s="15" t="s">
        <v>8316</v>
      </c>
      <c r="Q162" s="12">
        <v>42171.913090277776</v>
      </c>
      <c r="R162">
        <f t="shared" si="2"/>
        <v>2015</v>
      </c>
    </row>
    <row r="163" spans="1:18" ht="44" hidden="1" thickBot="1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0" t="s">
        <v>8312</v>
      </c>
      <c r="P163" s="15" t="s">
        <v>8316</v>
      </c>
      <c r="Q163" s="13">
        <v>41792.687442129631</v>
      </c>
      <c r="R163">
        <f t="shared" si="2"/>
        <v>2014</v>
      </c>
    </row>
    <row r="164" spans="1:18" ht="44" hidden="1" thickBot="1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0" t="s">
        <v>8312</v>
      </c>
      <c r="P164" s="15" t="s">
        <v>8316</v>
      </c>
      <c r="Q164" s="12">
        <v>41835.126805555556</v>
      </c>
      <c r="R164">
        <f t="shared" si="2"/>
        <v>2014</v>
      </c>
    </row>
    <row r="165" spans="1:18" ht="58.5" hidden="1" thickBot="1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0" t="s">
        <v>8312</v>
      </c>
      <c r="P165" s="15" t="s">
        <v>8316</v>
      </c>
      <c r="Q165" s="13">
        <v>42243.961273148147</v>
      </c>
      <c r="R165">
        <f t="shared" si="2"/>
        <v>2015</v>
      </c>
    </row>
    <row r="166" spans="1:18" ht="58.5" hidden="1" thickBot="1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0" t="s">
        <v>8312</v>
      </c>
      <c r="P166" s="15" t="s">
        <v>8316</v>
      </c>
      <c r="Q166" s="12">
        <v>41841.762743055559</v>
      </c>
      <c r="R166">
        <f t="shared" si="2"/>
        <v>2014</v>
      </c>
    </row>
    <row r="167" spans="1:18" ht="29.5" hidden="1" thickBot="1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0" t="s">
        <v>8312</v>
      </c>
      <c r="P167" s="15" t="s">
        <v>8316</v>
      </c>
      <c r="Q167" s="13">
        <v>42351.658842592595</v>
      </c>
      <c r="R167">
        <f t="shared" si="2"/>
        <v>2015</v>
      </c>
    </row>
    <row r="168" spans="1:18" ht="44" hidden="1" thickBot="1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0" t="s">
        <v>8312</v>
      </c>
      <c r="P168" s="15" t="s">
        <v>8316</v>
      </c>
      <c r="Q168" s="12">
        <v>42721.075949074075</v>
      </c>
      <c r="R168">
        <f t="shared" si="2"/>
        <v>2016</v>
      </c>
    </row>
    <row r="169" spans="1:18" ht="44" hidden="1" thickBot="1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0" t="s">
        <v>8312</v>
      </c>
      <c r="P169" s="15" t="s">
        <v>8316</v>
      </c>
      <c r="Q169" s="13">
        <v>42160.927488425928</v>
      </c>
      <c r="R169">
        <f t="shared" si="2"/>
        <v>2015</v>
      </c>
    </row>
    <row r="170" spans="1:18" ht="44" hidden="1" thickBot="1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0" t="s">
        <v>8312</v>
      </c>
      <c r="P170" s="15" t="s">
        <v>8316</v>
      </c>
      <c r="Q170" s="12">
        <v>42052.835300925923</v>
      </c>
      <c r="R170">
        <f t="shared" si="2"/>
        <v>2015</v>
      </c>
    </row>
    <row r="171" spans="1:18" ht="44" hidden="1" thickBot="1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0" t="s">
        <v>8312</v>
      </c>
      <c r="P171" s="15" t="s">
        <v>8316</v>
      </c>
      <c r="Q171" s="13">
        <v>41900.505312499998</v>
      </c>
      <c r="R171">
        <f t="shared" si="2"/>
        <v>2014</v>
      </c>
    </row>
    <row r="172" spans="1:18" ht="58.5" hidden="1" thickBot="1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0" t="s">
        <v>8312</v>
      </c>
      <c r="P172" s="15" t="s">
        <v>8316</v>
      </c>
      <c r="Q172" s="12">
        <v>42216.977812500001</v>
      </c>
      <c r="R172">
        <f t="shared" si="2"/>
        <v>2015</v>
      </c>
    </row>
    <row r="173" spans="1:18" ht="44" hidden="1" thickBot="1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0" t="s">
        <v>8312</v>
      </c>
      <c r="P173" s="15" t="s">
        <v>8316</v>
      </c>
      <c r="Q173" s="13">
        <v>42534.180717592593</v>
      </c>
      <c r="R173">
        <f t="shared" si="2"/>
        <v>2016</v>
      </c>
    </row>
    <row r="174" spans="1:18" ht="44" hidden="1" thickBot="1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0" t="s">
        <v>8312</v>
      </c>
      <c r="P174" s="15" t="s">
        <v>8316</v>
      </c>
      <c r="Q174" s="12">
        <v>42047.394942129627</v>
      </c>
      <c r="R174">
        <f t="shared" si="2"/>
        <v>2015</v>
      </c>
    </row>
    <row r="175" spans="1:18" ht="44" hidden="1" thickBot="1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0" t="s">
        <v>8312</v>
      </c>
      <c r="P175" s="15" t="s">
        <v>8316</v>
      </c>
      <c r="Q175" s="13">
        <v>42033.573009259257</v>
      </c>
      <c r="R175">
        <f t="shared" si="2"/>
        <v>2015</v>
      </c>
    </row>
    <row r="176" spans="1:18" ht="44" hidden="1" thickBot="1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0" t="s">
        <v>8312</v>
      </c>
      <c r="P176" s="15" t="s">
        <v>8316</v>
      </c>
      <c r="Q176" s="12">
        <v>42072.758981481478</v>
      </c>
      <c r="R176">
        <f t="shared" si="2"/>
        <v>2015</v>
      </c>
    </row>
    <row r="177" spans="1:18" ht="58.5" hidden="1" thickBot="1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0" t="s">
        <v>8312</v>
      </c>
      <c r="P177" s="15" t="s">
        <v>8316</v>
      </c>
      <c r="Q177" s="13">
        <v>41855.777905092589</v>
      </c>
      <c r="R177">
        <f t="shared" si="2"/>
        <v>2014</v>
      </c>
    </row>
    <row r="178" spans="1:18" ht="44" hidden="1" thickBot="1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0" t="s">
        <v>8312</v>
      </c>
      <c r="P178" s="15" t="s">
        <v>8316</v>
      </c>
      <c r="Q178" s="12">
        <v>42191.824062500003</v>
      </c>
      <c r="R178">
        <f t="shared" si="2"/>
        <v>2015</v>
      </c>
    </row>
    <row r="179" spans="1:18" ht="29.5" hidden="1" thickBot="1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0" t="s">
        <v>8312</v>
      </c>
      <c r="P179" s="15" t="s">
        <v>8316</v>
      </c>
      <c r="Q179" s="13">
        <v>42070.047754629632</v>
      </c>
      <c r="R179">
        <f t="shared" si="2"/>
        <v>2015</v>
      </c>
    </row>
    <row r="180" spans="1:18" ht="29.5" hidden="1" thickBot="1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0" t="s">
        <v>8312</v>
      </c>
      <c r="P180" s="15" t="s">
        <v>8316</v>
      </c>
      <c r="Q180" s="12">
        <v>42304.955381944441</v>
      </c>
      <c r="R180">
        <f t="shared" si="2"/>
        <v>2015</v>
      </c>
    </row>
    <row r="181" spans="1:18" ht="29.5" hidden="1" thickBot="1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0" t="s">
        <v>8312</v>
      </c>
      <c r="P181" s="15" t="s">
        <v>8316</v>
      </c>
      <c r="Q181" s="13">
        <v>42403.080497685187</v>
      </c>
      <c r="R181">
        <f t="shared" si="2"/>
        <v>2016</v>
      </c>
    </row>
    <row r="182" spans="1:18" ht="44" hidden="1" thickBot="1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0" t="s">
        <v>8312</v>
      </c>
      <c r="P182" s="15" t="s">
        <v>8316</v>
      </c>
      <c r="Q182" s="12">
        <v>42067.991238425922</v>
      </c>
      <c r="R182">
        <f t="shared" si="2"/>
        <v>2015</v>
      </c>
    </row>
    <row r="183" spans="1:18" ht="44" hidden="1" thickBot="1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0" t="s">
        <v>8312</v>
      </c>
      <c r="P183" s="15" t="s">
        <v>8316</v>
      </c>
      <c r="Q183" s="13">
        <v>42147.741840277777</v>
      </c>
      <c r="R183">
        <f t="shared" si="2"/>
        <v>2015</v>
      </c>
    </row>
    <row r="184" spans="1:18" ht="58.5" hidden="1" thickBot="1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0" t="s">
        <v>8312</v>
      </c>
      <c r="P184" s="15" t="s">
        <v>8316</v>
      </c>
      <c r="Q184" s="12">
        <v>42712.011944444443</v>
      </c>
      <c r="R184">
        <f t="shared" si="2"/>
        <v>2016</v>
      </c>
    </row>
    <row r="185" spans="1:18" ht="15" hidden="1" thickBot="1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0" t="s">
        <v>8312</v>
      </c>
      <c r="P185" s="15" t="s">
        <v>8316</v>
      </c>
      <c r="Q185" s="13">
        <v>41939.810300925928</v>
      </c>
      <c r="R185">
        <f t="shared" si="2"/>
        <v>2014</v>
      </c>
    </row>
    <row r="186" spans="1:18" ht="58.5" hidden="1" thickBot="1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0" t="s">
        <v>8312</v>
      </c>
      <c r="P186" s="15" t="s">
        <v>8316</v>
      </c>
      <c r="Q186" s="12">
        <v>41825.791226851848</v>
      </c>
      <c r="R186">
        <f t="shared" si="2"/>
        <v>2014</v>
      </c>
    </row>
    <row r="187" spans="1:18" ht="15" hidden="1" thickBot="1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0" t="s">
        <v>8312</v>
      </c>
      <c r="P187" s="15" t="s">
        <v>8316</v>
      </c>
      <c r="Q187" s="13">
        <v>42570.91133101852</v>
      </c>
      <c r="R187">
        <f t="shared" si="2"/>
        <v>2016</v>
      </c>
    </row>
    <row r="188" spans="1:18" ht="44" hidden="1" thickBot="1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0" t="s">
        <v>8312</v>
      </c>
      <c r="P188" s="15" t="s">
        <v>8316</v>
      </c>
      <c r="Q188" s="12">
        <v>42767.812893518516</v>
      </c>
      <c r="R188">
        <f t="shared" si="2"/>
        <v>2017</v>
      </c>
    </row>
    <row r="189" spans="1:18" ht="44" hidden="1" thickBot="1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0" t="s">
        <v>8312</v>
      </c>
      <c r="P189" s="15" t="s">
        <v>8316</v>
      </c>
      <c r="Q189" s="13">
        <v>42182.234456018516</v>
      </c>
      <c r="R189">
        <f t="shared" si="2"/>
        <v>2015</v>
      </c>
    </row>
    <row r="190" spans="1:18" ht="58.5" hidden="1" thickBot="1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0" t="s">
        <v>8312</v>
      </c>
      <c r="P190" s="15" t="s">
        <v>8316</v>
      </c>
      <c r="Q190" s="12">
        <v>41857.18304398148</v>
      </c>
      <c r="R190">
        <f t="shared" si="2"/>
        <v>2014</v>
      </c>
    </row>
    <row r="191" spans="1:18" ht="44" hidden="1" thickBot="1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0" t="s">
        <v>8312</v>
      </c>
      <c r="P191" s="15" t="s">
        <v>8316</v>
      </c>
      <c r="Q191" s="13">
        <v>42556.690706018519</v>
      </c>
      <c r="R191">
        <f t="shared" si="2"/>
        <v>2016</v>
      </c>
    </row>
    <row r="192" spans="1:18" ht="15" hidden="1" thickBot="1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0" t="s">
        <v>8312</v>
      </c>
      <c r="P192" s="15" t="s">
        <v>8316</v>
      </c>
      <c r="Q192" s="12">
        <v>42527.650995370372</v>
      </c>
      <c r="R192">
        <f t="shared" si="2"/>
        <v>2016</v>
      </c>
    </row>
    <row r="193" spans="1:18" ht="44" hidden="1" thickBot="1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0" t="s">
        <v>8312</v>
      </c>
      <c r="P193" s="15" t="s">
        <v>8316</v>
      </c>
      <c r="Q193" s="13">
        <v>42239.441412037035</v>
      </c>
      <c r="R193">
        <f t="shared" si="2"/>
        <v>2015</v>
      </c>
    </row>
    <row r="194" spans="1:18" ht="58.5" hidden="1" thickBot="1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0" t="s">
        <v>8312</v>
      </c>
      <c r="P194" s="15" t="s">
        <v>8316</v>
      </c>
      <c r="Q194" s="12">
        <v>41899.792037037034</v>
      </c>
      <c r="R194">
        <f t="shared" si="2"/>
        <v>2014</v>
      </c>
    </row>
    <row r="195" spans="1:18" ht="58.5" hidden="1" thickBot="1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0" t="s">
        <v>8312</v>
      </c>
      <c r="P195" s="15" t="s">
        <v>8316</v>
      </c>
      <c r="Q195" s="13">
        <v>41911.934791666667</v>
      </c>
      <c r="R195">
        <f t="shared" ref="R195:R258" si="3">YEAR(Q195)</f>
        <v>2014</v>
      </c>
    </row>
    <row r="196" spans="1:18" ht="44" hidden="1" thickBot="1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0" t="s">
        <v>8312</v>
      </c>
      <c r="P196" s="15" t="s">
        <v>8316</v>
      </c>
      <c r="Q196" s="12">
        <v>42375.996886574074</v>
      </c>
      <c r="R196">
        <f t="shared" si="3"/>
        <v>2016</v>
      </c>
    </row>
    <row r="197" spans="1:18" ht="44" hidden="1" thickBot="1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0" t="s">
        <v>8312</v>
      </c>
      <c r="P197" s="15" t="s">
        <v>8316</v>
      </c>
      <c r="Q197" s="13">
        <v>42135.67050925926</v>
      </c>
      <c r="R197">
        <f t="shared" si="3"/>
        <v>2015</v>
      </c>
    </row>
    <row r="198" spans="1:18" ht="44" hidden="1" thickBot="1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0" t="s">
        <v>8312</v>
      </c>
      <c r="P198" s="15" t="s">
        <v>8316</v>
      </c>
      <c r="Q198" s="12">
        <v>42259.542800925927</v>
      </c>
      <c r="R198">
        <f t="shared" si="3"/>
        <v>2015</v>
      </c>
    </row>
    <row r="199" spans="1:18" ht="44" hidden="1" thickBot="1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0" t="s">
        <v>8312</v>
      </c>
      <c r="P199" s="15" t="s">
        <v>8316</v>
      </c>
      <c r="Q199" s="13">
        <v>42741.848379629628</v>
      </c>
      <c r="R199">
        <f t="shared" si="3"/>
        <v>2017</v>
      </c>
    </row>
    <row r="200" spans="1:18" ht="44" hidden="1" thickBot="1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0" t="s">
        <v>8312</v>
      </c>
      <c r="P200" s="15" t="s">
        <v>8316</v>
      </c>
      <c r="Q200" s="12">
        <v>41887.383356481485</v>
      </c>
      <c r="R200">
        <f t="shared" si="3"/>
        <v>2014</v>
      </c>
    </row>
    <row r="201" spans="1:18" ht="44" hidden="1" thickBot="1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0" t="s">
        <v>8312</v>
      </c>
      <c r="P201" s="15" t="s">
        <v>8316</v>
      </c>
      <c r="Q201" s="13">
        <v>42584.123865740738</v>
      </c>
      <c r="R201">
        <f t="shared" si="3"/>
        <v>2016</v>
      </c>
    </row>
    <row r="202" spans="1:18" ht="29.5" hidden="1" thickBot="1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0" t="s">
        <v>8312</v>
      </c>
      <c r="P202" s="15" t="s">
        <v>8316</v>
      </c>
      <c r="Q202" s="12">
        <v>41867.083368055559</v>
      </c>
      <c r="R202">
        <f t="shared" si="3"/>
        <v>2014</v>
      </c>
    </row>
    <row r="203" spans="1:18" ht="44" hidden="1" thickBot="1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0" t="s">
        <v>8312</v>
      </c>
      <c r="P203" s="15" t="s">
        <v>8316</v>
      </c>
      <c r="Q203" s="13">
        <v>42023.818622685183</v>
      </c>
      <c r="R203">
        <f t="shared" si="3"/>
        <v>2015</v>
      </c>
    </row>
    <row r="204" spans="1:18" ht="15" hidden="1" thickBot="1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0" t="s">
        <v>8312</v>
      </c>
      <c r="P204" s="15" t="s">
        <v>8316</v>
      </c>
      <c r="Q204" s="12">
        <v>42255.927824074075</v>
      </c>
      <c r="R204">
        <f t="shared" si="3"/>
        <v>2015</v>
      </c>
    </row>
    <row r="205" spans="1:18" ht="44" hidden="1" thickBot="1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0" t="s">
        <v>8312</v>
      </c>
      <c r="P205" s="15" t="s">
        <v>8316</v>
      </c>
      <c r="Q205" s="13">
        <v>41973.847962962966</v>
      </c>
      <c r="R205">
        <f t="shared" si="3"/>
        <v>2014</v>
      </c>
    </row>
    <row r="206" spans="1:18" ht="44" hidden="1" thickBot="1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0" t="s">
        <v>8312</v>
      </c>
      <c r="P206" s="15" t="s">
        <v>8316</v>
      </c>
      <c r="Q206" s="12">
        <v>42556.583368055559</v>
      </c>
      <c r="R206">
        <f t="shared" si="3"/>
        <v>2016</v>
      </c>
    </row>
    <row r="207" spans="1:18" ht="44" hidden="1" thickBot="1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0" t="s">
        <v>8312</v>
      </c>
      <c r="P207" s="15" t="s">
        <v>8316</v>
      </c>
      <c r="Q207" s="13">
        <v>42248.632199074076</v>
      </c>
      <c r="R207">
        <f t="shared" si="3"/>
        <v>2015</v>
      </c>
    </row>
    <row r="208" spans="1:18" ht="44" hidden="1" thickBot="1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0" t="s">
        <v>8312</v>
      </c>
      <c r="P208" s="15" t="s">
        <v>8316</v>
      </c>
      <c r="Q208" s="12">
        <v>42567.004432870373</v>
      </c>
      <c r="R208">
        <f t="shared" si="3"/>
        <v>2016</v>
      </c>
    </row>
    <row r="209" spans="1:18" ht="44" hidden="1" thickBot="1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0" t="s">
        <v>8312</v>
      </c>
      <c r="P209" s="15" t="s">
        <v>8316</v>
      </c>
      <c r="Q209" s="13">
        <v>41978.197199074071</v>
      </c>
      <c r="R209">
        <f t="shared" si="3"/>
        <v>2014</v>
      </c>
    </row>
    <row r="210" spans="1:18" ht="58.5" hidden="1" thickBot="1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0" t="s">
        <v>8312</v>
      </c>
      <c r="P210" s="15" t="s">
        <v>8316</v>
      </c>
      <c r="Q210" s="12">
        <v>41959.369988425926</v>
      </c>
      <c r="R210">
        <f t="shared" si="3"/>
        <v>2014</v>
      </c>
    </row>
    <row r="211" spans="1:18" ht="58.5" hidden="1" thickBot="1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0" t="s">
        <v>8312</v>
      </c>
      <c r="P211" s="15" t="s">
        <v>8316</v>
      </c>
      <c r="Q211" s="13">
        <v>42165.922858796293</v>
      </c>
      <c r="R211">
        <f t="shared" si="3"/>
        <v>2015</v>
      </c>
    </row>
    <row r="212" spans="1:18" ht="44" hidden="1" thickBot="1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0" t="s">
        <v>8312</v>
      </c>
      <c r="P212" s="15" t="s">
        <v>8316</v>
      </c>
      <c r="Q212" s="12">
        <v>42249.064722222225</v>
      </c>
      <c r="R212">
        <f t="shared" si="3"/>
        <v>2015</v>
      </c>
    </row>
    <row r="213" spans="1:18" ht="44" hidden="1" thickBot="1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0" t="s">
        <v>8312</v>
      </c>
      <c r="P213" s="15" t="s">
        <v>8316</v>
      </c>
      <c r="Q213" s="13">
        <v>42236.159918981481</v>
      </c>
      <c r="R213">
        <f t="shared" si="3"/>
        <v>2015</v>
      </c>
    </row>
    <row r="214" spans="1:18" ht="29.5" hidden="1" thickBot="1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0" t="s">
        <v>8312</v>
      </c>
      <c r="P214" s="15" t="s">
        <v>8316</v>
      </c>
      <c r="Q214" s="12">
        <v>42416.881018518521</v>
      </c>
      <c r="R214">
        <f t="shared" si="3"/>
        <v>2016</v>
      </c>
    </row>
    <row r="215" spans="1:18" ht="44" hidden="1" thickBot="1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0" t="s">
        <v>8312</v>
      </c>
      <c r="P215" s="15" t="s">
        <v>8316</v>
      </c>
      <c r="Q215" s="13">
        <v>42202.594293981485</v>
      </c>
      <c r="R215">
        <f t="shared" si="3"/>
        <v>2015</v>
      </c>
    </row>
    <row r="216" spans="1:18" ht="58.5" hidden="1" thickBot="1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0" t="s">
        <v>8312</v>
      </c>
      <c r="P216" s="15" t="s">
        <v>8316</v>
      </c>
      <c r="Q216" s="12">
        <v>42009.640613425923</v>
      </c>
      <c r="R216">
        <f t="shared" si="3"/>
        <v>2015</v>
      </c>
    </row>
    <row r="217" spans="1:18" ht="44" hidden="1" thickBot="1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0" t="s">
        <v>8312</v>
      </c>
      <c r="P217" s="15" t="s">
        <v>8316</v>
      </c>
      <c r="Q217" s="13">
        <v>42375.230115740742</v>
      </c>
      <c r="R217">
        <f t="shared" si="3"/>
        <v>2016</v>
      </c>
    </row>
    <row r="218" spans="1:18" ht="44" hidden="1" thickBot="1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0" t="s">
        <v>8312</v>
      </c>
      <c r="P218" s="15" t="s">
        <v>8316</v>
      </c>
      <c r="Q218" s="12">
        <v>42066.958761574075</v>
      </c>
      <c r="R218">
        <f t="shared" si="3"/>
        <v>2015</v>
      </c>
    </row>
    <row r="219" spans="1:18" ht="15" hidden="1" thickBot="1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0" t="s">
        <v>8312</v>
      </c>
      <c r="P219" s="15" t="s">
        <v>8316</v>
      </c>
      <c r="Q219" s="13">
        <v>41970.640613425923</v>
      </c>
      <c r="R219">
        <f t="shared" si="3"/>
        <v>2014</v>
      </c>
    </row>
    <row r="220" spans="1:18" ht="44" hidden="1" thickBot="1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0" t="s">
        <v>8312</v>
      </c>
      <c r="P220" s="15" t="s">
        <v>8316</v>
      </c>
      <c r="Q220" s="12">
        <v>42079.628344907411</v>
      </c>
      <c r="R220">
        <f t="shared" si="3"/>
        <v>2015</v>
      </c>
    </row>
    <row r="221" spans="1:18" ht="29.5" hidden="1" thickBot="1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0" t="s">
        <v>8312</v>
      </c>
      <c r="P221" s="15" t="s">
        <v>8316</v>
      </c>
      <c r="Q221" s="13">
        <v>42429.326678240737</v>
      </c>
      <c r="R221">
        <f t="shared" si="3"/>
        <v>2016</v>
      </c>
    </row>
    <row r="222" spans="1:18" ht="44" hidden="1" thickBot="1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0" t="s">
        <v>8312</v>
      </c>
      <c r="P222" s="15" t="s">
        <v>8316</v>
      </c>
      <c r="Q222" s="12">
        <v>42195.643865740742</v>
      </c>
      <c r="R222">
        <f t="shared" si="3"/>
        <v>2015</v>
      </c>
    </row>
    <row r="223" spans="1:18" ht="15" hidden="1" thickBot="1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0" t="s">
        <v>8312</v>
      </c>
      <c r="P223" s="15" t="s">
        <v>8316</v>
      </c>
      <c r="Q223" s="13">
        <v>42031.837546296294</v>
      </c>
      <c r="R223">
        <f t="shared" si="3"/>
        <v>2015</v>
      </c>
    </row>
    <row r="224" spans="1:18" ht="44" hidden="1" thickBot="1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0" t="s">
        <v>8312</v>
      </c>
      <c r="P224" s="15" t="s">
        <v>8316</v>
      </c>
      <c r="Q224" s="12">
        <v>42031.769884259258</v>
      </c>
      <c r="R224">
        <f t="shared" si="3"/>
        <v>2015</v>
      </c>
    </row>
    <row r="225" spans="1:18" ht="58.5" hidden="1" thickBot="1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0" t="s">
        <v>8312</v>
      </c>
      <c r="P225" s="15" t="s">
        <v>8316</v>
      </c>
      <c r="Q225" s="13">
        <v>42482.048032407409</v>
      </c>
      <c r="R225">
        <f t="shared" si="3"/>
        <v>2016</v>
      </c>
    </row>
    <row r="226" spans="1:18" ht="58.5" hidden="1" thickBot="1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0" t="s">
        <v>8312</v>
      </c>
      <c r="P226" s="15" t="s">
        <v>8316</v>
      </c>
      <c r="Q226" s="12">
        <v>42135.235254629632</v>
      </c>
      <c r="R226">
        <f t="shared" si="3"/>
        <v>2015</v>
      </c>
    </row>
    <row r="227" spans="1:18" ht="44" hidden="1" thickBot="1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0" t="s">
        <v>8312</v>
      </c>
      <c r="P227" s="15" t="s">
        <v>8316</v>
      </c>
      <c r="Q227" s="13">
        <v>42438.961273148147</v>
      </c>
      <c r="R227">
        <f t="shared" si="3"/>
        <v>2016</v>
      </c>
    </row>
    <row r="228" spans="1:18" ht="44" hidden="1" thickBot="1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0" t="s">
        <v>8312</v>
      </c>
      <c r="P228" s="15" t="s">
        <v>8316</v>
      </c>
      <c r="Q228" s="12">
        <v>42106.666018518517</v>
      </c>
      <c r="R228">
        <f t="shared" si="3"/>
        <v>2015</v>
      </c>
    </row>
    <row r="229" spans="1:18" ht="44" hidden="1" thickBot="1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0" t="s">
        <v>8312</v>
      </c>
      <c r="P229" s="15" t="s">
        <v>8316</v>
      </c>
      <c r="Q229" s="13">
        <v>42164.893993055557</v>
      </c>
      <c r="R229">
        <f t="shared" si="3"/>
        <v>2015</v>
      </c>
    </row>
    <row r="230" spans="1:18" ht="29.5" hidden="1" thickBot="1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0" t="s">
        <v>8312</v>
      </c>
      <c r="P230" s="15" t="s">
        <v>8316</v>
      </c>
      <c r="Q230" s="12">
        <v>42096.686400462961</v>
      </c>
      <c r="R230">
        <f t="shared" si="3"/>
        <v>2015</v>
      </c>
    </row>
    <row r="231" spans="1:18" ht="44" hidden="1" thickBot="1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0" t="s">
        <v>8312</v>
      </c>
      <c r="P231" s="15" t="s">
        <v>8316</v>
      </c>
      <c r="Q231" s="13">
        <v>42383.933993055558</v>
      </c>
      <c r="R231">
        <f t="shared" si="3"/>
        <v>2016</v>
      </c>
    </row>
    <row r="232" spans="1:18" ht="44" hidden="1" thickBot="1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0" t="s">
        <v>8312</v>
      </c>
      <c r="P232" s="15" t="s">
        <v>8316</v>
      </c>
      <c r="Q232" s="12">
        <v>42129.77721064815</v>
      </c>
      <c r="R232">
        <f t="shared" si="3"/>
        <v>2015</v>
      </c>
    </row>
    <row r="233" spans="1:18" ht="44" hidden="1" thickBot="1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0" t="s">
        <v>8312</v>
      </c>
      <c r="P233" s="15" t="s">
        <v>8316</v>
      </c>
      <c r="Q233" s="13">
        <v>42341.958923611113</v>
      </c>
      <c r="R233">
        <f t="shared" si="3"/>
        <v>2015</v>
      </c>
    </row>
    <row r="234" spans="1:18" ht="44" hidden="1" thickBot="1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0" t="s">
        <v>8312</v>
      </c>
      <c r="P234" s="15" t="s">
        <v>8316</v>
      </c>
      <c r="Q234" s="12">
        <v>42032.82576388889</v>
      </c>
      <c r="R234">
        <f t="shared" si="3"/>
        <v>2015</v>
      </c>
    </row>
    <row r="235" spans="1:18" ht="44" hidden="1" thickBot="1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0" t="s">
        <v>8312</v>
      </c>
      <c r="P235" s="15" t="s">
        <v>8316</v>
      </c>
      <c r="Q235" s="13">
        <v>42612.911712962959</v>
      </c>
      <c r="R235">
        <f t="shared" si="3"/>
        <v>2016</v>
      </c>
    </row>
    <row r="236" spans="1:18" ht="58.5" hidden="1" thickBot="1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0" t="s">
        <v>8312</v>
      </c>
      <c r="P236" s="15" t="s">
        <v>8316</v>
      </c>
      <c r="Q236" s="12">
        <v>42136.035405092596</v>
      </c>
      <c r="R236">
        <f t="shared" si="3"/>
        <v>2015</v>
      </c>
    </row>
    <row r="237" spans="1:18" ht="44" hidden="1" thickBot="1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0" t="s">
        <v>8312</v>
      </c>
      <c r="P237" s="15" t="s">
        <v>8316</v>
      </c>
      <c r="Q237" s="13">
        <v>42164.908530092594</v>
      </c>
      <c r="R237">
        <f t="shared" si="3"/>
        <v>2015</v>
      </c>
    </row>
    <row r="238" spans="1:18" ht="44" hidden="1" thickBot="1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0" t="s">
        <v>8312</v>
      </c>
      <c r="P238" s="15" t="s">
        <v>8316</v>
      </c>
      <c r="Q238" s="12">
        <v>42321.084479166668</v>
      </c>
      <c r="R238">
        <f t="shared" si="3"/>
        <v>2015</v>
      </c>
    </row>
    <row r="239" spans="1:18" ht="29.5" hidden="1" thickBot="1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0" t="s">
        <v>8312</v>
      </c>
      <c r="P239" s="15" t="s">
        <v>8316</v>
      </c>
      <c r="Q239" s="13">
        <v>42377.577187499999</v>
      </c>
      <c r="R239">
        <f t="shared" si="3"/>
        <v>2016</v>
      </c>
    </row>
    <row r="240" spans="1:18" ht="44" hidden="1" thickBot="1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0" t="s">
        <v>8312</v>
      </c>
      <c r="P240" s="15" t="s">
        <v>8316</v>
      </c>
      <c r="Q240" s="12">
        <v>42713.962500000001</v>
      </c>
      <c r="R240">
        <f t="shared" si="3"/>
        <v>2016</v>
      </c>
    </row>
    <row r="241" spans="1:18" ht="44" hidden="1" thickBot="1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0" t="s">
        <v>8312</v>
      </c>
      <c r="P241" s="15" t="s">
        <v>8316</v>
      </c>
      <c r="Q241" s="13">
        <v>42297.110300925924</v>
      </c>
      <c r="R241">
        <f t="shared" si="3"/>
        <v>2015</v>
      </c>
    </row>
    <row r="242" spans="1:18" ht="58.5" hidden="1" thickBot="1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0" t="s">
        <v>8312</v>
      </c>
      <c r="P242" s="15" t="s">
        <v>8317</v>
      </c>
      <c r="Q242" s="12">
        <v>41354.708460648151</v>
      </c>
      <c r="R242">
        <f t="shared" si="3"/>
        <v>2013</v>
      </c>
    </row>
    <row r="243" spans="1:18" ht="44" hidden="1" thickBot="1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0" t="s">
        <v>8312</v>
      </c>
      <c r="P243" s="15" t="s">
        <v>8317</v>
      </c>
      <c r="Q243" s="13">
        <v>41949.697962962964</v>
      </c>
      <c r="R243">
        <f t="shared" si="3"/>
        <v>2014</v>
      </c>
    </row>
    <row r="244" spans="1:18" ht="44" hidden="1" thickBot="1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0" t="s">
        <v>8312</v>
      </c>
      <c r="P244" s="15" t="s">
        <v>8317</v>
      </c>
      <c r="Q244" s="12">
        <v>40862.492939814816</v>
      </c>
      <c r="R244">
        <f t="shared" si="3"/>
        <v>2011</v>
      </c>
    </row>
    <row r="245" spans="1:18" ht="44" hidden="1" thickBot="1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0" t="s">
        <v>8312</v>
      </c>
      <c r="P245" s="15" t="s">
        <v>8317</v>
      </c>
      <c r="Q245" s="13">
        <v>41662.047500000001</v>
      </c>
      <c r="R245">
        <f t="shared" si="3"/>
        <v>2014</v>
      </c>
    </row>
    <row r="246" spans="1:18" ht="58.5" hidden="1" thickBot="1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0" t="s">
        <v>8312</v>
      </c>
      <c r="P246" s="15" t="s">
        <v>8317</v>
      </c>
      <c r="Q246" s="12">
        <v>40213.323599537034</v>
      </c>
      <c r="R246">
        <f t="shared" si="3"/>
        <v>2010</v>
      </c>
    </row>
    <row r="247" spans="1:18" ht="44" hidden="1" thickBot="1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0" t="s">
        <v>8312</v>
      </c>
      <c r="P247" s="15" t="s">
        <v>8317</v>
      </c>
      <c r="Q247" s="13">
        <v>41107.053067129629</v>
      </c>
      <c r="R247">
        <f t="shared" si="3"/>
        <v>2012</v>
      </c>
    </row>
    <row r="248" spans="1:18" ht="44" hidden="1" thickBot="1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0" t="s">
        <v>8312</v>
      </c>
      <c r="P248" s="15" t="s">
        <v>8317</v>
      </c>
      <c r="Q248" s="12">
        <v>40480.363483796296</v>
      </c>
      <c r="R248">
        <f t="shared" si="3"/>
        <v>2010</v>
      </c>
    </row>
    <row r="249" spans="1:18" ht="58.5" hidden="1" thickBot="1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0" t="s">
        <v>8312</v>
      </c>
      <c r="P249" s="15" t="s">
        <v>8317</v>
      </c>
      <c r="Q249" s="13">
        <v>40430.604328703703</v>
      </c>
      <c r="R249">
        <f t="shared" si="3"/>
        <v>2010</v>
      </c>
    </row>
    <row r="250" spans="1:18" ht="44" hidden="1" thickBot="1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0" t="s">
        <v>8312</v>
      </c>
      <c r="P250" s="15" t="s">
        <v>8317</v>
      </c>
      <c r="Q250" s="12">
        <v>40870.774409722224</v>
      </c>
      <c r="R250">
        <f t="shared" si="3"/>
        <v>2011</v>
      </c>
    </row>
    <row r="251" spans="1:18" ht="58.5" hidden="1" thickBot="1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0" t="s">
        <v>8312</v>
      </c>
      <c r="P251" s="15" t="s">
        <v>8317</v>
      </c>
      <c r="Q251" s="13">
        <v>40332.923842592594</v>
      </c>
      <c r="R251">
        <f t="shared" si="3"/>
        <v>2010</v>
      </c>
    </row>
    <row r="252" spans="1:18" ht="44" hidden="1" thickBot="1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0" t="s">
        <v>8312</v>
      </c>
      <c r="P252" s="15" t="s">
        <v>8317</v>
      </c>
      <c r="Q252" s="12">
        <v>41401.565868055557</v>
      </c>
      <c r="R252">
        <f t="shared" si="3"/>
        <v>2013</v>
      </c>
    </row>
    <row r="253" spans="1:18" ht="44" hidden="1" thickBot="1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0" t="s">
        <v>8312</v>
      </c>
      <c r="P253" s="15" t="s">
        <v>8317</v>
      </c>
      <c r="Q253" s="13">
        <v>41013.787569444445</v>
      </c>
      <c r="R253">
        <f t="shared" si="3"/>
        <v>2012</v>
      </c>
    </row>
    <row r="254" spans="1:18" ht="44" hidden="1" thickBot="1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0" t="s">
        <v>8312</v>
      </c>
      <c r="P254" s="15" t="s">
        <v>8317</v>
      </c>
      <c r="Q254" s="12">
        <v>40266.662708333337</v>
      </c>
      <c r="R254">
        <f t="shared" si="3"/>
        <v>2010</v>
      </c>
    </row>
    <row r="255" spans="1:18" ht="58.5" hidden="1" thickBot="1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0" t="s">
        <v>8312</v>
      </c>
      <c r="P255" s="15" t="s">
        <v>8317</v>
      </c>
      <c r="Q255" s="13">
        <v>40924.650868055556</v>
      </c>
      <c r="R255">
        <f t="shared" si="3"/>
        <v>2012</v>
      </c>
    </row>
    <row r="256" spans="1:18" ht="44" hidden="1" thickBot="1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0" t="s">
        <v>8312</v>
      </c>
      <c r="P256" s="15" t="s">
        <v>8317</v>
      </c>
      <c r="Q256" s="12">
        <v>42263.952662037038</v>
      </c>
      <c r="R256">
        <f t="shared" si="3"/>
        <v>2015</v>
      </c>
    </row>
    <row r="257" spans="1:18" ht="29.5" hidden="1" thickBot="1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0" t="s">
        <v>8312</v>
      </c>
      <c r="P257" s="15" t="s">
        <v>8317</v>
      </c>
      <c r="Q257" s="13">
        <v>40588.526412037034</v>
      </c>
      <c r="R257">
        <f t="shared" si="3"/>
        <v>2011</v>
      </c>
    </row>
    <row r="258" spans="1:18" ht="58.5" hidden="1" thickBot="1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0" t="s">
        <v>8312</v>
      </c>
      <c r="P258" s="15" t="s">
        <v>8317</v>
      </c>
      <c r="Q258" s="12">
        <v>41319.769293981481</v>
      </c>
      <c r="R258">
        <f t="shared" si="3"/>
        <v>2013</v>
      </c>
    </row>
    <row r="259" spans="1:18" ht="44" hidden="1" thickBot="1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0" t="s">
        <v>8312</v>
      </c>
      <c r="P259" s="15" t="s">
        <v>8317</v>
      </c>
      <c r="Q259" s="13">
        <v>42479.626875000002</v>
      </c>
      <c r="R259">
        <f t="shared" ref="R259:R322" si="4">YEAR(Q259)</f>
        <v>2016</v>
      </c>
    </row>
    <row r="260" spans="1:18" ht="58.5" hidden="1" thickBot="1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0" t="s">
        <v>8312</v>
      </c>
      <c r="P260" s="15" t="s">
        <v>8317</v>
      </c>
      <c r="Q260" s="12">
        <v>40682.051689814813</v>
      </c>
      <c r="R260">
        <f t="shared" si="4"/>
        <v>2011</v>
      </c>
    </row>
    <row r="261" spans="1:18" ht="58.5" hidden="1" thickBot="1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0" t="s">
        <v>8312</v>
      </c>
      <c r="P261" s="15" t="s">
        <v>8317</v>
      </c>
      <c r="Q261" s="13">
        <v>42072.738067129627</v>
      </c>
      <c r="R261">
        <f t="shared" si="4"/>
        <v>2015</v>
      </c>
    </row>
    <row r="262" spans="1:18" ht="44" hidden="1" thickBot="1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0" t="s">
        <v>8312</v>
      </c>
      <c r="P262" s="15" t="s">
        <v>8317</v>
      </c>
      <c r="Q262" s="12">
        <v>40330.755543981482</v>
      </c>
      <c r="R262">
        <f t="shared" si="4"/>
        <v>2010</v>
      </c>
    </row>
    <row r="263" spans="1:18" ht="29.5" hidden="1" thickBot="1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0" t="s">
        <v>8312</v>
      </c>
      <c r="P263" s="15" t="s">
        <v>8317</v>
      </c>
      <c r="Q263" s="13">
        <v>41017.885462962964</v>
      </c>
      <c r="R263">
        <f t="shared" si="4"/>
        <v>2012</v>
      </c>
    </row>
    <row r="264" spans="1:18" ht="29.5" hidden="1" thickBot="1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0" t="s">
        <v>8312</v>
      </c>
      <c r="P264" s="15" t="s">
        <v>8317</v>
      </c>
      <c r="Q264" s="12">
        <v>40555.24800925926</v>
      </c>
      <c r="R264">
        <f t="shared" si="4"/>
        <v>2011</v>
      </c>
    </row>
    <row r="265" spans="1:18" ht="58.5" hidden="1" thickBot="1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0" t="s">
        <v>8312</v>
      </c>
      <c r="P265" s="15" t="s">
        <v>8317</v>
      </c>
      <c r="Q265" s="13">
        <v>41149.954791666663</v>
      </c>
      <c r="R265">
        <f t="shared" si="4"/>
        <v>2012</v>
      </c>
    </row>
    <row r="266" spans="1:18" ht="58.5" hidden="1" thickBot="1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0" t="s">
        <v>8312</v>
      </c>
      <c r="P266" s="15" t="s">
        <v>8317</v>
      </c>
      <c r="Q266" s="12">
        <v>41010.620312500003</v>
      </c>
      <c r="R266">
        <f t="shared" si="4"/>
        <v>2012</v>
      </c>
    </row>
    <row r="267" spans="1:18" ht="58.5" hidden="1" thickBot="1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0" t="s">
        <v>8312</v>
      </c>
      <c r="P267" s="15" t="s">
        <v>8317</v>
      </c>
      <c r="Q267" s="13">
        <v>40267.245717592596</v>
      </c>
      <c r="R267">
        <f t="shared" si="4"/>
        <v>2010</v>
      </c>
    </row>
    <row r="268" spans="1:18" ht="58.5" hidden="1" thickBot="1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0" t="s">
        <v>8312</v>
      </c>
      <c r="P268" s="15" t="s">
        <v>8317</v>
      </c>
      <c r="Q268" s="12">
        <v>40205.174849537034</v>
      </c>
      <c r="R268">
        <f t="shared" si="4"/>
        <v>2010</v>
      </c>
    </row>
    <row r="269" spans="1:18" ht="44" hidden="1" thickBot="1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0" t="s">
        <v>8312</v>
      </c>
      <c r="P269" s="15" t="s">
        <v>8317</v>
      </c>
      <c r="Q269" s="13">
        <v>41785.452534722222</v>
      </c>
      <c r="R269">
        <f t="shared" si="4"/>
        <v>2014</v>
      </c>
    </row>
    <row r="270" spans="1:18" ht="44" hidden="1" thickBot="1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0" t="s">
        <v>8312</v>
      </c>
      <c r="P270" s="15" t="s">
        <v>8317</v>
      </c>
      <c r="Q270" s="12">
        <v>40809.15252314815</v>
      </c>
      <c r="R270">
        <f t="shared" si="4"/>
        <v>2011</v>
      </c>
    </row>
    <row r="271" spans="1:18" ht="44" hidden="1" thickBot="1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0" t="s">
        <v>8312</v>
      </c>
      <c r="P271" s="15" t="s">
        <v>8317</v>
      </c>
      <c r="Q271" s="13">
        <v>42758.197013888886</v>
      </c>
      <c r="R271">
        <f t="shared" si="4"/>
        <v>2017</v>
      </c>
    </row>
    <row r="272" spans="1:18" ht="44" hidden="1" thickBot="1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0" t="s">
        <v>8312</v>
      </c>
      <c r="P272" s="15" t="s">
        <v>8317</v>
      </c>
      <c r="Q272" s="12">
        <v>40637.866550925923</v>
      </c>
      <c r="R272">
        <f t="shared" si="4"/>
        <v>2011</v>
      </c>
    </row>
    <row r="273" spans="1:18" ht="44" hidden="1" thickBot="1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0" t="s">
        <v>8312</v>
      </c>
      <c r="P273" s="15" t="s">
        <v>8317</v>
      </c>
      <c r="Q273" s="13">
        <v>41612.100243055553</v>
      </c>
      <c r="R273">
        <f t="shared" si="4"/>
        <v>2013</v>
      </c>
    </row>
    <row r="274" spans="1:18" ht="44" hidden="1" thickBot="1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0" t="s">
        <v>8312</v>
      </c>
      <c r="P274" s="15" t="s">
        <v>8317</v>
      </c>
      <c r="Q274" s="12">
        <v>40235.900358796294</v>
      </c>
      <c r="R274">
        <f t="shared" si="4"/>
        <v>2010</v>
      </c>
    </row>
    <row r="275" spans="1:18" ht="58.5" hidden="1" thickBot="1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0" t="s">
        <v>8312</v>
      </c>
      <c r="P275" s="15" t="s">
        <v>8317</v>
      </c>
      <c r="Q275" s="13">
        <v>40697.498449074075</v>
      </c>
      <c r="R275">
        <f t="shared" si="4"/>
        <v>2011</v>
      </c>
    </row>
    <row r="276" spans="1:18" ht="44" hidden="1" thickBot="1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0" t="s">
        <v>8312</v>
      </c>
      <c r="P276" s="15" t="s">
        <v>8317</v>
      </c>
      <c r="Q276" s="12">
        <v>40969.912372685183</v>
      </c>
      <c r="R276">
        <f t="shared" si="4"/>
        <v>2012</v>
      </c>
    </row>
    <row r="277" spans="1:18" ht="44" hidden="1" thickBot="1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0" t="s">
        <v>8312</v>
      </c>
      <c r="P277" s="15" t="s">
        <v>8317</v>
      </c>
      <c r="Q277" s="13">
        <v>41193.032013888886</v>
      </c>
      <c r="R277">
        <f t="shared" si="4"/>
        <v>2012</v>
      </c>
    </row>
    <row r="278" spans="1:18" ht="44" hidden="1" thickBot="1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0" t="s">
        <v>8312</v>
      </c>
      <c r="P278" s="15" t="s">
        <v>8317</v>
      </c>
      <c r="Q278" s="12">
        <v>40967.081875000003</v>
      </c>
      <c r="R278">
        <f t="shared" si="4"/>
        <v>2012</v>
      </c>
    </row>
    <row r="279" spans="1:18" ht="58.5" hidden="1" thickBot="1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0" t="s">
        <v>8312</v>
      </c>
      <c r="P279" s="15" t="s">
        <v>8317</v>
      </c>
      <c r="Q279" s="13">
        <v>42117.891423611109</v>
      </c>
      <c r="R279">
        <f t="shared" si="4"/>
        <v>2015</v>
      </c>
    </row>
    <row r="280" spans="1:18" ht="29.5" hidden="1" thickBot="1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0" t="s">
        <v>8312</v>
      </c>
      <c r="P280" s="15" t="s">
        <v>8317</v>
      </c>
      <c r="Q280" s="12">
        <v>41164.040960648148</v>
      </c>
      <c r="R280">
        <f t="shared" si="4"/>
        <v>2012</v>
      </c>
    </row>
    <row r="281" spans="1:18" ht="44" hidden="1" thickBot="1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0" t="s">
        <v>8312</v>
      </c>
      <c r="P281" s="15" t="s">
        <v>8317</v>
      </c>
      <c r="Q281" s="13">
        <v>42759.244166666664</v>
      </c>
      <c r="R281">
        <f t="shared" si="4"/>
        <v>2017</v>
      </c>
    </row>
    <row r="282" spans="1:18" ht="44" hidden="1" thickBot="1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0" t="s">
        <v>8312</v>
      </c>
      <c r="P282" s="15" t="s">
        <v>8317</v>
      </c>
      <c r="Q282" s="12">
        <v>41744.590682870374</v>
      </c>
      <c r="R282">
        <f t="shared" si="4"/>
        <v>2014</v>
      </c>
    </row>
    <row r="283" spans="1:18" ht="44" hidden="1" thickBot="1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0" t="s">
        <v>8312</v>
      </c>
      <c r="P283" s="15" t="s">
        <v>8317</v>
      </c>
      <c r="Q283" s="13">
        <v>39950.163344907407</v>
      </c>
      <c r="R283">
        <f t="shared" si="4"/>
        <v>2009</v>
      </c>
    </row>
    <row r="284" spans="1:18" ht="44" hidden="1" thickBot="1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0" t="s">
        <v>8312</v>
      </c>
      <c r="P284" s="15" t="s">
        <v>8317</v>
      </c>
      <c r="Q284" s="12">
        <v>40194.920046296298</v>
      </c>
      <c r="R284">
        <f t="shared" si="4"/>
        <v>2010</v>
      </c>
    </row>
    <row r="285" spans="1:18" ht="29.5" hidden="1" thickBot="1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0" t="s">
        <v>8312</v>
      </c>
      <c r="P285" s="15" t="s">
        <v>8317</v>
      </c>
      <c r="Q285" s="13">
        <v>40675.71</v>
      </c>
      <c r="R285">
        <f t="shared" si="4"/>
        <v>2011</v>
      </c>
    </row>
    <row r="286" spans="1:18" ht="44" hidden="1" thickBot="1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0" t="s">
        <v>8312</v>
      </c>
      <c r="P286" s="15" t="s">
        <v>8317</v>
      </c>
      <c r="Q286" s="12">
        <v>40904.738194444442</v>
      </c>
      <c r="R286">
        <f t="shared" si="4"/>
        <v>2011</v>
      </c>
    </row>
    <row r="287" spans="1:18" ht="44" hidden="1" thickBot="1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0" t="s">
        <v>8312</v>
      </c>
      <c r="P287" s="15" t="s">
        <v>8317</v>
      </c>
      <c r="Q287" s="13">
        <v>41506.756111111114</v>
      </c>
      <c r="R287">
        <f t="shared" si="4"/>
        <v>2013</v>
      </c>
    </row>
    <row r="288" spans="1:18" ht="44" hidden="1" thickBot="1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0" t="s">
        <v>8312</v>
      </c>
      <c r="P288" s="15" t="s">
        <v>8317</v>
      </c>
      <c r="Q288" s="12">
        <v>41313.816250000003</v>
      </c>
      <c r="R288">
        <f t="shared" si="4"/>
        <v>2013</v>
      </c>
    </row>
    <row r="289" spans="1:18" ht="29.5" hidden="1" thickBot="1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0" t="s">
        <v>8312</v>
      </c>
      <c r="P289" s="15" t="s">
        <v>8317</v>
      </c>
      <c r="Q289" s="13">
        <v>41184.277986111112</v>
      </c>
      <c r="R289">
        <f t="shared" si="4"/>
        <v>2012</v>
      </c>
    </row>
    <row r="290" spans="1:18" ht="58.5" hidden="1" thickBot="1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0" t="s">
        <v>8312</v>
      </c>
      <c r="P290" s="15" t="s">
        <v>8317</v>
      </c>
      <c r="Q290" s="12">
        <v>41051.168900462966</v>
      </c>
      <c r="R290">
        <f t="shared" si="4"/>
        <v>2012</v>
      </c>
    </row>
    <row r="291" spans="1:18" ht="44" hidden="1" thickBot="1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0" t="s">
        <v>8312</v>
      </c>
      <c r="P291" s="15" t="s">
        <v>8317</v>
      </c>
      <c r="Q291" s="13">
        <v>41550.456412037034</v>
      </c>
      <c r="R291">
        <f t="shared" si="4"/>
        <v>2013</v>
      </c>
    </row>
    <row r="292" spans="1:18" ht="29.5" hidden="1" thickBot="1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0" t="s">
        <v>8312</v>
      </c>
      <c r="P292" s="15" t="s">
        <v>8317</v>
      </c>
      <c r="Q292" s="12">
        <v>40526.36917824074</v>
      </c>
      <c r="R292">
        <f t="shared" si="4"/>
        <v>2010</v>
      </c>
    </row>
    <row r="293" spans="1:18" ht="44" hidden="1" thickBot="1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0" t="s">
        <v>8312</v>
      </c>
      <c r="P293" s="15" t="s">
        <v>8317</v>
      </c>
      <c r="Q293" s="13">
        <v>41376.769050925926</v>
      </c>
      <c r="R293">
        <f t="shared" si="4"/>
        <v>2013</v>
      </c>
    </row>
    <row r="294" spans="1:18" ht="58.5" hidden="1" thickBot="1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0" t="s">
        <v>8312</v>
      </c>
      <c r="P294" s="15" t="s">
        <v>8317</v>
      </c>
      <c r="Q294" s="12">
        <v>40812.803229166668</v>
      </c>
      <c r="R294">
        <f t="shared" si="4"/>
        <v>2011</v>
      </c>
    </row>
    <row r="295" spans="1:18" ht="44" hidden="1" thickBot="1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0" t="s">
        <v>8312</v>
      </c>
      <c r="P295" s="15" t="s">
        <v>8317</v>
      </c>
      <c r="Q295" s="13">
        <v>41719.667986111112</v>
      </c>
      <c r="R295">
        <f t="shared" si="4"/>
        <v>2014</v>
      </c>
    </row>
    <row r="296" spans="1:18" ht="73" hidden="1" thickBot="1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0" t="s">
        <v>8312</v>
      </c>
      <c r="P296" s="15" t="s">
        <v>8317</v>
      </c>
      <c r="Q296" s="12">
        <v>40343.084421296298</v>
      </c>
      <c r="R296">
        <f t="shared" si="4"/>
        <v>2010</v>
      </c>
    </row>
    <row r="297" spans="1:18" ht="44" hidden="1" thickBot="1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0" t="s">
        <v>8312</v>
      </c>
      <c r="P297" s="15" t="s">
        <v>8317</v>
      </c>
      <c r="Q297" s="13">
        <v>41519.004733796297</v>
      </c>
      <c r="R297">
        <f t="shared" si="4"/>
        <v>2013</v>
      </c>
    </row>
    <row r="298" spans="1:18" ht="44" hidden="1" thickBot="1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0" t="s">
        <v>8312</v>
      </c>
      <c r="P298" s="15" t="s">
        <v>8317</v>
      </c>
      <c r="Q298" s="12">
        <v>41134.475497685184</v>
      </c>
      <c r="R298">
        <f t="shared" si="4"/>
        <v>2012</v>
      </c>
    </row>
    <row r="299" spans="1:18" ht="44" hidden="1" thickBot="1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0" t="s">
        <v>8312</v>
      </c>
      <c r="P299" s="15" t="s">
        <v>8317</v>
      </c>
      <c r="Q299" s="13">
        <v>42089.728020833332</v>
      </c>
      <c r="R299">
        <f t="shared" si="4"/>
        <v>2015</v>
      </c>
    </row>
    <row r="300" spans="1:18" ht="29.5" hidden="1" thickBot="1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0" t="s">
        <v>8312</v>
      </c>
      <c r="P300" s="15" t="s">
        <v>8317</v>
      </c>
      <c r="Q300" s="12">
        <v>41709.463518518518</v>
      </c>
      <c r="R300">
        <f t="shared" si="4"/>
        <v>2014</v>
      </c>
    </row>
    <row r="301" spans="1:18" ht="58.5" hidden="1" thickBot="1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0" t="s">
        <v>8312</v>
      </c>
      <c r="P301" s="15" t="s">
        <v>8317</v>
      </c>
      <c r="Q301" s="13">
        <v>40469.225231481483</v>
      </c>
      <c r="R301">
        <f t="shared" si="4"/>
        <v>2010</v>
      </c>
    </row>
    <row r="302" spans="1:18" ht="44" hidden="1" thickBot="1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0" t="s">
        <v>8312</v>
      </c>
      <c r="P302" s="15" t="s">
        <v>8317</v>
      </c>
      <c r="Q302" s="12">
        <v>40626.959930555553</v>
      </c>
      <c r="R302">
        <f t="shared" si="4"/>
        <v>2011</v>
      </c>
    </row>
    <row r="303" spans="1:18" ht="44" hidden="1" thickBot="1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0" t="s">
        <v>8312</v>
      </c>
      <c r="P303" s="15" t="s">
        <v>8317</v>
      </c>
      <c r="Q303" s="13">
        <v>41312.737673611111</v>
      </c>
      <c r="R303">
        <f t="shared" si="4"/>
        <v>2013</v>
      </c>
    </row>
    <row r="304" spans="1:18" ht="58.5" hidden="1" thickBot="1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0" t="s">
        <v>8312</v>
      </c>
      <c r="P304" s="15" t="s">
        <v>8317</v>
      </c>
      <c r="Q304" s="12">
        <v>40933.856921296298</v>
      </c>
      <c r="R304">
        <f t="shared" si="4"/>
        <v>2012</v>
      </c>
    </row>
    <row r="305" spans="1:18" ht="44" hidden="1" thickBot="1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0" t="s">
        <v>8312</v>
      </c>
      <c r="P305" s="15" t="s">
        <v>8317</v>
      </c>
      <c r="Q305" s="13">
        <v>41032.071134259262</v>
      </c>
      <c r="R305">
        <f t="shared" si="4"/>
        <v>2012</v>
      </c>
    </row>
    <row r="306" spans="1:18" ht="29.5" hidden="1" thickBot="1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0" t="s">
        <v>8312</v>
      </c>
      <c r="P306" s="15" t="s">
        <v>8317</v>
      </c>
      <c r="Q306" s="12">
        <v>41114.094872685186</v>
      </c>
      <c r="R306">
        <f t="shared" si="4"/>
        <v>2012</v>
      </c>
    </row>
    <row r="307" spans="1:18" ht="44" hidden="1" thickBot="1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0" t="s">
        <v>8312</v>
      </c>
      <c r="P307" s="15" t="s">
        <v>8317</v>
      </c>
      <c r="Q307" s="13">
        <v>40948.630196759259</v>
      </c>
      <c r="R307">
        <f t="shared" si="4"/>
        <v>2012</v>
      </c>
    </row>
    <row r="308" spans="1:18" ht="29.5" hidden="1" thickBot="1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0" t="s">
        <v>8312</v>
      </c>
      <c r="P308" s="15" t="s">
        <v>8317</v>
      </c>
      <c r="Q308" s="12">
        <v>41333.837187500001</v>
      </c>
      <c r="R308">
        <f t="shared" si="4"/>
        <v>2013</v>
      </c>
    </row>
    <row r="309" spans="1:18" ht="15" hidden="1" thickBot="1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0" t="s">
        <v>8312</v>
      </c>
      <c r="P309" s="15" t="s">
        <v>8317</v>
      </c>
      <c r="Q309" s="13">
        <v>41282.944456018522</v>
      </c>
      <c r="R309">
        <f t="shared" si="4"/>
        <v>2013</v>
      </c>
    </row>
    <row r="310" spans="1:18" ht="44" hidden="1" thickBot="1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0" t="s">
        <v>8312</v>
      </c>
      <c r="P310" s="15" t="s">
        <v>8317</v>
      </c>
      <c r="Q310" s="12">
        <v>40567.694560185184</v>
      </c>
      <c r="R310">
        <f t="shared" si="4"/>
        <v>2011</v>
      </c>
    </row>
    <row r="311" spans="1:18" ht="44" hidden="1" thickBot="1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0" t="s">
        <v>8312</v>
      </c>
      <c r="P311" s="15" t="s">
        <v>8317</v>
      </c>
      <c r="Q311" s="13">
        <v>41134.751550925925</v>
      </c>
      <c r="R311">
        <f t="shared" si="4"/>
        <v>2012</v>
      </c>
    </row>
    <row r="312" spans="1:18" ht="44" hidden="1" thickBot="1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0" t="s">
        <v>8312</v>
      </c>
      <c r="P312" s="15" t="s">
        <v>8317</v>
      </c>
      <c r="Q312" s="12">
        <v>40821.183136574073</v>
      </c>
      <c r="R312">
        <f t="shared" si="4"/>
        <v>2011</v>
      </c>
    </row>
    <row r="313" spans="1:18" ht="44" hidden="1" thickBot="1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0" t="s">
        <v>8312</v>
      </c>
      <c r="P313" s="15" t="s">
        <v>8317</v>
      </c>
      <c r="Q313" s="13">
        <v>40868.219814814816</v>
      </c>
      <c r="R313">
        <f t="shared" si="4"/>
        <v>2011</v>
      </c>
    </row>
    <row r="314" spans="1:18" ht="58.5" hidden="1" thickBot="1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0" t="s">
        <v>8312</v>
      </c>
      <c r="P314" s="15" t="s">
        <v>8317</v>
      </c>
      <c r="Q314" s="12">
        <v>41348.877685185187</v>
      </c>
      <c r="R314">
        <f t="shared" si="4"/>
        <v>2013</v>
      </c>
    </row>
    <row r="315" spans="1:18" ht="58.5" hidden="1" thickBot="1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0" t="s">
        <v>8312</v>
      </c>
      <c r="P315" s="15" t="s">
        <v>8317</v>
      </c>
      <c r="Q315" s="13">
        <v>40357.227939814817</v>
      </c>
      <c r="R315">
        <f t="shared" si="4"/>
        <v>2010</v>
      </c>
    </row>
    <row r="316" spans="1:18" ht="44" hidden="1" thickBot="1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0" t="s">
        <v>8312</v>
      </c>
      <c r="P316" s="15" t="s">
        <v>8317</v>
      </c>
      <c r="Q316" s="12">
        <v>41304.833194444444</v>
      </c>
      <c r="R316">
        <f t="shared" si="4"/>
        <v>2013</v>
      </c>
    </row>
    <row r="317" spans="1:18" ht="44" hidden="1" thickBot="1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0" t="s">
        <v>8312</v>
      </c>
      <c r="P317" s="15" t="s">
        <v>8317</v>
      </c>
      <c r="Q317" s="13">
        <v>41113.77238425926</v>
      </c>
      <c r="R317">
        <f t="shared" si="4"/>
        <v>2012</v>
      </c>
    </row>
    <row r="318" spans="1:18" ht="29.5" hidden="1" thickBot="1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0" t="s">
        <v>8312</v>
      </c>
      <c r="P318" s="15" t="s">
        <v>8317</v>
      </c>
      <c r="Q318" s="12">
        <v>41950.923576388886</v>
      </c>
      <c r="R318">
        <f t="shared" si="4"/>
        <v>2014</v>
      </c>
    </row>
    <row r="319" spans="1:18" ht="44" hidden="1" thickBot="1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0" t="s">
        <v>8312</v>
      </c>
      <c r="P319" s="15" t="s">
        <v>8317</v>
      </c>
      <c r="Q319" s="13">
        <v>41589.676886574074</v>
      </c>
      <c r="R319">
        <f t="shared" si="4"/>
        <v>2013</v>
      </c>
    </row>
    <row r="320" spans="1:18" ht="44" hidden="1" thickBot="1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0" t="s">
        <v>8312</v>
      </c>
      <c r="P320" s="15" t="s">
        <v>8317</v>
      </c>
      <c r="Q320" s="12">
        <v>41330.038784722223</v>
      </c>
      <c r="R320">
        <f t="shared" si="4"/>
        <v>2013</v>
      </c>
    </row>
    <row r="321" spans="1:18" ht="58.5" hidden="1" thickBot="1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0" t="s">
        <v>8312</v>
      </c>
      <c r="P321" s="15" t="s">
        <v>8317</v>
      </c>
      <c r="Q321" s="13">
        <v>40123.83829861111</v>
      </c>
      <c r="R321">
        <f t="shared" si="4"/>
        <v>2009</v>
      </c>
    </row>
    <row r="322" spans="1:18" ht="44" hidden="1" thickBot="1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0" t="s">
        <v>8312</v>
      </c>
      <c r="P322" s="15" t="s">
        <v>8317</v>
      </c>
      <c r="Q322" s="12">
        <v>42331.551307870373</v>
      </c>
      <c r="R322">
        <f t="shared" si="4"/>
        <v>2015</v>
      </c>
    </row>
    <row r="323" spans="1:18" ht="44" hidden="1" thickBot="1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0" t="s">
        <v>8312</v>
      </c>
      <c r="P323" s="15" t="s">
        <v>8317</v>
      </c>
      <c r="Q323" s="13">
        <v>42647.446597222224</v>
      </c>
      <c r="R323">
        <f t="shared" ref="R323:R386" si="5">YEAR(Q323)</f>
        <v>2016</v>
      </c>
    </row>
    <row r="324" spans="1:18" ht="44" hidden="1" thickBot="1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0" t="s">
        <v>8312</v>
      </c>
      <c r="P324" s="15" t="s">
        <v>8317</v>
      </c>
      <c r="Q324" s="12">
        <v>42473.57</v>
      </c>
      <c r="R324">
        <f t="shared" si="5"/>
        <v>2016</v>
      </c>
    </row>
    <row r="325" spans="1:18" ht="44" hidden="1" thickBot="1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0" t="s">
        <v>8312</v>
      </c>
      <c r="P325" s="15" t="s">
        <v>8317</v>
      </c>
      <c r="Q325" s="13">
        <v>42697.32136574074</v>
      </c>
      <c r="R325">
        <f t="shared" si="5"/>
        <v>2016</v>
      </c>
    </row>
    <row r="326" spans="1:18" ht="44" hidden="1" thickBot="1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0" t="s">
        <v>8312</v>
      </c>
      <c r="P326" s="15" t="s">
        <v>8317</v>
      </c>
      <c r="Q326" s="12">
        <v>42184.626250000001</v>
      </c>
      <c r="R326">
        <f t="shared" si="5"/>
        <v>2015</v>
      </c>
    </row>
    <row r="327" spans="1:18" ht="44" hidden="1" thickBot="1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0" t="s">
        <v>8312</v>
      </c>
      <c r="P327" s="15" t="s">
        <v>8317</v>
      </c>
      <c r="Q327" s="13">
        <v>42689.187881944446</v>
      </c>
      <c r="R327">
        <f t="shared" si="5"/>
        <v>2016</v>
      </c>
    </row>
    <row r="328" spans="1:18" ht="44" hidden="1" thickBot="1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0" t="s">
        <v>8312</v>
      </c>
      <c r="P328" s="15" t="s">
        <v>8317</v>
      </c>
      <c r="Q328" s="12">
        <v>42775.314884259256</v>
      </c>
      <c r="R328">
        <f t="shared" si="5"/>
        <v>2017</v>
      </c>
    </row>
    <row r="329" spans="1:18" ht="44" hidden="1" thickBot="1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0" t="s">
        <v>8312</v>
      </c>
      <c r="P329" s="15" t="s">
        <v>8317</v>
      </c>
      <c r="Q329" s="13">
        <v>42058.235289351855</v>
      </c>
      <c r="R329">
        <f t="shared" si="5"/>
        <v>2015</v>
      </c>
    </row>
    <row r="330" spans="1:18" ht="44" hidden="1" thickBot="1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0" t="s">
        <v>8312</v>
      </c>
      <c r="P330" s="15" t="s">
        <v>8317</v>
      </c>
      <c r="Q330" s="12">
        <v>42278.946620370371</v>
      </c>
      <c r="R330">
        <f t="shared" si="5"/>
        <v>2015</v>
      </c>
    </row>
    <row r="331" spans="1:18" ht="44" hidden="1" thickBot="1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0" t="s">
        <v>8312</v>
      </c>
      <c r="P331" s="15" t="s">
        <v>8317</v>
      </c>
      <c r="Q331" s="13">
        <v>42291.466747685183</v>
      </c>
      <c r="R331">
        <f t="shared" si="5"/>
        <v>2015</v>
      </c>
    </row>
    <row r="332" spans="1:18" ht="44" hidden="1" thickBot="1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0" t="s">
        <v>8312</v>
      </c>
      <c r="P332" s="15" t="s">
        <v>8317</v>
      </c>
      <c r="Q332" s="12">
        <v>41379.515775462962</v>
      </c>
      <c r="R332">
        <f t="shared" si="5"/>
        <v>2013</v>
      </c>
    </row>
    <row r="333" spans="1:18" ht="44" hidden="1" thickBot="1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0" t="s">
        <v>8312</v>
      </c>
      <c r="P333" s="15" t="s">
        <v>8317</v>
      </c>
      <c r="Q333" s="13">
        <v>42507.581412037034</v>
      </c>
      <c r="R333">
        <f t="shared" si="5"/>
        <v>2016</v>
      </c>
    </row>
    <row r="334" spans="1:18" ht="44" hidden="1" thickBot="1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0" t="s">
        <v>8312</v>
      </c>
      <c r="P334" s="15" t="s">
        <v>8317</v>
      </c>
      <c r="Q334" s="12">
        <v>42263.680289351854</v>
      </c>
      <c r="R334">
        <f t="shared" si="5"/>
        <v>2015</v>
      </c>
    </row>
    <row r="335" spans="1:18" ht="44" hidden="1" thickBot="1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0" t="s">
        <v>8312</v>
      </c>
      <c r="P335" s="15" t="s">
        <v>8317</v>
      </c>
      <c r="Q335" s="13">
        <v>42437.636469907404</v>
      </c>
      <c r="R335">
        <f t="shared" si="5"/>
        <v>2016</v>
      </c>
    </row>
    <row r="336" spans="1:18" ht="58.5" hidden="1" thickBot="1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0" t="s">
        <v>8312</v>
      </c>
      <c r="P336" s="15" t="s">
        <v>8317</v>
      </c>
      <c r="Q336" s="12">
        <v>42101.682372685187</v>
      </c>
      <c r="R336">
        <f t="shared" si="5"/>
        <v>2015</v>
      </c>
    </row>
    <row r="337" spans="1:18" ht="44" hidden="1" thickBot="1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0" t="s">
        <v>8312</v>
      </c>
      <c r="P337" s="15" t="s">
        <v>8317</v>
      </c>
      <c r="Q337" s="13">
        <v>42101.737442129626</v>
      </c>
      <c r="R337">
        <f t="shared" si="5"/>
        <v>2015</v>
      </c>
    </row>
    <row r="338" spans="1:18" ht="44" hidden="1" thickBot="1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0" t="s">
        <v>8312</v>
      </c>
      <c r="P338" s="15" t="s">
        <v>8317</v>
      </c>
      <c r="Q338" s="12">
        <v>42291.596273148149</v>
      </c>
      <c r="R338">
        <f t="shared" si="5"/>
        <v>2015</v>
      </c>
    </row>
    <row r="339" spans="1:18" ht="44" hidden="1" thickBot="1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0" t="s">
        <v>8312</v>
      </c>
      <c r="P339" s="15" t="s">
        <v>8317</v>
      </c>
      <c r="Q339" s="13">
        <v>42047.128564814811</v>
      </c>
      <c r="R339">
        <f t="shared" si="5"/>
        <v>2015</v>
      </c>
    </row>
    <row r="340" spans="1:18" ht="44" hidden="1" thickBot="1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0" t="s">
        <v>8312</v>
      </c>
      <c r="P340" s="15" t="s">
        <v>8317</v>
      </c>
      <c r="Q340" s="12">
        <v>42559.755671296298</v>
      </c>
      <c r="R340">
        <f t="shared" si="5"/>
        <v>2016</v>
      </c>
    </row>
    <row r="341" spans="1:18" ht="44" hidden="1" thickBot="1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0" t="s">
        <v>8312</v>
      </c>
      <c r="P341" s="15" t="s">
        <v>8317</v>
      </c>
      <c r="Q341" s="13">
        <v>42093.760046296295</v>
      </c>
      <c r="R341">
        <f t="shared" si="5"/>
        <v>2015</v>
      </c>
    </row>
    <row r="342" spans="1:18" ht="44" hidden="1" thickBot="1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0" t="s">
        <v>8312</v>
      </c>
      <c r="P342" s="15" t="s">
        <v>8317</v>
      </c>
      <c r="Q342" s="12">
        <v>42772.669062499997</v>
      </c>
      <c r="R342">
        <f t="shared" si="5"/>
        <v>2017</v>
      </c>
    </row>
    <row r="343" spans="1:18" ht="44" hidden="1" thickBot="1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0" t="s">
        <v>8312</v>
      </c>
      <c r="P343" s="15" t="s">
        <v>8317</v>
      </c>
      <c r="Q343" s="13">
        <v>41894.879606481481</v>
      </c>
      <c r="R343">
        <f t="shared" si="5"/>
        <v>2014</v>
      </c>
    </row>
    <row r="344" spans="1:18" ht="29.5" hidden="1" thickBot="1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0" t="s">
        <v>8312</v>
      </c>
      <c r="P344" s="15" t="s">
        <v>8317</v>
      </c>
      <c r="Q344" s="12">
        <v>42459.780844907407</v>
      </c>
      <c r="R344">
        <f t="shared" si="5"/>
        <v>2016</v>
      </c>
    </row>
    <row r="345" spans="1:18" ht="44" hidden="1" thickBot="1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0" t="s">
        <v>8312</v>
      </c>
      <c r="P345" s="15" t="s">
        <v>8317</v>
      </c>
      <c r="Q345" s="13">
        <v>41926.73778935185</v>
      </c>
      <c r="R345">
        <f t="shared" si="5"/>
        <v>2014</v>
      </c>
    </row>
    <row r="346" spans="1:18" ht="58.5" hidden="1" thickBot="1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0" t="s">
        <v>8312</v>
      </c>
      <c r="P346" s="15" t="s">
        <v>8317</v>
      </c>
      <c r="Q346" s="12">
        <v>42111.970995370371</v>
      </c>
      <c r="R346">
        <f t="shared" si="5"/>
        <v>2015</v>
      </c>
    </row>
    <row r="347" spans="1:18" ht="44" hidden="1" thickBot="1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0" t="s">
        <v>8312</v>
      </c>
      <c r="P347" s="15" t="s">
        <v>8317</v>
      </c>
      <c r="Q347" s="13">
        <v>42114.944328703707</v>
      </c>
      <c r="R347">
        <f t="shared" si="5"/>
        <v>2015</v>
      </c>
    </row>
    <row r="348" spans="1:18" ht="44" hidden="1" thickBot="1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0" t="s">
        <v>8312</v>
      </c>
      <c r="P348" s="15" t="s">
        <v>8317</v>
      </c>
      <c r="Q348" s="12">
        <v>42261.500243055554</v>
      </c>
      <c r="R348">
        <f t="shared" si="5"/>
        <v>2015</v>
      </c>
    </row>
    <row r="349" spans="1:18" ht="44" hidden="1" thickBot="1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0" t="s">
        <v>8312</v>
      </c>
      <c r="P349" s="15" t="s">
        <v>8317</v>
      </c>
      <c r="Q349" s="13">
        <v>42292.495474537034</v>
      </c>
      <c r="R349">
        <f t="shared" si="5"/>
        <v>2015</v>
      </c>
    </row>
    <row r="350" spans="1:18" ht="44" hidden="1" thickBot="1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0" t="s">
        <v>8312</v>
      </c>
      <c r="P350" s="15" t="s">
        <v>8317</v>
      </c>
      <c r="Q350" s="12">
        <v>42207.58699074074</v>
      </c>
      <c r="R350">
        <f t="shared" si="5"/>
        <v>2015</v>
      </c>
    </row>
    <row r="351" spans="1:18" ht="44" hidden="1" thickBot="1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0" t="s">
        <v>8312</v>
      </c>
      <c r="P351" s="15" t="s">
        <v>8317</v>
      </c>
      <c r="Q351" s="13">
        <v>42760.498935185184</v>
      </c>
      <c r="R351">
        <f t="shared" si="5"/>
        <v>2017</v>
      </c>
    </row>
    <row r="352" spans="1:18" ht="44" hidden="1" thickBot="1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0" t="s">
        <v>8312</v>
      </c>
      <c r="P352" s="15" t="s">
        <v>8317</v>
      </c>
      <c r="Q352" s="12">
        <v>42586.066076388888</v>
      </c>
      <c r="R352">
        <f t="shared" si="5"/>
        <v>2016</v>
      </c>
    </row>
    <row r="353" spans="1:18" ht="58.5" hidden="1" thickBot="1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0" t="s">
        <v>8312</v>
      </c>
      <c r="P353" s="15" t="s">
        <v>8317</v>
      </c>
      <c r="Q353" s="13">
        <v>42427.964745370373</v>
      </c>
      <c r="R353">
        <f t="shared" si="5"/>
        <v>2016</v>
      </c>
    </row>
    <row r="354" spans="1:18" ht="44" hidden="1" thickBot="1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0" t="s">
        <v>8312</v>
      </c>
      <c r="P354" s="15" t="s">
        <v>8317</v>
      </c>
      <c r="Q354" s="12">
        <v>41890.167453703703</v>
      </c>
      <c r="R354">
        <f t="shared" si="5"/>
        <v>2014</v>
      </c>
    </row>
    <row r="355" spans="1:18" ht="58.5" hidden="1" thickBot="1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0" t="s">
        <v>8312</v>
      </c>
      <c r="P355" s="15" t="s">
        <v>8317</v>
      </c>
      <c r="Q355" s="13">
        <v>42297.791886574072</v>
      </c>
      <c r="R355">
        <f t="shared" si="5"/>
        <v>2015</v>
      </c>
    </row>
    <row r="356" spans="1:18" ht="44" hidden="1" thickBot="1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0" t="s">
        <v>8312</v>
      </c>
      <c r="P356" s="15" t="s">
        <v>8317</v>
      </c>
      <c r="Q356" s="12">
        <v>42438.827789351853</v>
      </c>
      <c r="R356">
        <f t="shared" si="5"/>
        <v>2016</v>
      </c>
    </row>
    <row r="357" spans="1:18" ht="44" hidden="1" thickBot="1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0" t="s">
        <v>8312</v>
      </c>
      <c r="P357" s="15" t="s">
        <v>8317</v>
      </c>
      <c r="Q357" s="13">
        <v>41943.293912037036</v>
      </c>
      <c r="R357">
        <f t="shared" si="5"/>
        <v>2014</v>
      </c>
    </row>
    <row r="358" spans="1:18" ht="44" hidden="1" thickBot="1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0" t="s">
        <v>8312</v>
      </c>
      <c r="P358" s="15" t="s">
        <v>8317</v>
      </c>
      <c r="Q358" s="12">
        <v>42415.803159722222</v>
      </c>
      <c r="R358">
        <f t="shared" si="5"/>
        <v>2016</v>
      </c>
    </row>
    <row r="359" spans="1:18" ht="58.5" hidden="1" thickBot="1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0" t="s">
        <v>8312</v>
      </c>
      <c r="P359" s="15" t="s">
        <v>8317</v>
      </c>
      <c r="Q359" s="13">
        <v>42078.222187500003</v>
      </c>
      <c r="R359">
        <f t="shared" si="5"/>
        <v>2015</v>
      </c>
    </row>
    <row r="360" spans="1:18" ht="44" hidden="1" thickBot="1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0" t="s">
        <v>8312</v>
      </c>
      <c r="P360" s="15" t="s">
        <v>8317</v>
      </c>
      <c r="Q360" s="12">
        <v>42507.860196759262</v>
      </c>
      <c r="R360">
        <f t="shared" si="5"/>
        <v>2016</v>
      </c>
    </row>
    <row r="361" spans="1:18" ht="44" hidden="1" thickBot="1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0" t="s">
        <v>8312</v>
      </c>
      <c r="P361" s="15" t="s">
        <v>8317</v>
      </c>
      <c r="Q361" s="13">
        <v>41935.070486111108</v>
      </c>
      <c r="R361">
        <f t="shared" si="5"/>
        <v>2014</v>
      </c>
    </row>
    <row r="362" spans="1:18" ht="44" hidden="1" thickBot="1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0" t="s">
        <v>8312</v>
      </c>
      <c r="P362" s="15" t="s">
        <v>8317</v>
      </c>
      <c r="Q362" s="12">
        <v>42163.897916666669</v>
      </c>
      <c r="R362">
        <f t="shared" si="5"/>
        <v>2015</v>
      </c>
    </row>
    <row r="363" spans="1:18" ht="44" hidden="1" thickBot="1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0" t="s">
        <v>8312</v>
      </c>
      <c r="P363" s="15" t="s">
        <v>8317</v>
      </c>
      <c r="Q363" s="13">
        <v>41936.001226851855</v>
      </c>
      <c r="R363">
        <f t="shared" si="5"/>
        <v>2014</v>
      </c>
    </row>
    <row r="364" spans="1:18" ht="58.5" hidden="1" thickBot="1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0" t="s">
        <v>8312</v>
      </c>
      <c r="P364" s="15" t="s">
        <v>8317</v>
      </c>
      <c r="Q364" s="12">
        <v>41837.210543981484</v>
      </c>
      <c r="R364">
        <f t="shared" si="5"/>
        <v>2014</v>
      </c>
    </row>
    <row r="365" spans="1:18" ht="58.5" hidden="1" thickBot="1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0" t="s">
        <v>8312</v>
      </c>
      <c r="P365" s="15" t="s">
        <v>8317</v>
      </c>
      <c r="Q365" s="13">
        <v>40255.744629629633</v>
      </c>
      <c r="R365">
        <f t="shared" si="5"/>
        <v>2010</v>
      </c>
    </row>
    <row r="366" spans="1:18" ht="44" hidden="1" thickBot="1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0" t="s">
        <v>8312</v>
      </c>
      <c r="P366" s="15" t="s">
        <v>8317</v>
      </c>
      <c r="Q366" s="12">
        <v>41780.859629629631</v>
      </c>
      <c r="R366">
        <f t="shared" si="5"/>
        <v>2014</v>
      </c>
    </row>
    <row r="367" spans="1:18" ht="44" hidden="1" thickBot="1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0" t="s">
        <v>8312</v>
      </c>
      <c r="P367" s="15" t="s">
        <v>8317</v>
      </c>
      <c r="Q367" s="13">
        <v>41668.606469907405</v>
      </c>
      <c r="R367">
        <f t="shared" si="5"/>
        <v>2014</v>
      </c>
    </row>
    <row r="368" spans="1:18" ht="44" hidden="1" thickBot="1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0" t="s">
        <v>8312</v>
      </c>
      <c r="P368" s="15" t="s">
        <v>8317</v>
      </c>
      <c r="Q368" s="12">
        <v>41019.793032407404</v>
      </c>
      <c r="R368">
        <f t="shared" si="5"/>
        <v>2012</v>
      </c>
    </row>
    <row r="369" spans="1:18" ht="44" hidden="1" thickBot="1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0" t="s">
        <v>8312</v>
      </c>
      <c r="P369" s="15" t="s">
        <v>8317</v>
      </c>
      <c r="Q369" s="13">
        <v>41355.577291666668</v>
      </c>
      <c r="R369">
        <f t="shared" si="5"/>
        <v>2013</v>
      </c>
    </row>
    <row r="370" spans="1:18" ht="44" hidden="1" thickBot="1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0" t="s">
        <v>8312</v>
      </c>
      <c r="P370" s="15" t="s">
        <v>8317</v>
      </c>
      <c r="Q370" s="12">
        <v>42043.605578703704</v>
      </c>
      <c r="R370">
        <f t="shared" si="5"/>
        <v>2015</v>
      </c>
    </row>
    <row r="371" spans="1:18" ht="44" hidden="1" thickBot="1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0" t="s">
        <v>8312</v>
      </c>
      <c r="P371" s="15" t="s">
        <v>8317</v>
      </c>
      <c r="Q371" s="13">
        <v>40893.551724537036</v>
      </c>
      <c r="R371">
        <f t="shared" si="5"/>
        <v>2011</v>
      </c>
    </row>
    <row r="372" spans="1:18" ht="44" hidden="1" thickBot="1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0" t="s">
        <v>8312</v>
      </c>
      <c r="P372" s="15" t="s">
        <v>8317</v>
      </c>
      <c r="Q372" s="12">
        <v>42711.795138888891</v>
      </c>
      <c r="R372">
        <f t="shared" si="5"/>
        <v>2016</v>
      </c>
    </row>
    <row r="373" spans="1:18" ht="44" hidden="1" thickBot="1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0" t="s">
        <v>8312</v>
      </c>
      <c r="P373" s="15" t="s">
        <v>8317</v>
      </c>
      <c r="Q373" s="13">
        <v>41261.767812500002</v>
      </c>
      <c r="R373">
        <f t="shared" si="5"/>
        <v>2012</v>
      </c>
    </row>
    <row r="374" spans="1:18" ht="29.5" hidden="1" thickBot="1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0" t="s">
        <v>8312</v>
      </c>
      <c r="P374" s="15" t="s">
        <v>8317</v>
      </c>
      <c r="Q374" s="12">
        <v>42425.576898148145</v>
      </c>
      <c r="R374">
        <f t="shared" si="5"/>
        <v>2016</v>
      </c>
    </row>
    <row r="375" spans="1:18" ht="44" hidden="1" thickBot="1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0" t="s">
        <v>8312</v>
      </c>
      <c r="P375" s="15" t="s">
        <v>8317</v>
      </c>
      <c r="Q375" s="13">
        <v>41078.91201388889</v>
      </c>
      <c r="R375">
        <f t="shared" si="5"/>
        <v>2012</v>
      </c>
    </row>
    <row r="376" spans="1:18" ht="44" hidden="1" thickBot="1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0" t="s">
        <v>8312</v>
      </c>
      <c r="P376" s="15" t="s">
        <v>8317</v>
      </c>
      <c r="Q376" s="12">
        <v>40757.889247685183</v>
      </c>
      <c r="R376">
        <f t="shared" si="5"/>
        <v>2011</v>
      </c>
    </row>
    <row r="377" spans="1:18" ht="44" hidden="1" thickBot="1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0" t="s">
        <v>8312</v>
      </c>
      <c r="P377" s="15" t="s">
        <v>8317</v>
      </c>
      <c r="Q377" s="13">
        <v>41657.985081018516</v>
      </c>
      <c r="R377">
        <f t="shared" si="5"/>
        <v>2014</v>
      </c>
    </row>
    <row r="378" spans="1:18" ht="44" hidden="1" thickBot="1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0" t="s">
        <v>8312</v>
      </c>
      <c r="P378" s="15" t="s">
        <v>8317</v>
      </c>
      <c r="Q378" s="12">
        <v>42576.452731481484</v>
      </c>
      <c r="R378">
        <f t="shared" si="5"/>
        <v>2016</v>
      </c>
    </row>
    <row r="379" spans="1:18" ht="44" hidden="1" thickBot="1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0" t="s">
        <v>8312</v>
      </c>
      <c r="P379" s="15" t="s">
        <v>8317</v>
      </c>
      <c r="Q379" s="13">
        <v>42292.250787037039</v>
      </c>
      <c r="R379">
        <f t="shared" si="5"/>
        <v>2015</v>
      </c>
    </row>
    <row r="380" spans="1:18" ht="58.5" hidden="1" thickBot="1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0" t="s">
        <v>8312</v>
      </c>
      <c r="P380" s="15" t="s">
        <v>8317</v>
      </c>
      <c r="Q380" s="12">
        <v>42370.571851851855</v>
      </c>
      <c r="R380">
        <f t="shared" si="5"/>
        <v>2016</v>
      </c>
    </row>
    <row r="381" spans="1:18" ht="44" hidden="1" thickBot="1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0" t="s">
        <v>8312</v>
      </c>
      <c r="P381" s="15" t="s">
        <v>8317</v>
      </c>
      <c r="Q381" s="13">
        <v>40987.688333333332</v>
      </c>
      <c r="R381">
        <f t="shared" si="5"/>
        <v>2012</v>
      </c>
    </row>
    <row r="382" spans="1:18" ht="58.5" hidden="1" thickBot="1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0" t="s">
        <v>8312</v>
      </c>
      <c r="P382" s="15" t="s">
        <v>8317</v>
      </c>
      <c r="Q382" s="12">
        <v>42367.719814814816</v>
      </c>
      <c r="R382">
        <f t="shared" si="5"/>
        <v>2015</v>
      </c>
    </row>
    <row r="383" spans="1:18" ht="44" hidden="1" thickBot="1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0" t="s">
        <v>8312</v>
      </c>
      <c r="P383" s="15" t="s">
        <v>8317</v>
      </c>
      <c r="Q383" s="13">
        <v>41085.698113425926</v>
      </c>
      <c r="R383">
        <f t="shared" si="5"/>
        <v>2012</v>
      </c>
    </row>
    <row r="384" spans="1:18" ht="58.5" hidden="1" thickBot="1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0" t="s">
        <v>8312</v>
      </c>
      <c r="P384" s="15" t="s">
        <v>8317</v>
      </c>
      <c r="Q384" s="12">
        <v>41144.709490740737</v>
      </c>
      <c r="R384">
        <f t="shared" si="5"/>
        <v>2012</v>
      </c>
    </row>
    <row r="385" spans="1:18" ht="44" hidden="1" thickBot="1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0" t="s">
        <v>8312</v>
      </c>
      <c r="P385" s="15" t="s">
        <v>8317</v>
      </c>
      <c r="Q385" s="13">
        <v>41755.117581018516</v>
      </c>
      <c r="R385">
        <f t="shared" si="5"/>
        <v>2014</v>
      </c>
    </row>
    <row r="386" spans="1:18" ht="44" hidden="1" thickBot="1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0" t="s">
        <v>8312</v>
      </c>
      <c r="P386" s="15" t="s">
        <v>8317</v>
      </c>
      <c r="Q386" s="12">
        <v>41980.781793981485</v>
      </c>
      <c r="R386">
        <f t="shared" si="5"/>
        <v>2014</v>
      </c>
    </row>
    <row r="387" spans="1:18" ht="44" hidden="1" thickBot="1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0" t="s">
        <v>8312</v>
      </c>
      <c r="P387" s="15" t="s">
        <v>8317</v>
      </c>
      <c r="Q387" s="13">
        <v>41934.584502314814</v>
      </c>
      <c r="R387">
        <f t="shared" ref="R387:R450" si="6">YEAR(Q387)</f>
        <v>2014</v>
      </c>
    </row>
    <row r="388" spans="1:18" ht="44" hidden="1" thickBot="1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0" t="s">
        <v>8312</v>
      </c>
      <c r="P388" s="15" t="s">
        <v>8317</v>
      </c>
      <c r="Q388" s="12">
        <v>42211.951284722221</v>
      </c>
      <c r="R388">
        <f t="shared" si="6"/>
        <v>2015</v>
      </c>
    </row>
    <row r="389" spans="1:18" ht="58.5" hidden="1" thickBot="1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0" t="s">
        <v>8312</v>
      </c>
      <c r="P389" s="15" t="s">
        <v>8317</v>
      </c>
      <c r="Q389" s="13">
        <v>42200.67659722222</v>
      </c>
      <c r="R389">
        <f t="shared" si="6"/>
        <v>2015</v>
      </c>
    </row>
    <row r="390" spans="1:18" ht="44" hidden="1" thickBot="1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0" t="s">
        <v>8312</v>
      </c>
      <c r="P390" s="15" t="s">
        <v>8317</v>
      </c>
      <c r="Q390" s="12">
        <v>42549.076157407406</v>
      </c>
      <c r="R390">
        <f t="shared" si="6"/>
        <v>2016</v>
      </c>
    </row>
    <row r="391" spans="1:18" ht="58.5" hidden="1" thickBot="1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0" t="s">
        <v>8312</v>
      </c>
      <c r="P391" s="15" t="s">
        <v>8317</v>
      </c>
      <c r="Q391" s="13">
        <v>41674.063078703701</v>
      </c>
      <c r="R391">
        <f t="shared" si="6"/>
        <v>2014</v>
      </c>
    </row>
    <row r="392" spans="1:18" ht="44" hidden="1" thickBot="1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0" t="s">
        <v>8312</v>
      </c>
      <c r="P392" s="15" t="s">
        <v>8317</v>
      </c>
      <c r="Q392" s="12">
        <v>42112.036712962959</v>
      </c>
      <c r="R392">
        <f t="shared" si="6"/>
        <v>2015</v>
      </c>
    </row>
    <row r="393" spans="1:18" ht="44" hidden="1" thickBot="1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0" t="s">
        <v>8312</v>
      </c>
      <c r="P393" s="15" t="s">
        <v>8317</v>
      </c>
      <c r="Q393" s="13">
        <v>40865.042256944442</v>
      </c>
      <c r="R393">
        <f t="shared" si="6"/>
        <v>2011</v>
      </c>
    </row>
    <row r="394" spans="1:18" ht="44" hidden="1" thickBot="1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0" t="s">
        <v>8312</v>
      </c>
      <c r="P394" s="15" t="s">
        <v>8317</v>
      </c>
      <c r="Q394" s="12">
        <v>40763.717256944445</v>
      </c>
      <c r="R394">
        <f t="shared" si="6"/>
        <v>2011</v>
      </c>
    </row>
    <row r="395" spans="1:18" ht="44" hidden="1" thickBot="1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0" t="s">
        <v>8312</v>
      </c>
      <c r="P395" s="15" t="s">
        <v>8317</v>
      </c>
      <c r="Q395" s="13">
        <v>41526.708935185183</v>
      </c>
      <c r="R395">
        <f t="shared" si="6"/>
        <v>2013</v>
      </c>
    </row>
    <row r="396" spans="1:18" ht="44" hidden="1" thickBot="1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0" t="s">
        <v>8312</v>
      </c>
      <c r="P396" s="15" t="s">
        <v>8317</v>
      </c>
      <c r="Q396" s="12">
        <v>42417.818078703705</v>
      </c>
      <c r="R396">
        <f t="shared" si="6"/>
        <v>2016</v>
      </c>
    </row>
    <row r="397" spans="1:18" ht="44" hidden="1" thickBot="1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0" t="s">
        <v>8312</v>
      </c>
      <c r="P397" s="15" t="s">
        <v>8317</v>
      </c>
      <c r="Q397" s="13">
        <v>40990.909259259257</v>
      </c>
      <c r="R397">
        <f t="shared" si="6"/>
        <v>2012</v>
      </c>
    </row>
    <row r="398" spans="1:18" ht="44" hidden="1" thickBot="1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0" t="s">
        <v>8312</v>
      </c>
      <c r="P398" s="15" t="s">
        <v>8317</v>
      </c>
      <c r="Q398" s="12">
        <v>41082.564884259256</v>
      </c>
      <c r="R398">
        <f t="shared" si="6"/>
        <v>2012</v>
      </c>
    </row>
    <row r="399" spans="1:18" ht="58.5" hidden="1" thickBot="1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0" t="s">
        <v>8312</v>
      </c>
      <c r="P399" s="15" t="s">
        <v>8317</v>
      </c>
      <c r="Q399" s="13">
        <v>40379.776435185187</v>
      </c>
      <c r="R399">
        <f t="shared" si="6"/>
        <v>2010</v>
      </c>
    </row>
    <row r="400" spans="1:18" ht="44" hidden="1" thickBot="1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0" t="s">
        <v>8312</v>
      </c>
      <c r="P400" s="15" t="s">
        <v>8317</v>
      </c>
      <c r="Q400" s="12">
        <v>42078.793124999997</v>
      </c>
      <c r="R400">
        <f t="shared" si="6"/>
        <v>2015</v>
      </c>
    </row>
    <row r="401" spans="1:18" ht="58.5" hidden="1" thickBot="1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0" t="s">
        <v>8312</v>
      </c>
      <c r="P401" s="15" t="s">
        <v>8317</v>
      </c>
      <c r="Q401" s="13">
        <v>42687.875775462962</v>
      </c>
      <c r="R401">
        <f t="shared" si="6"/>
        <v>2016</v>
      </c>
    </row>
    <row r="402" spans="1:18" ht="44" hidden="1" thickBot="1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0" t="s">
        <v>8312</v>
      </c>
      <c r="P402" s="15" t="s">
        <v>8317</v>
      </c>
      <c r="Q402" s="12">
        <v>41745.635960648149</v>
      </c>
      <c r="R402">
        <f t="shared" si="6"/>
        <v>2014</v>
      </c>
    </row>
    <row r="403" spans="1:18" ht="44" hidden="1" thickBot="1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0" t="s">
        <v>8312</v>
      </c>
      <c r="P403" s="15" t="s">
        <v>8317</v>
      </c>
      <c r="Q403" s="13">
        <v>40732.842245370368</v>
      </c>
      <c r="R403">
        <f t="shared" si="6"/>
        <v>2011</v>
      </c>
    </row>
    <row r="404" spans="1:18" ht="44" hidden="1" thickBot="1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0" t="s">
        <v>8312</v>
      </c>
      <c r="P404" s="15" t="s">
        <v>8317</v>
      </c>
      <c r="Q404" s="12">
        <v>42292.539548611108</v>
      </c>
      <c r="R404">
        <f t="shared" si="6"/>
        <v>2015</v>
      </c>
    </row>
    <row r="405" spans="1:18" ht="44" hidden="1" thickBot="1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0" t="s">
        <v>8312</v>
      </c>
      <c r="P405" s="15" t="s">
        <v>8317</v>
      </c>
      <c r="Q405" s="13">
        <v>40718.310659722221</v>
      </c>
      <c r="R405">
        <f t="shared" si="6"/>
        <v>2011</v>
      </c>
    </row>
    <row r="406" spans="1:18" ht="44" hidden="1" thickBot="1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0" t="s">
        <v>8312</v>
      </c>
      <c r="P406" s="15" t="s">
        <v>8317</v>
      </c>
      <c r="Q406" s="12">
        <v>41646.628032407411</v>
      </c>
      <c r="R406">
        <f t="shared" si="6"/>
        <v>2014</v>
      </c>
    </row>
    <row r="407" spans="1:18" ht="44" hidden="1" thickBot="1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0" t="s">
        <v>8312</v>
      </c>
      <c r="P407" s="15" t="s">
        <v>8317</v>
      </c>
      <c r="Q407" s="13">
        <v>41674.08494212963</v>
      </c>
      <c r="R407">
        <f t="shared" si="6"/>
        <v>2014</v>
      </c>
    </row>
    <row r="408" spans="1:18" ht="44" hidden="1" thickBot="1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0" t="s">
        <v>8312</v>
      </c>
      <c r="P408" s="15" t="s">
        <v>8317</v>
      </c>
      <c r="Q408" s="12">
        <v>40638.162465277775</v>
      </c>
      <c r="R408">
        <f t="shared" si="6"/>
        <v>2011</v>
      </c>
    </row>
    <row r="409" spans="1:18" ht="44" hidden="1" thickBot="1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0" t="s">
        <v>8312</v>
      </c>
      <c r="P409" s="15" t="s">
        <v>8317</v>
      </c>
      <c r="Q409" s="13">
        <v>40806.870949074073</v>
      </c>
      <c r="R409">
        <f t="shared" si="6"/>
        <v>2011</v>
      </c>
    </row>
    <row r="410" spans="1:18" ht="44" hidden="1" thickBot="1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0" t="s">
        <v>8312</v>
      </c>
      <c r="P410" s="15" t="s">
        <v>8317</v>
      </c>
      <c r="Q410" s="12">
        <v>41543.735995370371</v>
      </c>
      <c r="R410">
        <f t="shared" si="6"/>
        <v>2013</v>
      </c>
    </row>
    <row r="411" spans="1:18" ht="44" hidden="1" thickBot="1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0" t="s">
        <v>8312</v>
      </c>
      <c r="P411" s="15" t="s">
        <v>8317</v>
      </c>
      <c r="Q411" s="13">
        <v>42543.86277777778</v>
      </c>
      <c r="R411">
        <f t="shared" si="6"/>
        <v>2016</v>
      </c>
    </row>
    <row r="412" spans="1:18" ht="44" hidden="1" thickBot="1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0" t="s">
        <v>8312</v>
      </c>
      <c r="P412" s="15" t="s">
        <v>8317</v>
      </c>
      <c r="Q412" s="12">
        <v>42113.981446759259</v>
      </c>
      <c r="R412">
        <f t="shared" si="6"/>
        <v>2015</v>
      </c>
    </row>
    <row r="413" spans="1:18" ht="44" hidden="1" thickBot="1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0" t="s">
        <v>8312</v>
      </c>
      <c r="P413" s="15" t="s">
        <v>8317</v>
      </c>
      <c r="Q413" s="13">
        <v>41598.17597222222</v>
      </c>
      <c r="R413">
        <f t="shared" si="6"/>
        <v>2013</v>
      </c>
    </row>
    <row r="414" spans="1:18" ht="44" hidden="1" thickBot="1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0" t="s">
        <v>8312</v>
      </c>
      <c r="P414" s="15" t="s">
        <v>8317</v>
      </c>
      <c r="Q414" s="12">
        <v>41099.742800925924</v>
      </c>
      <c r="R414">
        <f t="shared" si="6"/>
        <v>2012</v>
      </c>
    </row>
    <row r="415" spans="1:18" ht="44" hidden="1" thickBot="1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0" t="s">
        <v>8312</v>
      </c>
      <c r="P415" s="15" t="s">
        <v>8317</v>
      </c>
      <c r="Q415" s="13">
        <v>41079.877442129633</v>
      </c>
      <c r="R415">
        <f t="shared" si="6"/>
        <v>2012</v>
      </c>
    </row>
    <row r="416" spans="1:18" ht="44" hidden="1" thickBot="1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0" t="s">
        <v>8312</v>
      </c>
      <c r="P416" s="15" t="s">
        <v>8317</v>
      </c>
      <c r="Q416" s="12">
        <v>41529.063252314816</v>
      </c>
      <c r="R416">
        <f t="shared" si="6"/>
        <v>2013</v>
      </c>
    </row>
    <row r="417" spans="1:18" ht="58.5" hidden="1" thickBot="1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0" t="s">
        <v>8312</v>
      </c>
      <c r="P417" s="15" t="s">
        <v>8317</v>
      </c>
      <c r="Q417" s="13">
        <v>41904.851875</v>
      </c>
      <c r="R417">
        <f t="shared" si="6"/>
        <v>2014</v>
      </c>
    </row>
    <row r="418" spans="1:18" ht="44" hidden="1" thickBot="1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0" t="s">
        <v>8312</v>
      </c>
      <c r="P418" s="15" t="s">
        <v>8317</v>
      </c>
      <c r="Q418" s="12">
        <v>41648.396192129629</v>
      </c>
      <c r="R418">
        <f t="shared" si="6"/>
        <v>2014</v>
      </c>
    </row>
    <row r="419" spans="1:18" ht="44" hidden="1" thickBot="1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0" t="s">
        <v>8312</v>
      </c>
      <c r="P419" s="15" t="s">
        <v>8317</v>
      </c>
      <c r="Q419" s="13">
        <v>41360.970601851855</v>
      </c>
      <c r="R419">
        <f t="shared" si="6"/>
        <v>2013</v>
      </c>
    </row>
    <row r="420" spans="1:18" ht="44" hidden="1" thickBot="1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0" t="s">
        <v>8312</v>
      </c>
      <c r="P420" s="15" t="s">
        <v>8317</v>
      </c>
      <c r="Q420" s="12">
        <v>42178.282372685186</v>
      </c>
      <c r="R420">
        <f t="shared" si="6"/>
        <v>2015</v>
      </c>
    </row>
    <row r="421" spans="1:18" ht="44" hidden="1" thickBot="1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0" t="s">
        <v>8312</v>
      </c>
      <c r="P421" s="15" t="s">
        <v>8317</v>
      </c>
      <c r="Q421" s="13">
        <v>41394.842442129629</v>
      </c>
      <c r="R421">
        <f t="shared" si="6"/>
        <v>2013</v>
      </c>
    </row>
    <row r="422" spans="1:18" ht="44" hidden="1" thickBot="1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0" t="s">
        <v>8312</v>
      </c>
      <c r="P422" s="15" t="s">
        <v>8318</v>
      </c>
      <c r="Q422" s="12">
        <v>41682.23646990741</v>
      </c>
      <c r="R422">
        <f t="shared" si="6"/>
        <v>2014</v>
      </c>
    </row>
    <row r="423" spans="1:18" ht="58.5" hidden="1" thickBot="1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0" t="s">
        <v>8312</v>
      </c>
      <c r="P423" s="15" t="s">
        <v>8318</v>
      </c>
      <c r="Q423" s="13">
        <v>42177.491388888891</v>
      </c>
      <c r="R423">
        <f t="shared" si="6"/>
        <v>2015</v>
      </c>
    </row>
    <row r="424" spans="1:18" ht="44" hidden="1" thickBot="1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0" t="s">
        <v>8312</v>
      </c>
      <c r="P424" s="15" t="s">
        <v>8318</v>
      </c>
      <c r="Q424" s="12">
        <v>41863.260381944441</v>
      </c>
      <c r="R424">
        <f t="shared" si="6"/>
        <v>2014</v>
      </c>
    </row>
    <row r="425" spans="1:18" ht="44" hidden="1" thickBot="1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0" t="s">
        <v>8312</v>
      </c>
      <c r="P425" s="15" t="s">
        <v>8318</v>
      </c>
      <c r="Q425" s="13">
        <v>41400.92627314815</v>
      </c>
      <c r="R425">
        <f t="shared" si="6"/>
        <v>2013</v>
      </c>
    </row>
    <row r="426" spans="1:18" ht="44" hidden="1" thickBot="1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0" t="s">
        <v>8312</v>
      </c>
      <c r="P426" s="15" t="s">
        <v>8318</v>
      </c>
      <c r="Q426" s="12">
        <v>40934.376145833332</v>
      </c>
      <c r="R426">
        <f t="shared" si="6"/>
        <v>2012</v>
      </c>
    </row>
    <row r="427" spans="1:18" ht="44" hidden="1" thickBot="1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0" t="s">
        <v>8312</v>
      </c>
      <c r="P427" s="15" t="s">
        <v>8318</v>
      </c>
      <c r="Q427" s="13">
        <v>42275.861157407409</v>
      </c>
      <c r="R427">
        <f t="shared" si="6"/>
        <v>2015</v>
      </c>
    </row>
    <row r="428" spans="1:18" ht="44" hidden="1" thickBot="1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0" t="s">
        <v>8312</v>
      </c>
      <c r="P428" s="15" t="s">
        <v>8318</v>
      </c>
      <c r="Q428" s="12">
        <v>42400.711967592593</v>
      </c>
      <c r="R428">
        <f t="shared" si="6"/>
        <v>2016</v>
      </c>
    </row>
    <row r="429" spans="1:18" ht="58.5" hidden="1" thickBot="1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0" t="s">
        <v>8312</v>
      </c>
      <c r="P429" s="15" t="s">
        <v>8318</v>
      </c>
      <c r="Q429" s="13">
        <v>42285.90902777778</v>
      </c>
      <c r="R429">
        <f t="shared" si="6"/>
        <v>2015</v>
      </c>
    </row>
    <row r="430" spans="1:18" ht="29.5" hidden="1" thickBot="1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0" t="s">
        <v>8312</v>
      </c>
      <c r="P430" s="15" t="s">
        <v>8318</v>
      </c>
      <c r="Q430" s="12">
        <v>41778.766724537039</v>
      </c>
      <c r="R430">
        <f t="shared" si="6"/>
        <v>2014</v>
      </c>
    </row>
    <row r="431" spans="1:18" ht="58.5" hidden="1" thickBot="1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0" t="s">
        <v>8312</v>
      </c>
      <c r="P431" s="15" t="s">
        <v>8318</v>
      </c>
      <c r="Q431" s="13">
        <v>40070.901412037034</v>
      </c>
      <c r="R431">
        <f t="shared" si="6"/>
        <v>2009</v>
      </c>
    </row>
    <row r="432" spans="1:18" ht="44" hidden="1" thickBot="1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0" t="s">
        <v>8312</v>
      </c>
      <c r="P432" s="15" t="s">
        <v>8318</v>
      </c>
      <c r="Q432" s="12">
        <v>41513.107256944444</v>
      </c>
      <c r="R432">
        <f t="shared" si="6"/>
        <v>2013</v>
      </c>
    </row>
    <row r="433" spans="1:18" ht="44" hidden="1" thickBot="1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0" t="s">
        <v>8312</v>
      </c>
      <c r="P433" s="15" t="s">
        <v>8318</v>
      </c>
      <c r="Q433" s="13">
        <v>42526.871331018519</v>
      </c>
      <c r="R433">
        <f t="shared" si="6"/>
        <v>2016</v>
      </c>
    </row>
    <row r="434" spans="1:18" ht="58.5" hidden="1" thickBot="1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0" t="s">
        <v>8312</v>
      </c>
      <c r="P434" s="15" t="s">
        <v>8318</v>
      </c>
      <c r="Q434" s="12">
        <v>42238.726631944446</v>
      </c>
      <c r="R434">
        <f t="shared" si="6"/>
        <v>2015</v>
      </c>
    </row>
    <row r="435" spans="1:18" ht="58.5" hidden="1" thickBot="1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0" t="s">
        <v>8312</v>
      </c>
      <c r="P435" s="15" t="s">
        <v>8318</v>
      </c>
      <c r="Q435" s="13">
        <v>42228.629884259259</v>
      </c>
      <c r="R435">
        <f t="shared" si="6"/>
        <v>2015</v>
      </c>
    </row>
    <row r="436" spans="1:18" ht="58.5" hidden="1" thickBot="1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0" t="s">
        <v>8312</v>
      </c>
      <c r="P436" s="15" t="s">
        <v>8318</v>
      </c>
      <c r="Q436" s="12">
        <v>41576.834513888891</v>
      </c>
      <c r="R436">
        <f t="shared" si="6"/>
        <v>2013</v>
      </c>
    </row>
    <row r="437" spans="1:18" ht="58.5" hidden="1" thickBot="1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0" t="s">
        <v>8312</v>
      </c>
      <c r="P437" s="15" t="s">
        <v>8318</v>
      </c>
      <c r="Q437" s="13">
        <v>41500.747453703705</v>
      </c>
      <c r="R437">
        <f t="shared" si="6"/>
        <v>2013</v>
      </c>
    </row>
    <row r="438" spans="1:18" ht="44" hidden="1" thickBot="1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0" t="s">
        <v>8312</v>
      </c>
      <c r="P438" s="15" t="s">
        <v>8318</v>
      </c>
      <c r="Q438" s="12">
        <v>41456.36241898148</v>
      </c>
      <c r="R438">
        <f t="shared" si="6"/>
        <v>2013</v>
      </c>
    </row>
    <row r="439" spans="1:18" ht="44" hidden="1" thickBot="1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0" t="s">
        <v>8312</v>
      </c>
      <c r="P439" s="15" t="s">
        <v>8318</v>
      </c>
      <c r="Q439" s="13">
        <v>42591.31858796296</v>
      </c>
      <c r="R439">
        <f t="shared" si="6"/>
        <v>2016</v>
      </c>
    </row>
    <row r="440" spans="1:18" ht="44" hidden="1" thickBot="1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0" t="s">
        <v>8312</v>
      </c>
      <c r="P440" s="15" t="s">
        <v>8318</v>
      </c>
      <c r="Q440" s="12">
        <v>42296.261087962965</v>
      </c>
      <c r="R440">
        <f t="shared" si="6"/>
        <v>2015</v>
      </c>
    </row>
    <row r="441" spans="1:18" ht="44" hidden="1" thickBot="1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0" t="s">
        <v>8312</v>
      </c>
      <c r="P441" s="15" t="s">
        <v>8318</v>
      </c>
      <c r="Q441" s="13">
        <v>41919.761782407404</v>
      </c>
      <c r="R441">
        <f t="shared" si="6"/>
        <v>2014</v>
      </c>
    </row>
    <row r="442" spans="1:18" ht="44" hidden="1" thickBot="1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0" t="s">
        <v>8312</v>
      </c>
      <c r="P442" s="15" t="s">
        <v>8318</v>
      </c>
      <c r="Q442" s="12">
        <v>42423.985567129632</v>
      </c>
      <c r="R442">
        <f t="shared" si="6"/>
        <v>2016</v>
      </c>
    </row>
    <row r="443" spans="1:18" ht="44" hidden="1" thickBot="1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0" t="s">
        <v>8312</v>
      </c>
      <c r="P443" s="15" t="s">
        <v>8318</v>
      </c>
      <c r="Q443" s="13">
        <v>41550.793935185182</v>
      </c>
      <c r="R443">
        <f t="shared" si="6"/>
        <v>2013</v>
      </c>
    </row>
    <row r="444" spans="1:18" ht="15" hidden="1" thickBot="1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0" t="s">
        <v>8312</v>
      </c>
      <c r="P444" s="15" t="s">
        <v>8318</v>
      </c>
      <c r="Q444" s="12">
        <v>42024.888692129629</v>
      </c>
      <c r="R444">
        <f t="shared" si="6"/>
        <v>2015</v>
      </c>
    </row>
    <row r="445" spans="1:18" ht="44" hidden="1" thickBot="1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0" t="s">
        <v>8312</v>
      </c>
      <c r="P445" s="15" t="s">
        <v>8318</v>
      </c>
      <c r="Q445" s="13">
        <v>41650.015057870369</v>
      </c>
      <c r="R445">
        <f t="shared" si="6"/>
        <v>2014</v>
      </c>
    </row>
    <row r="446" spans="1:18" ht="44" hidden="1" thickBot="1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0" t="s">
        <v>8312</v>
      </c>
      <c r="P446" s="15" t="s">
        <v>8318</v>
      </c>
      <c r="Q446" s="12">
        <v>40894.906956018516</v>
      </c>
      <c r="R446">
        <f t="shared" si="6"/>
        <v>2011</v>
      </c>
    </row>
    <row r="447" spans="1:18" ht="44" hidden="1" thickBot="1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0" t="s">
        <v>8312</v>
      </c>
      <c r="P447" s="15" t="s">
        <v>8318</v>
      </c>
      <c r="Q447" s="13">
        <v>42130.335358796299</v>
      </c>
      <c r="R447">
        <f t="shared" si="6"/>
        <v>2015</v>
      </c>
    </row>
    <row r="448" spans="1:18" ht="44" hidden="1" thickBot="1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0" t="s">
        <v>8312</v>
      </c>
      <c r="P448" s="15" t="s">
        <v>8318</v>
      </c>
      <c r="Q448" s="12">
        <v>42037.083564814813</v>
      </c>
      <c r="R448">
        <f t="shared" si="6"/>
        <v>2015</v>
      </c>
    </row>
    <row r="449" spans="1:18" ht="58.5" hidden="1" thickBot="1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0" t="s">
        <v>8312</v>
      </c>
      <c r="P449" s="15" t="s">
        <v>8318</v>
      </c>
      <c r="Q449" s="13">
        <v>41331.555127314816</v>
      </c>
      <c r="R449">
        <f t="shared" si="6"/>
        <v>2013</v>
      </c>
    </row>
    <row r="450" spans="1:18" ht="44" hidden="1" thickBot="1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0" t="s">
        <v>8312</v>
      </c>
      <c r="P450" s="15" t="s">
        <v>8318</v>
      </c>
      <c r="Q450" s="12">
        <v>41753.758043981485</v>
      </c>
      <c r="R450">
        <f t="shared" si="6"/>
        <v>2014</v>
      </c>
    </row>
    <row r="451" spans="1:18" ht="44" hidden="1" thickBot="1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0" t="s">
        <v>8312</v>
      </c>
      <c r="P451" s="15" t="s">
        <v>8318</v>
      </c>
      <c r="Q451" s="13">
        <v>41534.568113425928</v>
      </c>
      <c r="R451">
        <f t="shared" ref="R451:R514" si="7">YEAR(Q451)</f>
        <v>2013</v>
      </c>
    </row>
    <row r="452" spans="1:18" ht="44" hidden="1" thickBot="1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0" t="s">
        <v>8312</v>
      </c>
      <c r="P452" s="15" t="s">
        <v>8318</v>
      </c>
      <c r="Q452" s="12">
        <v>41654.946759259263</v>
      </c>
      <c r="R452">
        <f t="shared" si="7"/>
        <v>2014</v>
      </c>
    </row>
    <row r="453" spans="1:18" ht="44" hidden="1" thickBot="1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0" t="s">
        <v>8312</v>
      </c>
      <c r="P453" s="15" t="s">
        <v>8318</v>
      </c>
      <c r="Q453" s="13">
        <v>41634.715173611112</v>
      </c>
      <c r="R453">
        <f t="shared" si="7"/>
        <v>2013</v>
      </c>
    </row>
    <row r="454" spans="1:18" ht="29.5" hidden="1" thickBot="1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0" t="s">
        <v>8312</v>
      </c>
      <c r="P454" s="15" t="s">
        <v>8318</v>
      </c>
      <c r="Q454" s="12">
        <v>42107.703877314816</v>
      </c>
      <c r="R454">
        <f t="shared" si="7"/>
        <v>2015</v>
      </c>
    </row>
    <row r="455" spans="1:18" ht="44" hidden="1" thickBot="1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0" t="s">
        <v>8312</v>
      </c>
      <c r="P455" s="15" t="s">
        <v>8318</v>
      </c>
      <c r="Q455" s="13">
        <v>42038.824988425928</v>
      </c>
      <c r="R455">
        <f t="shared" si="7"/>
        <v>2015</v>
      </c>
    </row>
    <row r="456" spans="1:18" ht="44" hidden="1" thickBot="1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0" t="s">
        <v>8312</v>
      </c>
      <c r="P456" s="15" t="s">
        <v>8318</v>
      </c>
      <c r="Q456" s="12">
        <v>41938.717256944445</v>
      </c>
      <c r="R456">
        <f t="shared" si="7"/>
        <v>2014</v>
      </c>
    </row>
    <row r="457" spans="1:18" ht="44" hidden="1" thickBot="1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0" t="s">
        <v>8312</v>
      </c>
      <c r="P457" s="15" t="s">
        <v>8318</v>
      </c>
      <c r="Q457" s="13">
        <v>40971.002569444441</v>
      </c>
      <c r="R457">
        <f t="shared" si="7"/>
        <v>2012</v>
      </c>
    </row>
    <row r="458" spans="1:18" ht="58.5" hidden="1" thickBot="1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0" t="s">
        <v>8312</v>
      </c>
      <c r="P458" s="15" t="s">
        <v>8318</v>
      </c>
      <c r="Q458" s="12">
        <v>41547.694456018522</v>
      </c>
      <c r="R458">
        <f t="shared" si="7"/>
        <v>2013</v>
      </c>
    </row>
    <row r="459" spans="1:18" ht="44" hidden="1" thickBot="1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0" t="s">
        <v>8312</v>
      </c>
      <c r="P459" s="15" t="s">
        <v>8318</v>
      </c>
      <c r="Q459" s="13">
        <v>41837.767500000002</v>
      </c>
      <c r="R459">
        <f t="shared" si="7"/>
        <v>2014</v>
      </c>
    </row>
    <row r="460" spans="1:18" ht="44" hidden="1" thickBot="1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0" t="s">
        <v>8312</v>
      </c>
      <c r="P460" s="15" t="s">
        <v>8318</v>
      </c>
      <c r="Q460" s="12">
        <v>41378.69976851852</v>
      </c>
      <c r="R460">
        <f t="shared" si="7"/>
        <v>2013</v>
      </c>
    </row>
    <row r="461" spans="1:18" ht="44" hidden="1" thickBot="1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0" t="s">
        <v>8312</v>
      </c>
      <c r="P461" s="15" t="s">
        <v>8318</v>
      </c>
      <c r="Q461" s="13">
        <v>40800.6403587963</v>
      </c>
      <c r="R461">
        <f t="shared" si="7"/>
        <v>2011</v>
      </c>
    </row>
    <row r="462" spans="1:18" ht="29.5" hidden="1" thickBot="1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0" t="s">
        <v>8312</v>
      </c>
      <c r="P462" s="15" t="s">
        <v>8318</v>
      </c>
      <c r="Q462" s="12">
        <v>41759.542534722219</v>
      </c>
      <c r="R462">
        <f t="shared" si="7"/>
        <v>2014</v>
      </c>
    </row>
    <row r="463" spans="1:18" ht="44" hidden="1" thickBot="1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0" t="s">
        <v>8312</v>
      </c>
      <c r="P463" s="15" t="s">
        <v>8318</v>
      </c>
      <c r="Q463" s="13">
        <v>41407.84684027778</v>
      </c>
      <c r="R463">
        <f t="shared" si="7"/>
        <v>2013</v>
      </c>
    </row>
    <row r="464" spans="1:18" ht="58.5" hidden="1" thickBot="1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0" t="s">
        <v>8312</v>
      </c>
      <c r="P464" s="15" t="s">
        <v>8318</v>
      </c>
      <c r="Q464" s="12">
        <v>40705.126631944448</v>
      </c>
      <c r="R464">
        <f t="shared" si="7"/>
        <v>2011</v>
      </c>
    </row>
    <row r="465" spans="1:18" ht="44" hidden="1" thickBot="1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0" t="s">
        <v>8312</v>
      </c>
      <c r="P465" s="15" t="s">
        <v>8318</v>
      </c>
      <c r="Q465" s="13">
        <v>40750.710104166668</v>
      </c>
      <c r="R465">
        <f t="shared" si="7"/>
        <v>2011</v>
      </c>
    </row>
    <row r="466" spans="1:18" ht="29.5" hidden="1" thickBot="1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0" t="s">
        <v>8312</v>
      </c>
      <c r="P466" s="15" t="s">
        <v>8318</v>
      </c>
      <c r="Q466" s="12">
        <v>42488.84878472222</v>
      </c>
      <c r="R466">
        <f t="shared" si="7"/>
        <v>2016</v>
      </c>
    </row>
    <row r="467" spans="1:18" ht="29.5" hidden="1" thickBot="1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0" t="s">
        <v>8312</v>
      </c>
      <c r="P467" s="15" t="s">
        <v>8318</v>
      </c>
      <c r="Q467" s="13">
        <v>41801.120069444441</v>
      </c>
      <c r="R467">
        <f t="shared" si="7"/>
        <v>2014</v>
      </c>
    </row>
    <row r="468" spans="1:18" ht="44" hidden="1" thickBot="1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0" t="s">
        <v>8312</v>
      </c>
      <c r="P468" s="15" t="s">
        <v>8318</v>
      </c>
      <c r="Q468" s="12">
        <v>41129.942870370367</v>
      </c>
      <c r="R468">
        <f t="shared" si="7"/>
        <v>2012</v>
      </c>
    </row>
    <row r="469" spans="1:18" ht="58.5" hidden="1" thickBot="1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0" t="s">
        <v>8312</v>
      </c>
      <c r="P469" s="15" t="s">
        <v>8318</v>
      </c>
      <c r="Q469" s="13">
        <v>41135.679791666669</v>
      </c>
      <c r="R469">
        <f t="shared" si="7"/>
        <v>2012</v>
      </c>
    </row>
    <row r="470" spans="1:18" ht="44" hidden="1" thickBot="1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0" t="s">
        <v>8312</v>
      </c>
      <c r="P470" s="15" t="s">
        <v>8318</v>
      </c>
      <c r="Q470" s="12">
        <v>41041.167627314811</v>
      </c>
      <c r="R470">
        <f t="shared" si="7"/>
        <v>2012</v>
      </c>
    </row>
    <row r="471" spans="1:18" ht="29.5" hidden="1" thickBot="1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0" t="s">
        <v>8312</v>
      </c>
      <c r="P471" s="15" t="s">
        <v>8318</v>
      </c>
      <c r="Q471" s="13">
        <v>41827.989861111113</v>
      </c>
      <c r="R471">
        <f t="shared" si="7"/>
        <v>2014</v>
      </c>
    </row>
    <row r="472" spans="1:18" ht="44" hidden="1" thickBot="1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0" t="s">
        <v>8312</v>
      </c>
      <c r="P472" s="15" t="s">
        <v>8318</v>
      </c>
      <c r="Q472" s="12">
        <v>41605.167696759258</v>
      </c>
      <c r="R472">
        <f t="shared" si="7"/>
        <v>2013</v>
      </c>
    </row>
    <row r="473" spans="1:18" ht="58.5" hidden="1" thickBot="1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0" t="s">
        <v>8312</v>
      </c>
      <c r="P473" s="15" t="s">
        <v>8318</v>
      </c>
      <c r="Q473" s="13">
        <v>41703.721979166665</v>
      </c>
      <c r="R473">
        <f t="shared" si="7"/>
        <v>2014</v>
      </c>
    </row>
    <row r="474" spans="1:18" ht="44" hidden="1" thickBot="1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0" t="s">
        <v>8312</v>
      </c>
      <c r="P474" s="15" t="s">
        <v>8318</v>
      </c>
      <c r="Q474" s="12">
        <v>41844.922662037039</v>
      </c>
      <c r="R474">
        <f t="shared" si="7"/>
        <v>2014</v>
      </c>
    </row>
    <row r="475" spans="1:18" ht="44" hidden="1" thickBot="1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0" t="s">
        <v>8312</v>
      </c>
      <c r="P475" s="15" t="s">
        <v>8318</v>
      </c>
      <c r="Q475" s="13">
        <v>41869.698136574072</v>
      </c>
      <c r="R475">
        <f t="shared" si="7"/>
        <v>2014</v>
      </c>
    </row>
    <row r="476" spans="1:18" ht="44" hidden="1" thickBot="1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0" t="s">
        <v>8312</v>
      </c>
      <c r="P476" s="15" t="s">
        <v>8318</v>
      </c>
      <c r="Q476" s="12">
        <v>42753.329039351855</v>
      </c>
      <c r="R476">
        <f t="shared" si="7"/>
        <v>2017</v>
      </c>
    </row>
    <row r="477" spans="1:18" ht="58.5" hidden="1" thickBot="1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0" t="s">
        <v>8312</v>
      </c>
      <c r="P477" s="15" t="s">
        <v>8318</v>
      </c>
      <c r="Q477" s="13">
        <v>42100.086145833331</v>
      </c>
      <c r="R477">
        <f t="shared" si="7"/>
        <v>2015</v>
      </c>
    </row>
    <row r="478" spans="1:18" ht="29.5" hidden="1" thickBot="1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0" t="s">
        <v>8312</v>
      </c>
      <c r="P478" s="15" t="s">
        <v>8318</v>
      </c>
      <c r="Q478" s="12">
        <v>41757.975011574075</v>
      </c>
      <c r="R478">
        <f t="shared" si="7"/>
        <v>2014</v>
      </c>
    </row>
    <row r="479" spans="1:18" ht="58.5" hidden="1" thickBot="1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0" t="s">
        <v>8312</v>
      </c>
      <c r="P479" s="15" t="s">
        <v>8318</v>
      </c>
      <c r="Q479" s="13">
        <v>40987.83488425926</v>
      </c>
      <c r="R479">
        <f t="shared" si="7"/>
        <v>2012</v>
      </c>
    </row>
    <row r="480" spans="1:18" ht="44" hidden="1" thickBot="1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0" t="s">
        <v>8312</v>
      </c>
      <c r="P480" s="15" t="s">
        <v>8318</v>
      </c>
      <c r="Q480" s="12">
        <v>42065.910983796297</v>
      </c>
      <c r="R480">
        <f t="shared" si="7"/>
        <v>2015</v>
      </c>
    </row>
    <row r="481" spans="1:18" ht="44" hidden="1" thickBot="1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0" t="s">
        <v>8312</v>
      </c>
      <c r="P481" s="15" t="s">
        <v>8318</v>
      </c>
      <c r="Q481" s="13">
        <v>41904.407812500001</v>
      </c>
      <c r="R481">
        <f t="shared" si="7"/>
        <v>2014</v>
      </c>
    </row>
    <row r="482" spans="1:18" ht="44" hidden="1" thickBot="1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0" t="s">
        <v>8312</v>
      </c>
      <c r="P482" s="15" t="s">
        <v>8318</v>
      </c>
      <c r="Q482" s="12">
        <v>41465.500173611108</v>
      </c>
      <c r="R482">
        <f t="shared" si="7"/>
        <v>2013</v>
      </c>
    </row>
    <row r="483" spans="1:18" ht="44" hidden="1" thickBot="1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0" t="s">
        <v>8312</v>
      </c>
      <c r="P483" s="15" t="s">
        <v>8318</v>
      </c>
      <c r="Q483" s="13">
        <v>41162.672326388885</v>
      </c>
      <c r="R483">
        <f t="shared" si="7"/>
        <v>2012</v>
      </c>
    </row>
    <row r="484" spans="1:18" ht="44" hidden="1" thickBot="1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0" t="s">
        <v>8312</v>
      </c>
      <c r="P484" s="15" t="s">
        <v>8318</v>
      </c>
      <c r="Q484" s="12">
        <v>42447.896874999999</v>
      </c>
      <c r="R484">
        <f t="shared" si="7"/>
        <v>2016</v>
      </c>
    </row>
    <row r="485" spans="1:18" ht="58.5" hidden="1" thickBot="1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0" t="s">
        <v>8312</v>
      </c>
      <c r="P485" s="15" t="s">
        <v>8318</v>
      </c>
      <c r="Q485" s="13">
        <v>41243.197592592594</v>
      </c>
      <c r="R485">
        <f t="shared" si="7"/>
        <v>2012</v>
      </c>
    </row>
    <row r="486" spans="1:18" ht="58.5" hidden="1" thickBot="1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0" t="s">
        <v>8312</v>
      </c>
      <c r="P486" s="15" t="s">
        <v>8318</v>
      </c>
      <c r="Q486" s="12">
        <v>42272.93949074074</v>
      </c>
      <c r="R486">
        <f t="shared" si="7"/>
        <v>2015</v>
      </c>
    </row>
    <row r="487" spans="1:18" ht="44" hidden="1" thickBot="1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0" t="s">
        <v>8312</v>
      </c>
      <c r="P487" s="15" t="s">
        <v>8318</v>
      </c>
      <c r="Q487" s="13">
        <v>41381.50577546296</v>
      </c>
      <c r="R487">
        <f t="shared" si="7"/>
        <v>2013</v>
      </c>
    </row>
    <row r="488" spans="1:18" ht="44" hidden="1" thickBot="1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0" t="s">
        <v>8312</v>
      </c>
      <c r="P488" s="15" t="s">
        <v>8318</v>
      </c>
      <c r="Q488" s="12">
        <v>41761.94258101852</v>
      </c>
      <c r="R488">
        <f t="shared" si="7"/>
        <v>2014</v>
      </c>
    </row>
    <row r="489" spans="1:18" ht="44" hidden="1" thickBot="1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0" t="s">
        <v>8312</v>
      </c>
      <c r="P489" s="15" t="s">
        <v>8318</v>
      </c>
      <c r="Q489" s="13">
        <v>42669.594837962963</v>
      </c>
      <c r="R489">
        <f t="shared" si="7"/>
        <v>2016</v>
      </c>
    </row>
    <row r="490" spans="1:18" ht="44" hidden="1" thickBot="1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0" t="s">
        <v>8312</v>
      </c>
      <c r="P490" s="15" t="s">
        <v>8318</v>
      </c>
      <c r="Q490" s="12">
        <v>42714.054398148146</v>
      </c>
      <c r="R490">
        <f t="shared" si="7"/>
        <v>2016</v>
      </c>
    </row>
    <row r="491" spans="1:18" ht="44" hidden="1" thickBot="1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0" t="s">
        <v>8312</v>
      </c>
      <c r="P491" s="15" t="s">
        <v>8318</v>
      </c>
      <c r="Q491" s="13">
        <v>40882.481666666667</v>
      </c>
      <c r="R491">
        <f t="shared" si="7"/>
        <v>2011</v>
      </c>
    </row>
    <row r="492" spans="1:18" ht="15" hidden="1" thickBot="1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0" t="s">
        <v>8312</v>
      </c>
      <c r="P492" s="15" t="s">
        <v>8318</v>
      </c>
      <c r="Q492" s="12">
        <v>41113.968576388892</v>
      </c>
      <c r="R492">
        <f t="shared" si="7"/>
        <v>2012</v>
      </c>
    </row>
    <row r="493" spans="1:18" ht="44" hidden="1" thickBot="1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0" t="s">
        <v>8312</v>
      </c>
      <c r="P493" s="15" t="s">
        <v>8318</v>
      </c>
      <c r="Q493" s="13">
        <v>42366.982627314814</v>
      </c>
      <c r="R493">
        <f t="shared" si="7"/>
        <v>2015</v>
      </c>
    </row>
    <row r="494" spans="1:18" ht="44" hidden="1" thickBot="1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0" t="s">
        <v>8312</v>
      </c>
      <c r="P494" s="15" t="s">
        <v>8318</v>
      </c>
      <c r="Q494" s="12">
        <v>42596.035069444442</v>
      </c>
      <c r="R494">
        <f t="shared" si="7"/>
        <v>2016</v>
      </c>
    </row>
    <row r="495" spans="1:18" ht="44" hidden="1" thickBot="1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0" t="s">
        <v>8312</v>
      </c>
      <c r="P495" s="15" t="s">
        <v>8318</v>
      </c>
      <c r="Q495" s="13">
        <v>42114.726134259261</v>
      </c>
      <c r="R495">
        <f t="shared" si="7"/>
        <v>2015</v>
      </c>
    </row>
    <row r="496" spans="1:18" ht="58.5" hidden="1" thickBot="1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0" t="s">
        <v>8312</v>
      </c>
      <c r="P496" s="15" t="s">
        <v>8318</v>
      </c>
      <c r="Q496" s="12">
        <v>41799.830613425926</v>
      </c>
      <c r="R496">
        <f t="shared" si="7"/>
        <v>2014</v>
      </c>
    </row>
    <row r="497" spans="1:18" ht="44" hidden="1" thickBot="1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0" t="s">
        <v>8312</v>
      </c>
      <c r="P497" s="15" t="s">
        <v>8318</v>
      </c>
      <c r="Q497" s="13">
        <v>42171.827604166669</v>
      </c>
      <c r="R497">
        <f t="shared" si="7"/>
        <v>2015</v>
      </c>
    </row>
    <row r="498" spans="1:18" ht="29.5" hidden="1" thickBot="1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0" t="s">
        <v>8312</v>
      </c>
      <c r="P498" s="15" t="s">
        <v>8318</v>
      </c>
      <c r="Q498" s="12">
        <v>41620.93141203704</v>
      </c>
      <c r="R498">
        <f t="shared" si="7"/>
        <v>2013</v>
      </c>
    </row>
    <row r="499" spans="1:18" ht="15" hidden="1" thickBot="1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0" t="s">
        <v>8312</v>
      </c>
      <c r="P499" s="15" t="s">
        <v>8318</v>
      </c>
      <c r="Q499" s="13">
        <v>41945.037789351853</v>
      </c>
      <c r="R499">
        <f t="shared" si="7"/>
        <v>2014</v>
      </c>
    </row>
    <row r="500" spans="1:18" ht="44" hidden="1" thickBot="1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0" t="s">
        <v>8312</v>
      </c>
      <c r="P500" s="15" t="s">
        <v>8318</v>
      </c>
      <c r="Q500" s="12">
        <v>40858.762141203704</v>
      </c>
      <c r="R500">
        <f t="shared" si="7"/>
        <v>2011</v>
      </c>
    </row>
    <row r="501" spans="1:18" ht="58.5" hidden="1" thickBot="1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0" t="s">
        <v>8312</v>
      </c>
      <c r="P501" s="15" t="s">
        <v>8318</v>
      </c>
      <c r="Q501" s="13">
        <v>40043.895462962966</v>
      </c>
      <c r="R501">
        <f t="shared" si="7"/>
        <v>2009</v>
      </c>
    </row>
    <row r="502" spans="1:18" ht="58.5" hidden="1" thickBot="1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0" t="s">
        <v>8312</v>
      </c>
      <c r="P502" s="15" t="s">
        <v>8318</v>
      </c>
      <c r="Q502" s="12">
        <v>40247.886006944442</v>
      </c>
      <c r="R502">
        <f t="shared" si="7"/>
        <v>2010</v>
      </c>
    </row>
    <row r="503" spans="1:18" ht="44" hidden="1" thickBot="1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0" t="s">
        <v>8312</v>
      </c>
      <c r="P503" s="15" t="s">
        <v>8318</v>
      </c>
      <c r="Q503" s="13">
        <v>40703.234386574077</v>
      </c>
      <c r="R503">
        <f t="shared" si="7"/>
        <v>2011</v>
      </c>
    </row>
    <row r="504" spans="1:18" ht="58.5" hidden="1" thickBot="1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0" t="s">
        <v>8312</v>
      </c>
      <c r="P504" s="15" t="s">
        <v>8318</v>
      </c>
      <c r="Q504" s="12">
        <v>40956.553530092591</v>
      </c>
      <c r="R504">
        <f t="shared" si="7"/>
        <v>2012</v>
      </c>
    </row>
    <row r="505" spans="1:18" ht="44" hidden="1" thickBot="1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0" t="s">
        <v>8312</v>
      </c>
      <c r="P505" s="15" t="s">
        <v>8318</v>
      </c>
      <c r="Q505" s="13">
        <v>41991.526655092595</v>
      </c>
      <c r="R505">
        <f t="shared" si="7"/>
        <v>2014</v>
      </c>
    </row>
    <row r="506" spans="1:18" ht="44" hidden="1" thickBot="1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0" t="s">
        <v>8312</v>
      </c>
      <c r="P506" s="15" t="s">
        <v>8318</v>
      </c>
      <c r="Q506" s="12">
        <v>40949.98364583333</v>
      </c>
      <c r="R506">
        <f t="shared" si="7"/>
        <v>2012</v>
      </c>
    </row>
    <row r="507" spans="1:18" ht="44" hidden="1" thickBot="1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0" t="s">
        <v>8312</v>
      </c>
      <c r="P507" s="15" t="s">
        <v>8318</v>
      </c>
      <c r="Q507" s="13">
        <v>42318.098217592589</v>
      </c>
      <c r="R507">
        <f t="shared" si="7"/>
        <v>2015</v>
      </c>
    </row>
    <row r="508" spans="1:18" ht="44" hidden="1" thickBot="1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0" t="s">
        <v>8312</v>
      </c>
      <c r="P508" s="15" t="s">
        <v>8318</v>
      </c>
      <c r="Q508" s="12">
        <v>41466.552314814813</v>
      </c>
      <c r="R508">
        <f t="shared" si="7"/>
        <v>2013</v>
      </c>
    </row>
    <row r="509" spans="1:18" ht="44" hidden="1" thickBot="1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0" t="s">
        <v>8312</v>
      </c>
      <c r="P509" s="15" t="s">
        <v>8318</v>
      </c>
      <c r="Q509" s="13">
        <v>41156.958993055552</v>
      </c>
      <c r="R509">
        <f t="shared" si="7"/>
        <v>2012</v>
      </c>
    </row>
    <row r="510" spans="1:18" ht="58.5" hidden="1" thickBot="1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0" t="s">
        <v>8312</v>
      </c>
      <c r="P510" s="15" t="s">
        <v>8318</v>
      </c>
      <c r="Q510" s="12">
        <v>40995.024317129632</v>
      </c>
      <c r="R510">
        <f t="shared" si="7"/>
        <v>2012</v>
      </c>
    </row>
    <row r="511" spans="1:18" ht="44" hidden="1" thickBot="1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0" t="s">
        <v>8312</v>
      </c>
      <c r="P511" s="15" t="s">
        <v>8318</v>
      </c>
      <c r="Q511" s="13">
        <v>42153.631597222222</v>
      </c>
      <c r="R511">
        <f t="shared" si="7"/>
        <v>2015</v>
      </c>
    </row>
    <row r="512" spans="1:18" ht="44" hidden="1" thickBot="1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0" t="s">
        <v>8312</v>
      </c>
      <c r="P512" s="15" t="s">
        <v>8318</v>
      </c>
      <c r="Q512" s="12">
        <v>42400.176377314812</v>
      </c>
      <c r="R512">
        <f t="shared" si="7"/>
        <v>2016</v>
      </c>
    </row>
    <row r="513" spans="1:19" ht="44" hidden="1" thickBot="1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0" t="s">
        <v>8312</v>
      </c>
      <c r="P513" s="15" t="s">
        <v>8318</v>
      </c>
      <c r="Q513" s="13">
        <v>41340.303032407406</v>
      </c>
      <c r="R513">
        <f t="shared" si="7"/>
        <v>2013</v>
      </c>
    </row>
    <row r="514" spans="1:19" ht="44" hidden="1" thickBot="1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0" t="s">
        <v>8312</v>
      </c>
      <c r="P514" s="15" t="s">
        <v>8318</v>
      </c>
      <c r="Q514" s="12">
        <v>42649.742210648146</v>
      </c>
      <c r="R514">
        <f t="shared" si="7"/>
        <v>2016</v>
      </c>
    </row>
    <row r="515" spans="1:19" ht="29.5" hidden="1" thickBot="1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0" t="s">
        <v>8312</v>
      </c>
      <c r="P515" s="15" t="s">
        <v>8318</v>
      </c>
      <c r="Q515" s="13">
        <v>42552.653993055559</v>
      </c>
      <c r="R515">
        <f t="shared" ref="R515:R578" si="8">YEAR(Q515)</f>
        <v>2016</v>
      </c>
    </row>
    <row r="516" spans="1:19" ht="44" hidden="1" thickBot="1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0" t="s">
        <v>8312</v>
      </c>
      <c r="P516" s="15" t="s">
        <v>8318</v>
      </c>
      <c r="Q516" s="12">
        <v>41830.613969907405</v>
      </c>
      <c r="R516">
        <f t="shared" si="8"/>
        <v>2014</v>
      </c>
    </row>
    <row r="517" spans="1:19" ht="44" hidden="1" thickBot="1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0" t="s">
        <v>8312</v>
      </c>
      <c r="P517" s="15" t="s">
        <v>8318</v>
      </c>
      <c r="Q517" s="13">
        <v>42327.490752314814</v>
      </c>
      <c r="R517">
        <f t="shared" si="8"/>
        <v>2015</v>
      </c>
    </row>
    <row r="518" spans="1:19" ht="29.5" hidden="1" thickBot="1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0" t="s">
        <v>8312</v>
      </c>
      <c r="P518" s="15" t="s">
        <v>8318</v>
      </c>
      <c r="Q518" s="12">
        <v>42091.778703703705</v>
      </c>
      <c r="R518">
        <f t="shared" si="8"/>
        <v>2015</v>
      </c>
    </row>
    <row r="519" spans="1:19" ht="44" hidden="1" thickBot="1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0" t="s">
        <v>8312</v>
      </c>
      <c r="P519" s="15" t="s">
        <v>8318</v>
      </c>
      <c r="Q519" s="13">
        <v>42738.615289351852</v>
      </c>
      <c r="R519">
        <f t="shared" si="8"/>
        <v>2017</v>
      </c>
    </row>
    <row r="520" spans="1:19" ht="58.5" hidden="1" thickBot="1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0" t="s">
        <v>8312</v>
      </c>
      <c r="P520" s="15" t="s">
        <v>8318</v>
      </c>
      <c r="Q520" s="12">
        <v>42223.616018518522</v>
      </c>
      <c r="R520">
        <f t="shared" si="8"/>
        <v>2015</v>
      </c>
    </row>
    <row r="521" spans="1:19" ht="44" hidden="1" thickBot="1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0" t="s">
        <v>8312</v>
      </c>
      <c r="P521" s="15" t="s">
        <v>8318</v>
      </c>
      <c r="Q521" s="13">
        <v>41218.391446759262</v>
      </c>
      <c r="R521">
        <f t="shared" si="8"/>
        <v>2012</v>
      </c>
    </row>
    <row r="522" spans="1:19" ht="44" thickBot="1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0" t="s">
        <v>8319</v>
      </c>
      <c r="P522" s="15" t="s">
        <v>8320</v>
      </c>
      <c r="Q522" s="12">
        <v>42318.702094907407</v>
      </c>
      <c r="R522">
        <f t="shared" si="8"/>
        <v>2015</v>
      </c>
      <c r="S522" t="str">
        <f>TEXT(Q522,"mmm")</f>
        <v>Nov</v>
      </c>
    </row>
    <row r="523" spans="1:19" ht="44" thickBot="1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0" t="s">
        <v>8319</v>
      </c>
      <c r="P523" s="15" t="s">
        <v>8320</v>
      </c>
      <c r="Q523" s="13">
        <v>42646.092812499999</v>
      </c>
      <c r="R523">
        <f t="shared" si="8"/>
        <v>2016</v>
      </c>
      <c r="S523" t="str">
        <f t="shared" ref="S523:S541" si="9">TEXT(Q523,"mmm")</f>
        <v>Oct</v>
      </c>
    </row>
    <row r="524" spans="1:19" ht="44" thickBot="1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0" t="s">
        <v>8319</v>
      </c>
      <c r="P524" s="15" t="s">
        <v>8320</v>
      </c>
      <c r="Q524" s="12">
        <v>42430.040798611109</v>
      </c>
      <c r="R524">
        <f t="shared" si="8"/>
        <v>2016</v>
      </c>
      <c r="S524" t="str">
        <f t="shared" si="9"/>
        <v>Mar</v>
      </c>
    </row>
    <row r="525" spans="1:19" ht="44" thickBot="1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0" t="s">
        <v>8319</v>
      </c>
      <c r="P525" s="15" t="s">
        <v>8320</v>
      </c>
      <c r="Q525" s="13">
        <v>42238.132824074077</v>
      </c>
      <c r="R525">
        <f t="shared" si="8"/>
        <v>2015</v>
      </c>
      <c r="S525" t="str">
        <f t="shared" si="9"/>
        <v>Aug</v>
      </c>
    </row>
    <row r="526" spans="1:19" ht="44" thickBot="1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0" t="s">
        <v>8319</v>
      </c>
      <c r="P526" s="15" t="s">
        <v>8320</v>
      </c>
      <c r="Q526" s="12">
        <v>42492.717233796298</v>
      </c>
      <c r="R526">
        <f t="shared" si="8"/>
        <v>2016</v>
      </c>
      <c r="S526" t="str">
        <f t="shared" si="9"/>
        <v>May</v>
      </c>
    </row>
    <row r="527" spans="1:19" ht="58.5" thickBot="1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0" t="s">
        <v>8319</v>
      </c>
      <c r="P527" s="15" t="s">
        <v>8320</v>
      </c>
      <c r="Q527" s="13">
        <v>41850.400937500002</v>
      </c>
      <c r="R527">
        <f t="shared" si="8"/>
        <v>2014</v>
      </c>
      <c r="S527" t="str">
        <f t="shared" si="9"/>
        <v>Jul</v>
      </c>
    </row>
    <row r="528" spans="1:19" ht="44" thickBot="1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0" t="s">
        <v>8319</v>
      </c>
      <c r="P528" s="15" t="s">
        <v>8320</v>
      </c>
      <c r="Q528" s="12">
        <v>42192.591944444444</v>
      </c>
      <c r="R528">
        <f t="shared" si="8"/>
        <v>2015</v>
      </c>
      <c r="S528" t="str">
        <f t="shared" si="9"/>
        <v>Jul</v>
      </c>
    </row>
    <row r="529" spans="1:19" ht="58.5" thickBot="1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0" t="s">
        <v>8319</v>
      </c>
      <c r="P529" s="15" t="s">
        <v>8320</v>
      </c>
      <c r="Q529" s="13">
        <v>42753.205625000002</v>
      </c>
      <c r="R529">
        <f t="shared" si="8"/>
        <v>2017</v>
      </c>
      <c r="S529" t="str">
        <f t="shared" si="9"/>
        <v>Jan</v>
      </c>
    </row>
    <row r="530" spans="1:19" ht="29.5" thickBot="1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0" t="s">
        <v>8319</v>
      </c>
      <c r="P530" s="15" t="s">
        <v>8320</v>
      </c>
      <c r="Q530" s="12">
        <v>42155.920219907406</v>
      </c>
      <c r="R530">
        <f t="shared" si="8"/>
        <v>2015</v>
      </c>
      <c r="S530" t="str">
        <f t="shared" si="9"/>
        <v>May</v>
      </c>
    </row>
    <row r="531" spans="1:19" ht="44" thickBot="1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0" t="s">
        <v>8319</v>
      </c>
      <c r="P531" s="15" t="s">
        <v>8320</v>
      </c>
      <c r="Q531" s="13">
        <v>42725.031180555554</v>
      </c>
      <c r="R531">
        <f t="shared" si="8"/>
        <v>2016</v>
      </c>
      <c r="S531" t="str">
        <f t="shared" si="9"/>
        <v>Dec</v>
      </c>
    </row>
    <row r="532" spans="1:19" ht="44" thickBot="1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0" t="s">
        <v>8319</v>
      </c>
      <c r="P532" s="15" t="s">
        <v>8320</v>
      </c>
      <c r="Q532" s="12">
        <v>42157.591064814813</v>
      </c>
      <c r="R532">
        <f t="shared" si="8"/>
        <v>2015</v>
      </c>
      <c r="S532" t="str">
        <f t="shared" si="9"/>
        <v>Jun</v>
      </c>
    </row>
    <row r="533" spans="1:19" ht="44" thickBot="1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0" t="s">
        <v>8319</v>
      </c>
      <c r="P533" s="15" t="s">
        <v>8320</v>
      </c>
      <c r="Q533" s="13">
        <v>42676.065150462964</v>
      </c>
      <c r="R533">
        <f t="shared" si="8"/>
        <v>2016</v>
      </c>
      <c r="S533" t="str">
        <f t="shared" si="9"/>
        <v>Nov</v>
      </c>
    </row>
    <row r="534" spans="1:19" ht="44" thickBot="1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0" t="s">
        <v>8319</v>
      </c>
      <c r="P534" s="15" t="s">
        <v>8320</v>
      </c>
      <c r="Q534" s="12">
        <v>42473.007037037038</v>
      </c>
      <c r="R534">
        <f t="shared" si="8"/>
        <v>2016</v>
      </c>
      <c r="S534" t="str">
        <f t="shared" si="9"/>
        <v>Apr</v>
      </c>
    </row>
    <row r="535" spans="1:19" ht="44" thickBot="1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0" t="s">
        <v>8319</v>
      </c>
      <c r="P535" s="15" t="s">
        <v>8320</v>
      </c>
      <c r="Q535" s="13">
        <v>42482.43478009259</v>
      </c>
      <c r="R535">
        <f t="shared" si="8"/>
        <v>2016</v>
      </c>
      <c r="S535" t="str">
        <f t="shared" si="9"/>
        <v>Apr</v>
      </c>
    </row>
    <row r="536" spans="1:19" ht="44" thickBot="1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0" t="s">
        <v>8319</v>
      </c>
      <c r="P536" s="15" t="s">
        <v>8320</v>
      </c>
      <c r="Q536" s="12">
        <v>42270.810995370368</v>
      </c>
      <c r="R536">
        <f t="shared" si="8"/>
        <v>2015</v>
      </c>
      <c r="S536" t="str">
        <f t="shared" si="9"/>
        <v>Sep</v>
      </c>
    </row>
    <row r="537" spans="1:19" ht="44" thickBot="1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0" t="s">
        <v>8319</v>
      </c>
      <c r="P537" s="15" t="s">
        <v>8320</v>
      </c>
      <c r="Q537" s="13">
        <v>42711.54519675926</v>
      </c>
      <c r="R537">
        <f t="shared" si="8"/>
        <v>2016</v>
      </c>
      <c r="S537" t="str">
        <f t="shared" si="9"/>
        <v>Dec</v>
      </c>
    </row>
    <row r="538" spans="1:19" ht="58.5" thickBot="1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0" t="s">
        <v>8319</v>
      </c>
      <c r="P538" s="15" t="s">
        <v>8320</v>
      </c>
      <c r="Q538" s="12">
        <v>42179.344988425924</v>
      </c>
      <c r="R538">
        <f t="shared" si="8"/>
        <v>2015</v>
      </c>
      <c r="S538" t="str">
        <f t="shared" si="9"/>
        <v>Jun</v>
      </c>
    </row>
    <row r="539" spans="1:19" ht="44" thickBot="1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0" t="s">
        <v>8319</v>
      </c>
      <c r="P539" s="15" t="s">
        <v>8320</v>
      </c>
      <c r="Q539" s="13">
        <v>42282.768414351849</v>
      </c>
      <c r="R539">
        <f t="shared" si="8"/>
        <v>2015</v>
      </c>
      <c r="S539" t="str">
        <f t="shared" si="9"/>
        <v>Oct</v>
      </c>
    </row>
    <row r="540" spans="1:19" ht="44" thickBot="1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0" t="s">
        <v>8319</v>
      </c>
      <c r="P540" s="15" t="s">
        <v>8320</v>
      </c>
      <c r="Q540" s="12">
        <v>42473.794710648152</v>
      </c>
      <c r="R540">
        <f t="shared" si="8"/>
        <v>2016</v>
      </c>
      <c r="S540" t="str">
        <f t="shared" si="9"/>
        <v>Apr</v>
      </c>
    </row>
    <row r="541" spans="1:19" ht="44" thickBot="1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0" t="s">
        <v>8319</v>
      </c>
      <c r="P541" s="15" t="s">
        <v>8320</v>
      </c>
      <c r="Q541" s="13">
        <v>42535.049849537034</v>
      </c>
      <c r="R541">
        <f t="shared" si="8"/>
        <v>2016</v>
      </c>
      <c r="S541" t="str">
        <f t="shared" si="9"/>
        <v>Jun</v>
      </c>
    </row>
    <row r="542" spans="1:19" ht="58.5" hidden="1" thickBot="1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0" t="s">
        <v>8321</v>
      </c>
      <c r="P542" s="15" t="s">
        <v>8322</v>
      </c>
      <c r="Q542" s="12">
        <v>42009.817199074074</v>
      </c>
      <c r="R542">
        <f t="shared" si="8"/>
        <v>2015</v>
      </c>
    </row>
    <row r="543" spans="1:19" ht="44" hidden="1" thickBot="1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0" t="s">
        <v>8321</v>
      </c>
      <c r="P543" s="15" t="s">
        <v>8322</v>
      </c>
      <c r="Q543" s="13">
        <v>42276.046689814815</v>
      </c>
      <c r="R543">
        <f t="shared" si="8"/>
        <v>2015</v>
      </c>
    </row>
    <row r="544" spans="1:19" ht="44" hidden="1" thickBot="1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0" t="s">
        <v>8321</v>
      </c>
      <c r="P544" s="15" t="s">
        <v>8322</v>
      </c>
      <c r="Q544" s="12">
        <v>42433.737453703703</v>
      </c>
      <c r="R544">
        <f t="shared" si="8"/>
        <v>2016</v>
      </c>
    </row>
    <row r="545" spans="1:18" ht="44" hidden="1" thickBot="1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0" t="s">
        <v>8321</v>
      </c>
      <c r="P545" s="15" t="s">
        <v>8322</v>
      </c>
      <c r="Q545" s="13">
        <v>41914.092152777775</v>
      </c>
      <c r="R545">
        <f t="shared" si="8"/>
        <v>2014</v>
      </c>
    </row>
    <row r="546" spans="1:18" ht="44" hidden="1" thickBot="1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0" t="s">
        <v>8321</v>
      </c>
      <c r="P546" s="15" t="s">
        <v>8322</v>
      </c>
      <c r="Q546" s="12">
        <v>42525.656944444447</v>
      </c>
      <c r="R546">
        <f t="shared" si="8"/>
        <v>2016</v>
      </c>
    </row>
    <row r="547" spans="1:18" ht="58.5" hidden="1" thickBot="1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0" t="s">
        <v>8321</v>
      </c>
      <c r="P547" s="15" t="s">
        <v>8322</v>
      </c>
      <c r="Q547" s="13">
        <v>42283.592465277776</v>
      </c>
      <c r="R547">
        <f t="shared" si="8"/>
        <v>2015</v>
      </c>
    </row>
    <row r="548" spans="1:18" ht="44" hidden="1" thickBot="1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0" t="s">
        <v>8321</v>
      </c>
      <c r="P548" s="15" t="s">
        <v>8322</v>
      </c>
      <c r="Q548" s="12">
        <v>42249.667997685188</v>
      </c>
      <c r="R548">
        <f t="shared" si="8"/>
        <v>2015</v>
      </c>
    </row>
    <row r="549" spans="1:18" ht="58.5" hidden="1" thickBot="1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0" t="s">
        <v>8321</v>
      </c>
      <c r="P549" s="15" t="s">
        <v>8322</v>
      </c>
      <c r="Q549" s="13">
        <v>42380.696342592593</v>
      </c>
      <c r="R549">
        <f t="shared" si="8"/>
        <v>2016</v>
      </c>
    </row>
    <row r="550" spans="1:18" ht="44" hidden="1" thickBot="1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0" t="s">
        <v>8321</v>
      </c>
      <c r="P550" s="15" t="s">
        <v>8322</v>
      </c>
      <c r="Q550" s="12">
        <v>42276.903333333335</v>
      </c>
      <c r="R550">
        <f t="shared" si="8"/>
        <v>2015</v>
      </c>
    </row>
    <row r="551" spans="1:18" ht="58.5" hidden="1" thickBot="1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0" t="s">
        <v>8321</v>
      </c>
      <c r="P551" s="15" t="s">
        <v>8322</v>
      </c>
      <c r="Q551" s="13">
        <v>42163.636828703704</v>
      </c>
      <c r="R551">
        <f t="shared" si="8"/>
        <v>2015</v>
      </c>
    </row>
    <row r="552" spans="1:18" ht="44" hidden="1" thickBot="1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0" t="s">
        <v>8321</v>
      </c>
      <c r="P552" s="15" t="s">
        <v>8322</v>
      </c>
      <c r="Q552" s="12">
        <v>42753.678761574076</v>
      </c>
      <c r="R552">
        <f t="shared" si="8"/>
        <v>2017</v>
      </c>
    </row>
    <row r="553" spans="1:18" ht="44" hidden="1" thickBot="1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0" t="s">
        <v>8321</v>
      </c>
      <c r="P553" s="15" t="s">
        <v>8322</v>
      </c>
      <c r="Q553" s="13">
        <v>42173.275740740741</v>
      </c>
      <c r="R553">
        <f t="shared" si="8"/>
        <v>2015</v>
      </c>
    </row>
    <row r="554" spans="1:18" ht="44" hidden="1" thickBot="1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0" t="s">
        <v>8321</v>
      </c>
      <c r="P554" s="15" t="s">
        <v>8322</v>
      </c>
      <c r="Q554" s="12">
        <v>42318.616851851853</v>
      </c>
      <c r="R554">
        <f t="shared" si="8"/>
        <v>2015</v>
      </c>
    </row>
    <row r="555" spans="1:18" ht="44" hidden="1" thickBot="1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0" t="s">
        <v>8321</v>
      </c>
      <c r="P555" s="15" t="s">
        <v>8322</v>
      </c>
      <c r="Q555" s="13">
        <v>41927.71980324074</v>
      </c>
      <c r="R555">
        <f t="shared" si="8"/>
        <v>2014</v>
      </c>
    </row>
    <row r="556" spans="1:18" ht="44" hidden="1" thickBot="1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0" t="s">
        <v>8321</v>
      </c>
      <c r="P556" s="15" t="s">
        <v>8322</v>
      </c>
      <c r="Q556" s="12">
        <v>41901.684861111113</v>
      </c>
      <c r="R556">
        <f t="shared" si="8"/>
        <v>2014</v>
      </c>
    </row>
    <row r="557" spans="1:18" ht="44" hidden="1" thickBot="1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0" t="s">
        <v>8321</v>
      </c>
      <c r="P557" s="15" t="s">
        <v>8322</v>
      </c>
      <c r="Q557" s="13">
        <v>42503.353506944448</v>
      </c>
      <c r="R557">
        <f t="shared" si="8"/>
        <v>2016</v>
      </c>
    </row>
    <row r="558" spans="1:18" ht="29.5" hidden="1" thickBot="1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0" t="s">
        <v>8321</v>
      </c>
      <c r="P558" s="15" t="s">
        <v>8322</v>
      </c>
      <c r="Q558" s="12">
        <v>42345.860150462962</v>
      </c>
      <c r="R558">
        <f t="shared" si="8"/>
        <v>2015</v>
      </c>
    </row>
    <row r="559" spans="1:18" ht="44" hidden="1" thickBot="1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0" t="s">
        <v>8321</v>
      </c>
      <c r="P559" s="15" t="s">
        <v>8322</v>
      </c>
      <c r="Q559" s="13">
        <v>42676.942164351851</v>
      </c>
      <c r="R559">
        <f t="shared" si="8"/>
        <v>2016</v>
      </c>
    </row>
    <row r="560" spans="1:18" ht="44" hidden="1" thickBot="1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0" t="s">
        <v>8321</v>
      </c>
      <c r="P560" s="15" t="s">
        <v>8322</v>
      </c>
      <c r="Q560" s="12">
        <v>42057.883159722223</v>
      </c>
      <c r="R560">
        <f t="shared" si="8"/>
        <v>2015</v>
      </c>
    </row>
    <row r="561" spans="1:18" ht="58.5" hidden="1" thickBot="1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0" t="s">
        <v>8321</v>
      </c>
      <c r="P561" s="15" t="s">
        <v>8322</v>
      </c>
      <c r="Q561" s="13">
        <v>42321.283101851855</v>
      </c>
      <c r="R561">
        <f t="shared" si="8"/>
        <v>2015</v>
      </c>
    </row>
    <row r="562" spans="1:18" ht="44" hidden="1" thickBot="1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0" t="s">
        <v>8321</v>
      </c>
      <c r="P562" s="15" t="s">
        <v>8322</v>
      </c>
      <c r="Q562" s="12">
        <v>41960.771354166667</v>
      </c>
      <c r="R562">
        <f t="shared" si="8"/>
        <v>2014</v>
      </c>
    </row>
    <row r="563" spans="1:18" ht="44" hidden="1" thickBot="1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0" t="s">
        <v>8321</v>
      </c>
      <c r="P563" s="15" t="s">
        <v>8322</v>
      </c>
      <c r="Q563" s="13">
        <v>42268.658715277779</v>
      </c>
      <c r="R563">
        <f t="shared" si="8"/>
        <v>2015</v>
      </c>
    </row>
    <row r="564" spans="1:18" ht="44" hidden="1" thickBot="1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0" t="s">
        <v>8321</v>
      </c>
      <c r="P564" s="15" t="s">
        <v>8322</v>
      </c>
      <c r="Q564" s="12">
        <v>42692.389062499999</v>
      </c>
      <c r="R564">
        <f t="shared" si="8"/>
        <v>2016</v>
      </c>
    </row>
    <row r="565" spans="1:18" ht="44" hidden="1" thickBot="1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0" t="s">
        <v>8321</v>
      </c>
      <c r="P565" s="15" t="s">
        <v>8322</v>
      </c>
      <c r="Q565" s="13">
        <v>42022.069988425923</v>
      </c>
      <c r="R565">
        <f t="shared" si="8"/>
        <v>2015</v>
      </c>
    </row>
    <row r="566" spans="1:18" ht="58.5" hidden="1" thickBot="1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0" t="s">
        <v>8321</v>
      </c>
      <c r="P566" s="15" t="s">
        <v>8322</v>
      </c>
      <c r="Q566" s="12">
        <v>42411.942997685182</v>
      </c>
      <c r="R566">
        <f t="shared" si="8"/>
        <v>2016</v>
      </c>
    </row>
    <row r="567" spans="1:18" ht="44" hidden="1" thickBot="1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0" t="s">
        <v>8321</v>
      </c>
      <c r="P567" s="15" t="s">
        <v>8322</v>
      </c>
      <c r="Q567" s="13">
        <v>42165.78528935185</v>
      </c>
      <c r="R567">
        <f t="shared" si="8"/>
        <v>2015</v>
      </c>
    </row>
    <row r="568" spans="1:18" ht="44" hidden="1" thickBot="1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0" t="s">
        <v>8321</v>
      </c>
      <c r="P568" s="15" t="s">
        <v>8322</v>
      </c>
      <c r="Q568" s="12">
        <v>42535.68440972222</v>
      </c>
      <c r="R568">
        <f t="shared" si="8"/>
        <v>2016</v>
      </c>
    </row>
    <row r="569" spans="1:18" ht="44" hidden="1" thickBot="1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0" t="s">
        <v>8321</v>
      </c>
      <c r="P569" s="15" t="s">
        <v>8322</v>
      </c>
      <c r="Q569" s="13">
        <v>41975.842523148145</v>
      </c>
      <c r="R569">
        <f t="shared" si="8"/>
        <v>2014</v>
      </c>
    </row>
    <row r="570" spans="1:18" ht="58.5" hidden="1" thickBot="1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0" t="s">
        <v>8321</v>
      </c>
      <c r="P570" s="15" t="s">
        <v>8322</v>
      </c>
      <c r="Q570" s="12">
        <v>42348.9215625</v>
      </c>
      <c r="R570">
        <f t="shared" si="8"/>
        <v>2015</v>
      </c>
    </row>
    <row r="571" spans="1:18" ht="44" hidden="1" thickBot="1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0" t="s">
        <v>8321</v>
      </c>
      <c r="P571" s="15" t="s">
        <v>8322</v>
      </c>
      <c r="Q571" s="13">
        <v>42340.847361111111</v>
      </c>
      <c r="R571">
        <f t="shared" si="8"/>
        <v>2015</v>
      </c>
    </row>
    <row r="572" spans="1:18" ht="29.5" hidden="1" thickBot="1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0" t="s">
        <v>8321</v>
      </c>
      <c r="P572" s="15" t="s">
        <v>8322</v>
      </c>
      <c r="Q572" s="12">
        <v>42388.798252314817</v>
      </c>
      <c r="R572">
        <f t="shared" si="8"/>
        <v>2016</v>
      </c>
    </row>
    <row r="573" spans="1:18" ht="44" hidden="1" thickBot="1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0" t="s">
        <v>8321</v>
      </c>
      <c r="P573" s="15" t="s">
        <v>8322</v>
      </c>
      <c r="Q573" s="13">
        <v>42192.816238425927</v>
      </c>
      <c r="R573">
        <f t="shared" si="8"/>
        <v>2015</v>
      </c>
    </row>
    <row r="574" spans="1:18" ht="44" hidden="1" thickBot="1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0" t="s">
        <v>8321</v>
      </c>
      <c r="P574" s="15" t="s">
        <v>8322</v>
      </c>
      <c r="Q574" s="12">
        <v>42282.716296296298</v>
      </c>
      <c r="R574">
        <f t="shared" si="8"/>
        <v>2015</v>
      </c>
    </row>
    <row r="575" spans="1:18" ht="58.5" hidden="1" thickBot="1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0" t="s">
        <v>8321</v>
      </c>
      <c r="P575" s="15" t="s">
        <v>8322</v>
      </c>
      <c r="Q575" s="13">
        <v>41963.050127314818</v>
      </c>
      <c r="R575">
        <f t="shared" si="8"/>
        <v>2014</v>
      </c>
    </row>
    <row r="576" spans="1:18" ht="44" hidden="1" thickBot="1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0" t="s">
        <v>8321</v>
      </c>
      <c r="P576" s="15" t="s">
        <v>8322</v>
      </c>
      <c r="Q576" s="12">
        <v>42632.443368055552</v>
      </c>
      <c r="R576">
        <f t="shared" si="8"/>
        <v>2016</v>
      </c>
    </row>
    <row r="577" spans="1:18" ht="58.5" hidden="1" thickBot="1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0" t="s">
        <v>8321</v>
      </c>
      <c r="P577" s="15" t="s">
        <v>8322</v>
      </c>
      <c r="Q577" s="13">
        <v>42138.692627314813</v>
      </c>
      <c r="R577">
        <f t="shared" si="8"/>
        <v>2015</v>
      </c>
    </row>
    <row r="578" spans="1:18" ht="44" hidden="1" thickBot="1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0" t="s">
        <v>8321</v>
      </c>
      <c r="P578" s="15" t="s">
        <v>8322</v>
      </c>
      <c r="Q578" s="12">
        <v>42031.471666666665</v>
      </c>
      <c r="R578">
        <f t="shared" si="8"/>
        <v>2015</v>
      </c>
    </row>
    <row r="579" spans="1:18" ht="44" hidden="1" thickBot="1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0" t="s">
        <v>8321</v>
      </c>
      <c r="P579" s="15" t="s">
        <v>8322</v>
      </c>
      <c r="Q579" s="13">
        <v>42450.589143518519</v>
      </c>
      <c r="R579">
        <f t="shared" ref="R579:R642" si="10">YEAR(Q579)</f>
        <v>2016</v>
      </c>
    </row>
    <row r="580" spans="1:18" ht="29.5" hidden="1" thickBot="1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0" t="s">
        <v>8321</v>
      </c>
      <c r="P580" s="15" t="s">
        <v>8322</v>
      </c>
      <c r="Q580" s="12">
        <v>42230.578622685185</v>
      </c>
      <c r="R580">
        <f t="shared" si="10"/>
        <v>2015</v>
      </c>
    </row>
    <row r="581" spans="1:18" ht="29.5" hidden="1" thickBot="1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0" t="s">
        <v>8321</v>
      </c>
      <c r="P581" s="15" t="s">
        <v>8322</v>
      </c>
      <c r="Q581" s="13">
        <v>41968.852118055554</v>
      </c>
      <c r="R581">
        <f t="shared" si="10"/>
        <v>2014</v>
      </c>
    </row>
    <row r="582" spans="1:18" ht="44" hidden="1" thickBot="1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0" t="s">
        <v>8321</v>
      </c>
      <c r="P582" s="15" t="s">
        <v>8322</v>
      </c>
      <c r="Q582" s="12">
        <v>42605.908182870371</v>
      </c>
      <c r="R582">
        <f t="shared" si="10"/>
        <v>2016</v>
      </c>
    </row>
    <row r="583" spans="1:18" ht="58.5" hidden="1" thickBot="1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0" t="s">
        <v>8321</v>
      </c>
      <c r="P583" s="15" t="s">
        <v>8322</v>
      </c>
      <c r="Q583" s="13">
        <v>42188.012777777774</v>
      </c>
      <c r="R583">
        <f t="shared" si="10"/>
        <v>2015</v>
      </c>
    </row>
    <row r="584" spans="1:18" ht="58.5" hidden="1" thickBot="1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0" t="s">
        <v>8321</v>
      </c>
      <c r="P584" s="15" t="s">
        <v>8322</v>
      </c>
      <c r="Q584" s="12">
        <v>42055.739803240744</v>
      </c>
      <c r="R584">
        <f t="shared" si="10"/>
        <v>2015</v>
      </c>
    </row>
    <row r="585" spans="1:18" ht="44" hidden="1" thickBot="1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0" t="s">
        <v>8321</v>
      </c>
      <c r="P585" s="15" t="s">
        <v>8322</v>
      </c>
      <c r="Q585" s="13">
        <v>42052.938506944447</v>
      </c>
      <c r="R585">
        <f t="shared" si="10"/>
        <v>2015</v>
      </c>
    </row>
    <row r="586" spans="1:18" ht="44" hidden="1" thickBot="1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0" t="s">
        <v>8321</v>
      </c>
      <c r="P586" s="15" t="s">
        <v>8322</v>
      </c>
      <c r="Q586" s="12">
        <v>42049.716620370367</v>
      </c>
      <c r="R586">
        <f t="shared" si="10"/>
        <v>2015</v>
      </c>
    </row>
    <row r="587" spans="1:18" ht="44" hidden="1" thickBot="1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0" t="s">
        <v>8321</v>
      </c>
      <c r="P587" s="15" t="s">
        <v>8322</v>
      </c>
      <c r="Q587" s="13">
        <v>42283.3909375</v>
      </c>
      <c r="R587">
        <f t="shared" si="10"/>
        <v>2015</v>
      </c>
    </row>
    <row r="588" spans="1:18" ht="44" hidden="1" thickBot="1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0" t="s">
        <v>8321</v>
      </c>
      <c r="P588" s="15" t="s">
        <v>8322</v>
      </c>
      <c r="Q588" s="12">
        <v>42020.854247685187</v>
      </c>
      <c r="R588">
        <f t="shared" si="10"/>
        <v>2015</v>
      </c>
    </row>
    <row r="589" spans="1:18" ht="73" hidden="1" thickBot="1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0" t="s">
        <v>8321</v>
      </c>
      <c r="P589" s="15" t="s">
        <v>8322</v>
      </c>
      <c r="Q589" s="13">
        <v>42080.757326388892</v>
      </c>
      <c r="R589">
        <f t="shared" si="10"/>
        <v>2015</v>
      </c>
    </row>
    <row r="590" spans="1:18" ht="44" hidden="1" thickBot="1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0" t="s">
        <v>8321</v>
      </c>
      <c r="P590" s="15" t="s">
        <v>8322</v>
      </c>
      <c r="Q590" s="12">
        <v>42631.769513888888</v>
      </c>
      <c r="R590">
        <f t="shared" si="10"/>
        <v>2016</v>
      </c>
    </row>
    <row r="591" spans="1:18" ht="15" hidden="1" thickBot="1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0" t="s">
        <v>8321</v>
      </c>
      <c r="P591" s="15" t="s">
        <v>8322</v>
      </c>
      <c r="Q591" s="13">
        <v>42178.614571759259</v>
      </c>
      <c r="R591">
        <f t="shared" si="10"/>
        <v>2015</v>
      </c>
    </row>
    <row r="592" spans="1:18" ht="58.5" hidden="1" thickBot="1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0" t="s">
        <v>8321</v>
      </c>
      <c r="P592" s="15" t="s">
        <v>8322</v>
      </c>
      <c r="Q592" s="12">
        <v>42377.554756944446</v>
      </c>
      <c r="R592">
        <f t="shared" si="10"/>
        <v>2016</v>
      </c>
    </row>
    <row r="593" spans="1:18" ht="44" hidden="1" thickBot="1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0" t="s">
        <v>8321</v>
      </c>
      <c r="P593" s="15" t="s">
        <v>8322</v>
      </c>
      <c r="Q593" s="13">
        <v>42177.543171296296</v>
      </c>
      <c r="R593">
        <f t="shared" si="10"/>
        <v>2015</v>
      </c>
    </row>
    <row r="594" spans="1:18" ht="58.5" hidden="1" thickBot="1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0" t="s">
        <v>8321</v>
      </c>
      <c r="P594" s="15" t="s">
        <v>8322</v>
      </c>
      <c r="Q594" s="12">
        <v>41946.232175925928</v>
      </c>
      <c r="R594">
        <f t="shared" si="10"/>
        <v>2014</v>
      </c>
    </row>
    <row r="595" spans="1:18" ht="58.5" hidden="1" thickBot="1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0" t="s">
        <v>8321</v>
      </c>
      <c r="P595" s="15" t="s">
        <v>8322</v>
      </c>
      <c r="Q595" s="13">
        <v>42070.677604166667</v>
      </c>
      <c r="R595">
        <f t="shared" si="10"/>
        <v>2015</v>
      </c>
    </row>
    <row r="596" spans="1:18" ht="29.5" hidden="1" thickBot="1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0" t="s">
        <v>8321</v>
      </c>
      <c r="P596" s="15" t="s">
        <v>8322</v>
      </c>
      <c r="Q596" s="12">
        <v>42446.780162037037</v>
      </c>
      <c r="R596">
        <f t="shared" si="10"/>
        <v>2016</v>
      </c>
    </row>
    <row r="597" spans="1:18" ht="44" hidden="1" thickBot="1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0" t="s">
        <v>8321</v>
      </c>
      <c r="P597" s="15" t="s">
        <v>8322</v>
      </c>
      <c r="Q597" s="13">
        <v>42083.069884259261</v>
      </c>
      <c r="R597">
        <f t="shared" si="10"/>
        <v>2015</v>
      </c>
    </row>
    <row r="598" spans="1:18" ht="44" hidden="1" thickBot="1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0" t="s">
        <v>8321</v>
      </c>
      <c r="P598" s="15" t="s">
        <v>8322</v>
      </c>
      <c r="Q598" s="12">
        <v>42646.896898148145</v>
      </c>
      <c r="R598">
        <f t="shared" si="10"/>
        <v>2016</v>
      </c>
    </row>
    <row r="599" spans="1:18" ht="44" hidden="1" thickBot="1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0" t="s">
        <v>8321</v>
      </c>
      <c r="P599" s="15" t="s">
        <v>8322</v>
      </c>
      <c r="Q599" s="13">
        <v>42545.705266203702</v>
      </c>
      <c r="R599">
        <f t="shared" si="10"/>
        <v>2016</v>
      </c>
    </row>
    <row r="600" spans="1:18" ht="29.5" hidden="1" thickBot="1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0" t="s">
        <v>8321</v>
      </c>
      <c r="P600" s="15" t="s">
        <v>8322</v>
      </c>
      <c r="Q600" s="12">
        <v>41948.00209490741</v>
      </c>
      <c r="R600">
        <f t="shared" si="10"/>
        <v>2014</v>
      </c>
    </row>
    <row r="601" spans="1:18" ht="58.5" hidden="1" thickBot="1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0" t="s">
        <v>8321</v>
      </c>
      <c r="P601" s="15" t="s">
        <v>8322</v>
      </c>
      <c r="Q601" s="13">
        <v>42047.812523148146</v>
      </c>
      <c r="R601">
        <f t="shared" si="10"/>
        <v>2015</v>
      </c>
    </row>
    <row r="602" spans="1:18" ht="29.5" hidden="1" thickBot="1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0" t="s">
        <v>8321</v>
      </c>
      <c r="P602" s="15" t="s">
        <v>8322</v>
      </c>
      <c r="Q602" s="12">
        <v>42073.798171296294</v>
      </c>
      <c r="R602">
        <f t="shared" si="10"/>
        <v>2015</v>
      </c>
    </row>
    <row r="603" spans="1:18" ht="44" hidden="1" thickBot="1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0" t="s">
        <v>8321</v>
      </c>
      <c r="P603" s="15" t="s">
        <v>8322</v>
      </c>
      <c r="Q603" s="13">
        <v>41969.858090277776</v>
      </c>
      <c r="R603">
        <f t="shared" si="10"/>
        <v>2014</v>
      </c>
    </row>
    <row r="604" spans="1:18" ht="44" hidden="1" thickBot="1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0" t="s">
        <v>8321</v>
      </c>
      <c r="P604" s="15" t="s">
        <v>8322</v>
      </c>
      <c r="Q604" s="12">
        <v>42143.79415509259</v>
      </c>
      <c r="R604">
        <f t="shared" si="10"/>
        <v>2015</v>
      </c>
    </row>
    <row r="605" spans="1:18" ht="44" hidden="1" thickBot="1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0" t="s">
        <v>8321</v>
      </c>
      <c r="P605" s="15" t="s">
        <v>8322</v>
      </c>
      <c r="Q605" s="13">
        <v>41835.639155092591</v>
      </c>
      <c r="R605">
        <f t="shared" si="10"/>
        <v>2014</v>
      </c>
    </row>
    <row r="606" spans="1:18" ht="44" hidden="1" thickBot="1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0" t="s">
        <v>8321</v>
      </c>
      <c r="P606" s="15" t="s">
        <v>8322</v>
      </c>
      <c r="Q606" s="12">
        <v>41849.035370370373</v>
      </c>
      <c r="R606">
        <f t="shared" si="10"/>
        <v>2014</v>
      </c>
    </row>
    <row r="607" spans="1:18" ht="29.5" hidden="1" thickBot="1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0" t="s">
        <v>8321</v>
      </c>
      <c r="P607" s="15" t="s">
        <v>8322</v>
      </c>
      <c r="Q607" s="13">
        <v>42194.357731481483</v>
      </c>
      <c r="R607">
        <f t="shared" si="10"/>
        <v>2015</v>
      </c>
    </row>
    <row r="608" spans="1:18" ht="58.5" hidden="1" thickBot="1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0" t="s">
        <v>8321</v>
      </c>
      <c r="P608" s="15" t="s">
        <v>8322</v>
      </c>
      <c r="Q608" s="12">
        <v>42102.650567129633</v>
      </c>
      <c r="R608">
        <f t="shared" si="10"/>
        <v>2015</v>
      </c>
    </row>
    <row r="609" spans="1:18" ht="44" hidden="1" thickBot="1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0" t="s">
        <v>8321</v>
      </c>
      <c r="P609" s="15" t="s">
        <v>8322</v>
      </c>
      <c r="Q609" s="13">
        <v>42300.825648148151</v>
      </c>
      <c r="R609">
        <f t="shared" si="10"/>
        <v>2015</v>
      </c>
    </row>
    <row r="610" spans="1:18" ht="44" hidden="1" thickBot="1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0" t="s">
        <v>8321</v>
      </c>
      <c r="P610" s="15" t="s">
        <v>8322</v>
      </c>
      <c r="Q610" s="12">
        <v>42140.921064814815</v>
      </c>
      <c r="R610">
        <f t="shared" si="10"/>
        <v>2015</v>
      </c>
    </row>
    <row r="611" spans="1:18" ht="44" hidden="1" thickBot="1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0" t="s">
        <v>8321</v>
      </c>
      <c r="P611" s="15" t="s">
        <v>8322</v>
      </c>
      <c r="Q611" s="13">
        <v>42307.034074074072</v>
      </c>
      <c r="R611">
        <f t="shared" si="10"/>
        <v>2015</v>
      </c>
    </row>
    <row r="612" spans="1:18" ht="44" hidden="1" thickBot="1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0" t="s">
        <v>8321</v>
      </c>
      <c r="P612" s="15" t="s">
        <v>8322</v>
      </c>
      <c r="Q612" s="12">
        <v>42086.83085648148</v>
      </c>
      <c r="R612">
        <f t="shared" si="10"/>
        <v>2015</v>
      </c>
    </row>
    <row r="613" spans="1:18" ht="44" hidden="1" thickBot="1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0" t="s">
        <v>8321</v>
      </c>
      <c r="P613" s="15" t="s">
        <v>8322</v>
      </c>
      <c r="Q613" s="13">
        <v>42328.560613425929</v>
      </c>
      <c r="R613">
        <f t="shared" si="10"/>
        <v>2015</v>
      </c>
    </row>
    <row r="614" spans="1:18" ht="29.5" hidden="1" thickBot="1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0" t="s">
        <v>8321</v>
      </c>
      <c r="P614" s="15" t="s">
        <v>8322</v>
      </c>
      <c r="Q614" s="12">
        <v>42585.031782407408</v>
      </c>
      <c r="R614">
        <f t="shared" si="10"/>
        <v>2016</v>
      </c>
    </row>
    <row r="615" spans="1:18" ht="44" hidden="1" thickBot="1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0" t="s">
        <v>8321</v>
      </c>
      <c r="P615" s="15" t="s">
        <v>8322</v>
      </c>
      <c r="Q615" s="13">
        <v>42247.496759259258</v>
      </c>
      <c r="R615">
        <f t="shared" si="10"/>
        <v>2015</v>
      </c>
    </row>
    <row r="616" spans="1:18" ht="44" hidden="1" thickBot="1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0" t="s">
        <v>8321</v>
      </c>
      <c r="P616" s="15" t="s">
        <v>8322</v>
      </c>
      <c r="Q616" s="12">
        <v>42515.061805555553</v>
      </c>
      <c r="R616">
        <f t="shared" si="10"/>
        <v>2016</v>
      </c>
    </row>
    <row r="617" spans="1:18" ht="44" hidden="1" thickBot="1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0" t="s">
        <v>8321</v>
      </c>
      <c r="P617" s="15" t="s">
        <v>8322</v>
      </c>
      <c r="Q617" s="13">
        <v>42242.122210648151</v>
      </c>
      <c r="R617">
        <f t="shared" si="10"/>
        <v>2015</v>
      </c>
    </row>
    <row r="618" spans="1:18" ht="44" hidden="1" thickBot="1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0" t="s">
        <v>8321</v>
      </c>
      <c r="P618" s="15" t="s">
        <v>8322</v>
      </c>
      <c r="Q618" s="12">
        <v>42761.376238425924</v>
      </c>
      <c r="R618">
        <f t="shared" si="10"/>
        <v>2017</v>
      </c>
    </row>
    <row r="619" spans="1:18" ht="58.5" hidden="1" thickBot="1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0" t="s">
        <v>8321</v>
      </c>
      <c r="P619" s="15" t="s">
        <v>8322</v>
      </c>
      <c r="Q619" s="13">
        <v>42087.343090277776</v>
      </c>
      <c r="R619">
        <f t="shared" si="10"/>
        <v>2015</v>
      </c>
    </row>
    <row r="620" spans="1:18" ht="44" hidden="1" thickBot="1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0" t="s">
        <v>8321</v>
      </c>
      <c r="P620" s="15" t="s">
        <v>8322</v>
      </c>
      <c r="Q620" s="12">
        <v>42317.810219907406</v>
      </c>
      <c r="R620">
        <f t="shared" si="10"/>
        <v>2015</v>
      </c>
    </row>
    <row r="621" spans="1:18" ht="29.5" hidden="1" thickBot="1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0" t="s">
        <v>8321</v>
      </c>
      <c r="P621" s="15" t="s">
        <v>8322</v>
      </c>
      <c r="Q621" s="13">
        <v>41908.650347222225</v>
      </c>
      <c r="R621">
        <f t="shared" si="10"/>
        <v>2014</v>
      </c>
    </row>
    <row r="622" spans="1:18" ht="44" hidden="1" thickBot="1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0" t="s">
        <v>8321</v>
      </c>
      <c r="P622" s="15" t="s">
        <v>8322</v>
      </c>
      <c r="Q622" s="12">
        <v>41831.716874999998</v>
      </c>
      <c r="R622">
        <f t="shared" si="10"/>
        <v>2014</v>
      </c>
    </row>
    <row r="623" spans="1:18" ht="44" hidden="1" thickBot="1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0" t="s">
        <v>8321</v>
      </c>
      <c r="P623" s="15" t="s">
        <v>8322</v>
      </c>
      <c r="Q623" s="13">
        <v>42528.987696759257</v>
      </c>
      <c r="R623">
        <f t="shared" si="10"/>
        <v>2016</v>
      </c>
    </row>
    <row r="624" spans="1:18" ht="44" hidden="1" thickBot="1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0" t="s">
        <v>8321</v>
      </c>
      <c r="P624" s="15" t="s">
        <v>8322</v>
      </c>
      <c r="Q624" s="12">
        <v>42532.774745370371</v>
      </c>
      <c r="R624">
        <f t="shared" si="10"/>
        <v>2016</v>
      </c>
    </row>
    <row r="625" spans="1:18" ht="58.5" hidden="1" thickBot="1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0" t="s">
        <v>8321</v>
      </c>
      <c r="P625" s="15" t="s">
        <v>8322</v>
      </c>
      <c r="Q625" s="13">
        <v>42122.00922453704</v>
      </c>
      <c r="R625">
        <f t="shared" si="10"/>
        <v>2015</v>
      </c>
    </row>
    <row r="626" spans="1:18" ht="44" hidden="1" thickBot="1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0" t="s">
        <v>8321</v>
      </c>
      <c r="P626" s="15" t="s">
        <v>8322</v>
      </c>
      <c r="Q626" s="12">
        <v>42108.988900462966</v>
      </c>
      <c r="R626">
        <f t="shared" si="10"/>
        <v>2015</v>
      </c>
    </row>
    <row r="627" spans="1:18" ht="44" hidden="1" thickBot="1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0" t="s">
        <v>8321</v>
      </c>
      <c r="P627" s="15" t="s">
        <v>8322</v>
      </c>
      <c r="Q627" s="13">
        <v>42790.895567129628</v>
      </c>
      <c r="R627">
        <f t="shared" si="10"/>
        <v>2017</v>
      </c>
    </row>
    <row r="628" spans="1:18" ht="44" hidden="1" thickBot="1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0" t="s">
        <v>8321</v>
      </c>
      <c r="P628" s="15" t="s">
        <v>8322</v>
      </c>
      <c r="Q628" s="12">
        <v>42198.559479166666</v>
      </c>
      <c r="R628">
        <f t="shared" si="10"/>
        <v>2015</v>
      </c>
    </row>
    <row r="629" spans="1:18" ht="44" hidden="1" thickBot="1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0" t="s">
        <v>8321</v>
      </c>
      <c r="P629" s="15" t="s">
        <v>8322</v>
      </c>
      <c r="Q629" s="13">
        <v>42384.306840277779</v>
      </c>
      <c r="R629">
        <f t="shared" si="10"/>
        <v>2016</v>
      </c>
    </row>
    <row r="630" spans="1:18" ht="44" hidden="1" thickBot="1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0" t="s">
        <v>8321</v>
      </c>
      <c r="P630" s="15" t="s">
        <v>8322</v>
      </c>
      <c r="Q630" s="12">
        <v>41803.692789351851</v>
      </c>
      <c r="R630">
        <f t="shared" si="10"/>
        <v>2014</v>
      </c>
    </row>
    <row r="631" spans="1:18" ht="44" hidden="1" thickBot="1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0" t="s">
        <v>8321</v>
      </c>
      <c r="P631" s="15" t="s">
        <v>8322</v>
      </c>
      <c r="Q631" s="13">
        <v>42474.637824074074</v>
      </c>
      <c r="R631">
        <f t="shared" si="10"/>
        <v>2016</v>
      </c>
    </row>
    <row r="632" spans="1:18" ht="58.5" hidden="1" thickBot="1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0" t="s">
        <v>8321</v>
      </c>
      <c r="P632" s="15" t="s">
        <v>8322</v>
      </c>
      <c r="Q632" s="12">
        <v>42223.619456018518</v>
      </c>
      <c r="R632">
        <f t="shared" si="10"/>
        <v>2015</v>
      </c>
    </row>
    <row r="633" spans="1:18" ht="29.5" hidden="1" thickBot="1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0" t="s">
        <v>8321</v>
      </c>
      <c r="P633" s="15" t="s">
        <v>8322</v>
      </c>
      <c r="Q633" s="13">
        <v>42489.772326388891</v>
      </c>
      <c r="R633">
        <f t="shared" si="10"/>
        <v>2016</v>
      </c>
    </row>
    <row r="634" spans="1:18" ht="44" hidden="1" thickBot="1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0" t="s">
        <v>8321</v>
      </c>
      <c r="P634" s="15" t="s">
        <v>8322</v>
      </c>
      <c r="Q634" s="12">
        <v>42303.659317129626</v>
      </c>
      <c r="R634">
        <f t="shared" si="10"/>
        <v>2015</v>
      </c>
    </row>
    <row r="635" spans="1:18" ht="44" hidden="1" thickBot="1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0" t="s">
        <v>8321</v>
      </c>
      <c r="P635" s="15" t="s">
        <v>8322</v>
      </c>
      <c r="Q635" s="13">
        <v>42507.299328703702</v>
      </c>
      <c r="R635">
        <f t="shared" si="10"/>
        <v>2016</v>
      </c>
    </row>
    <row r="636" spans="1:18" ht="29.5" hidden="1" thickBot="1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0" t="s">
        <v>8321</v>
      </c>
      <c r="P636" s="15" t="s">
        <v>8322</v>
      </c>
      <c r="Q636" s="12">
        <v>42031.928576388891</v>
      </c>
      <c r="R636">
        <f t="shared" si="10"/>
        <v>2015</v>
      </c>
    </row>
    <row r="637" spans="1:18" ht="29.5" hidden="1" thickBot="1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0" t="s">
        <v>8321</v>
      </c>
      <c r="P637" s="15" t="s">
        <v>8322</v>
      </c>
      <c r="Q637" s="13">
        <v>42076.092152777775</v>
      </c>
      <c r="R637">
        <f t="shared" si="10"/>
        <v>2015</v>
      </c>
    </row>
    <row r="638" spans="1:18" ht="44" hidden="1" thickBot="1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0" t="s">
        <v>8321</v>
      </c>
      <c r="P638" s="15" t="s">
        <v>8322</v>
      </c>
      <c r="Q638" s="12">
        <v>42131.455439814818</v>
      </c>
      <c r="R638">
        <f t="shared" si="10"/>
        <v>2015</v>
      </c>
    </row>
    <row r="639" spans="1:18" ht="44" hidden="1" thickBot="1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0" t="s">
        <v>8321</v>
      </c>
      <c r="P639" s="15" t="s">
        <v>8322</v>
      </c>
      <c r="Q639" s="13">
        <v>42762.962013888886</v>
      </c>
      <c r="R639">
        <f t="shared" si="10"/>
        <v>2017</v>
      </c>
    </row>
    <row r="640" spans="1:18" ht="15" hidden="1" thickBot="1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0" t="s">
        <v>8321</v>
      </c>
      <c r="P640" s="15" t="s">
        <v>8322</v>
      </c>
      <c r="Q640" s="12">
        <v>42759.593310185184</v>
      </c>
      <c r="R640">
        <f t="shared" si="10"/>
        <v>2017</v>
      </c>
    </row>
    <row r="641" spans="1:18" ht="29.5" hidden="1" thickBot="1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0" t="s">
        <v>8321</v>
      </c>
      <c r="P641" s="15" t="s">
        <v>8322</v>
      </c>
      <c r="Q641" s="13">
        <v>41865.583275462966</v>
      </c>
      <c r="R641">
        <f t="shared" si="10"/>
        <v>2014</v>
      </c>
    </row>
    <row r="642" spans="1:18" ht="44" hidden="1" thickBot="1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0" t="s">
        <v>8321</v>
      </c>
      <c r="P642" s="15" t="s">
        <v>8323</v>
      </c>
      <c r="Q642" s="12">
        <v>42683.420312499999</v>
      </c>
      <c r="R642">
        <f t="shared" si="10"/>
        <v>2016</v>
      </c>
    </row>
    <row r="643" spans="1:18" ht="44" hidden="1" thickBot="1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0" t="s">
        <v>8321</v>
      </c>
      <c r="P643" s="15" t="s">
        <v>8323</v>
      </c>
      <c r="Q643" s="13">
        <v>42199.57</v>
      </c>
      <c r="R643">
        <f t="shared" ref="R643:R706" si="11">YEAR(Q643)</f>
        <v>2015</v>
      </c>
    </row>
    <row r="644" spans="1:18" ht="44" hidden="1" thickBot="1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0" t="s">
        <v>8321</v>
      </c>
      <c r="P644" s="15" t="s">
        <v>8323</v>
      </c>
      <c r="Q644" s="12">
        <v>42199.651319444441</v>
      </c>
      <c r="R644">
        <f t="shared" si="11"/>
        <v>2015</v>
      </c>
    </row>
    <row r="645" spans="1:18" ht="44" hidden="1" thickBot="1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0" t="s">
        <v>8321</v>
      </c>
      <c r="P645" s="15" t="s">
        <v>8323</v>
      </c>
      <c r="Q645" s="13">
        <v>42100.642071759263</v>
      </c>
      <c r="R645">
        <f t="shared" si="11"/>
        <v>2015</v>
      </c>
    </row>
    <row r="646" spans="1:18" ht="44" hidden="1" thickBot="1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0" t="s">
        <v>8321</v>
      </c>
      <c r="P646" s="15" t="s">
        <v>8323</v>
      </c>
      <c r="Q646" s="12">
        <v>41898.665960648148</v>
      </c>
      <c r="R646">
        <f t="shared" si="11"/>
        <v>2014</v>
      </c>
    </row>
    <row r="647" spans="1:18" ht="29.5" hidden="1" thickBot="1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0" t="s">
        <v>8321</v>
      </c>
      <c r="P647" s="15" t="s">
        <v>8323</v>
      </c>
      <c r="Q647" s="13">
        <v>42564.026319444441</v>
      </c>
      <c r="R647">
        <f t="shared" si="11"/>
        <v>2016</v>
      </c>
    </row>
    <row r="648" spans="1:18" ht="44" hidden="1" thickBot="1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0" t="s">
        <v>8321</v>
      </c>
      <c r="P648" s="15" t="s">
        <v>8323</v>
      </c>
      <c r="Q648" s="12">
        <v>41832.852627314816</v>
      </c>
      <c r="R648">
        <f t="shared" si="11"/>
        <v>2014</v>
      </c>
    </row>
    <row r="649" spans="1:18" ht="44" hidden="1" thickBot="1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0" t="s">
        <v>8321</v>
      </c>
      <c r="P649" s="15" t="s">
        <v>8323</v>
      </c>
      <c r="Q649" s="13">
        <v>42416.767928240741</v>
      </c>
      <c r="R649">
        <f t="shared" si="11"/>
        <v>2016</v>
      </c>
    </row>
    <row r="650" spans="1:18" ht="29.5" hidden="1" thickBot="1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0" t="s">
        <v>8321</v>
      </c>
      <c r="P650" s="15" t="s">
        <v>8323</v>
      </c>
      <c r="Q650" s="12">
        <v>41891.693379629629</v>
      </c>
      <c r="R650">
        <f t="shared" si="11"/>
        <v>2014</v>
      </c>
    </row>
    <row r="651" spans="1:18" ht="44" hidden="1" thickBot="1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0" t="s">
        <v>8321</v>
      </c>
      <c r="P651" s="15" t="s">
        <v>8323</v>
      </c>
      <c r="Q651" s="13">
        <v>41877.912187499998</v>
      </c>
      <c r="R651">
        <f t="shared" si="11"/>
        <v>2014</v>
      </c>
    </row>
    <row r="652" spans="1:18" ht="44" hidden="1" thickBot="1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0" t="s">
        <v>8321</v>
      </c>
      <c r="P652" s="15" t="s">
        <v>8323</v>
      </c>
      <c r="Q652" s="12">
        <v>41932.036851851852</v>
      </c>
      <c r="R652">
        <f t="shared" si="11"/>
        <v>2014</v>
      </c>
    </row>
    <row r="653" spans="1:18" ht="44" hidden="1" thickBot="1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0" t="s">
        <v>8321</v>
      </c>
      <c r="P653" s="15" t="s">
        <v>8323</v>
      </c>
      <c r="Q653" s="13">
        <v>41956.017488425925</v>
      </c>
      <c r="R653">
        <f t="shared" si="11"/>
        <v>2014</v>
      </c>
    </row>
    <row r="654" spans="1:18" ht="58.5" hidden="1" thickBot="1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0" t="s">
        <v>8321</v>
      </c>
      <c r="P654" s="15" t="s">
        <v>8323</v>
      </c>
      <c r="Q654" s="12">
        <v>42675.690393518518</v>
      </c>
      <c r="R654">
        <f t="shared" si="11"/>
        <v>2016</v>
      </c>
    </row>
    <row r="655" spans="1:18" ht="58.5" hidden="1" thickBot="1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0" t="s">
        <v>8321</v>
      </c>
      <c r="P655" s="15" t="s">
        <v>8323</v>
      </c>
      <c r="Q655" s="13">
        <v>42199.618518518517</v>
      </c>
      <c r="R655">
        <f t="shared" si="11"/>
        <v>2015</v>
      </c>
    </row>
    <row r="656" spans="1:18" ht="44" hidden="1" thickBot="1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0" t="s">
        <v>8321</v>
      </c>
      <c r="P656" s="15" t="s">
        <v>8323</v>
      </c>
      <c r="Q656" s="12">
        <v>42163.957326388889</v>
      </c>
      <c r="R656">
        <f t="shared" si="11"/>
        <v>2015</v>
      </c>
    </row>
    <row r="657" spans="1:18" ht="44" hidden="1" thickBot="1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0" t="s">
        <v>8321</v>
      </c>
      <c r="P657" s="15" t="s">
        <v>8323</v>
      </c>
      <c r="Q657" s="13">
        <v>42045.957314814812</v>
      </c>
      <c r="R657">
        <f t="shared" si="11"/>
        <v>2015</v>
      </c>
    </row>
    <row r="658" spans="1:18" ht="44" hidden="1" thickBot="1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0" t="s">
        <v>8321</v>
      </c>
      <c r="P658" s="15" t="s">
        <v>8323</v>
      </c>
      <c r="Q658" s="12">
        <v>42417.804618055554</v>
      </c>
      <c r="R658">
        <f t="shared" si="11"/>
        <v>2016</v>
      </c>
    </row>
    <row r="659" spans="1:18" ht="44" hidden="1" thickBot="1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0" t="s">
        <v>8321</v>
      </c>
      <c r="P659" s="15" t="s">
        <v>8323</v>
      </c>
      <c r="Q659" s="13">
        <v>42331.84574074074</v>
      </c>
      <c r="R659">
        <f t="shared" si="11"/>
        <v>2015</v>
      </c>
    </row>
    <row r="660" spans="1:18" ht="44" hidden="1" thickBot="1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0" t="s">
        <v>8321</v>
      </c>
      <c r="P660" s="15" t="s">
        <v>8323</v>
      </c>
      <c r="Q660" s="12">
        <v>42179.160752314812</v>
      </c>
      <c r="R660">
        <f t="shared" si="11"/>
        <v>2015</v>
      </c>
    </row>
    <row r="661" spans="1:18" ht="15" hidden="1" thickBot="1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0" t="s">
        <v>8321</v>
      </c>
      <c r="P661" s="15" t="s">
        <v>8323</v>
      </c>
      <c r="Q661" s="13">
        <v>42209.593692129631</v>
      </c>
      <c r="R661">
        <f t="shared" si="11"/>
        <v>2015</v>
      </c>
    </row>
    <row r="662" spans="1:18" ht="58.5" hidden="1" thickBot="1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0" t="s">
        <v>8321</v>
      </c>
      <c r="P662" s="15" t="s">
        <v>8323</v>
      </c>
      <c r="Q662" s="12">
        <v>41922.741655092592</v>
      </c>
      <c r="R662">
        <f t="shared" si="11"/>
        <v>2014</v>
      </c>
    </row>
    <row r="663" spans="1:18" ht="44" hidden="1" thickBot="1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0" t="s">
        <v>8321</v>
      </c>
      <c r="P663" s="15" t="s">
        <v>8323</v>
      </c>
      <c r="Q663" s="13">
        <v>42636.645358796297</v>
      </c>
      <c r="R663">
        <f t="shared" si="11"/>
        <v>2016</v>
      </c>
    </row>
    <row r="664" spans="1:18" ht="44" hidden="1" thickBot="1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0" t="s">
        <v>8321</v>
      </c>
      <c r="P664" s="15" t="s">
        <v>8323</v>
      </c>
      <c r="Q664" s="12">
        <v>41990.438043981485</v>
      </c>
      <c r="R664">
        <f t="shared" si="11"/>
        <v>2014</v>
      </c>
    </row>
    <row r="665" spans="1:18" ht="58.5" hidden="1" thickBot="1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0" t="s">
        <v>8321</v>
      </c>
      <c r="P665" s="15" t="s">
        <v>8323</v>
      </c>
      <c r="Q665" s="13">
        <v>42173.843240740738</v>
      </c>
      <c r="R665">
        <f t="shared" si="11"/>
        <v>2015</v>
      </c>
    </row>
    <row r="666" spans="1:18" ht="44" hidden="1" thickBot="1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0" t="s">
        <v>8321</v>
      </c>
      <c r="P666" s="15" t="s">
        <v>8323</v>
      </c>
      <c r="Q666" s="12">
        <v>42077.666377314818</v>
      </c>
      <c r="R666">
        <f t="shared" si="11"/>
        <v>2015</v>
      </c>
    </row>
    <row r="667" spans="1:18" ht="58.5" hidden="1" thickBot="1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0" t="s">
        <v>8321</v>
      </c>
      <c r="P667" s="15" t="s">
        <v>8323</v>
      </c>
      <c r="Q667" s="13">
        <v>42688.711354166669</v>
      </c>
      <c r="R667">
        <f t="shared" si="11"/>
        <v>2016</v>
      </c>
    </row>
    <row r="668" spans="1:18" ht="44" hidden="1" thickBot="1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0" t="s">
        <v>8321</v>
      </c>
      <c r="P668" s="15" t="s">
        <v>8323</v>
      </c>
      <c r="Q668" s="12">
        <v>41838.832152777781</v>
      </c>
      <c r="R668">
        <f t="shared" si="11"/>
        <v>2014</v>
      </c>
    </row>
    <row r="669" spans="1:18" ht="58.5" hidden="1" thickBot="1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0" t="s">
        <v>8321</v>
      </c>
      <c r="P669" s="15" t="s">
        <v>8323</v>
      </c>
      <c r="Q669" s="13">
        <v>42632.373414351852</v>
      </c>
      <c r="R669">
        <f t="shared" si="11"/>
        <v>2016</v>
      </c>
    </row>
    <row r="670" spans="1:18" ht="44" hidden="1" thickBot="1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0" t="s">
        <v>8321</v>
      </c>
      <c r="P670" s="15" t="s">
        <v>8323</v>
      </c>
      <c r="Q670" s="12">
        <v>42090.831273148149</v>
      </c>
      <c r="R670">
        <f t="shared" si="11"/>
        <v>2015</v>
      </c>
    </row>
    <row r="671" spans="1:18" ht="58.5" hidden="1" thickBot="1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0" t="s">
        <v>8321</v>
      </c>
      <c r="P671" s="15" t="s">
        <v>8323</v>
      </c>
      <c r="Q671" s="13">
        <v>42527.625671296293</v>
      </c>
      <c r="R671">
        <f t="shared" si="11"/>
        <v>2016</v>
      </c>
    </row>
    <row r="672" spans="1:18" ht="58.5" hidden="1" thickBot="1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0" t="s">
        <v>8321</v>
      </c>
      <c r="P672" s="15" t="s">
        <v>8323</v>
      </c>
      <c r="Q672" s="12">
        <v>42506.709722222222</v>
      </c>
      <c r="R672">
        <f t="shared" si="11"/>
        <v>2016</v>
      </c>
    </row>
    <row r="673" spans="1:18" ht="58.5" hidden="1" thickBot="1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0" t="s">
        <v>8321</v>
      </c>
      <c r="P673" s="15" t="s">
        <v>8323</v>
      </c>
      <c r="Q673" s="13">
        <v>41984.692731481482</v>
      </c>
      <c r="R673">
        <f t="shared" si="11"/>
        <v>2014</v>
      </c>
    </row>
    <row r="674" spans="1:18" ht="44" hidden="1" thickBot="1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0" t="s">
        <v>8321</v>
      </c>
      <c r="P674" s="15" t="s">
        <v>8323</v>
      </c>
      <c r="Q674" s="12">
        <v>41974.219490740739</v>
      </c>
      <c r="R674">
        <f t="shared" si="11"/>
        <v>2014</v>
      </c>
    </row>
    <row r="675" spans="1:18" ht="58.5" hidden="1" thickBot="1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0" t="s">
        <v>8321</v>
      </c>
      <c r="P675" s="15" t="s">
        <v>8323</v>
      </c>
      <c r="Q675" s="13">
        <v>41838.840474537035</v>
      </c>
      <c r="R675">
        <f t="shared" si="11"/>
        <v>2014</v>
      </c>
    </row>
    <row r="676" spans="1:18" ht="29.5" hidden="1" thickBot="1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0" t="s">
        <v>8321</v>
      </c>
      <c r="P676" s="15" t="s">
        <v>8323</v>
      </c>
      <c r="Q676" s="12">
        <v>41803.116053240738</v>
      </c>
      <c r="R676">
        <f t="shared" si="11"/>
        <v>2014</v>
      </c>
    </row>
    <row r="677" spans="1:18" ht="44" hidden="1" thickBot="1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0" t="s">
        <v>8321</v>
      </c>
      <c r="P677" s="15" t="s">
        <v>8323</v>
      </c>
      <c r="Q677" s="13">
        <v>41975.930601851855</v>
      </c>
      <c r="R677">
        <f t="shared" si="11"/>
        <v>2014</v>
      </c>
    </row>
    <row r="678" spans="1:18" ht="58.5" hidden="1" thickBot="1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0" t="s">
        <v>8321</v>
      </c>
      <c r="P678" s="15" t="s">
        <v>8323</v>
      </c>
      <c r="Q678" s="12">
        <v>42012.76829861111</v>
      </c>
      <c r="R678">
        <f t="shared" si="11"/>
        <v>2015</v>
      </c>
    </row>
    <row r="679" spans="1:18" ht="73" hidden="1" thickBot="1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0" t="s">
        <v>8321</v>
      </c>
      <c r="P679" s="15" t="s">
        <v>8323</v>
      </c>
      <c r="Q679" s="13">
        <v>42504.403877314813</v>
      </c>
      <c r="R679">
        <f t="shared" si="11"/>
        <v>2016</v>
      </c>
    </row>
    <row r="680" spans="1:18" ht="44" hidden="1" thickBot="1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0" t="s">
        <v>8321</v>
      </c>
      <c r="P680" s="15" t="s">
        <v>8323</v>
      </c>
      <c r="Q680" s="12">
        <v>42481.376597222225</v>
      </c>
      <c r="R680">
        <f t="shared" si="11"/>
        <v>2016</v>
      </c>
    </row>
    <row r="681" spans="1:18" ht="44" hidden="1" thickBot="1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0" t="s">
        <v>8321</v>
      </c>
      <c r="P681" s="15" t="s">
        <v>8323</v>
      </c>
      <c r="Q681" s="13">
        <v>42556.695706018516</v>
      </c>
      <c r="R681">
        <f t="shared" si="11"/>
        <v>2016</v>
      </c>
    </row>
    <row r="682" spans="1:18" ht="58.5" hidden="1" thickBot="1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0" t="s">
        <v>8321</v>
      </c>
      <c r="P682" s="15" t="s">
        <v>8323</v>
      </c>
      <c r="Q682" s="12">
        <v>41864.501516203702</v>
      </c>
      <c r="R682">
        <f t="shared" si="11"/>
        <v>2014</v>
      </c>
    </row>
    <row r="683" spans="1:18" ht="44" hidden="1" thickBot="1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0" t="s">
        <v>8321</v>
      </c>
      <c r="P683" s="15" t="s">
        <v>8323</v>
      </c>
      <c r="Q683" s="13">
        <v>42639.805601851855</v>
      </c>
      <c r="R683">
        <f t="shared" si="11"/>
        <v>2016</v>
      </c>
    </row>
    <row r="684" spans="1:18" ht="44" hidden="1" thickBot="1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0" t="s">
        <v>8321</v>
      </c>
      <c r="P684" s="15" t="s">
        <v>8323</v>
      </c>
      <c r="Q684" s="12">
        <v>42778.765300925923</v>
      </c>
      <c r="R684">
        <f t="shared" si="11"/>
        <v>2017</v>
      </c>
    </row>
    <row r="685" spans="1:18" ht="44" hidden="1" thickBot="1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0" t="s">
        <v>8321</v>
      </c>
      <c r="P685" s="15" t="s">
        <v>8323</v>
      </c>
      <c r="Q685" s="13">
        <v>42634.900046296294</v>
      </c>
      <c r="R685">
        <f t="shared" si="11"/>
        <v>2016</v>
      </c>
    </row>
    <row r="686" spans="1:18" ht="29.5" hidden="1" thickBot="1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0" t="s">
        <v>8321</v>
      </c>
      <c r="P686" s="15" t="s">
        <v>8323</v>
      </c>
      <c r="Q686" s="12">
        <v>41809.473275462966</v>
      </c>
      <c r="R686">
        <f t="shared" si="11"/>
        <v>2014</v>
      </c>
    </row>
    <row r="687" spans="1:18" ht="44" hidden="1" thickBot="1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0" t="s">
        <v>8321</v>
      </c>
      <c r="P687" s="15" t="s">
        <v>8323</v>
      </c>
      <c r="Q687" s="13">
        <v>41971.866574074076</v>
      </c>
      <c r="R687">
        <f t="shared" si="11"/>
        <v>2014</v>
      </c>
    </row>
    <row r="688" spans="1:18" ht="58.5" hidden="1" thickBot="1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0" t="s">
        <v>8321</v>
      </c>
      <c r="P688" s="15" t="s">
        <v>8323</v>
      </c>
      <c r="Q688" s="12">
        <v>42189.673263888886</v>
      </c>
      <c r="R688">
        <f t="shared" si="11"/>
        <v>2015</v>
      </c>
    </row>
    <row r="689" spans="1:18" ht="44" hidden="1" thickBot="1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0" t="s">
        <v>8321</v>
      </c>
      <c r="P689" s="15" t="s">
        <v>8323</v>
      </c>
      <c r="Q689" s="13">
        <v>42711.750613425924</v>
      </c>
      <c r="R689">
        <f t="shared" si="11"/>
        <v>2016</v>
      </c>
    </row>
    <row r="690" spans="1:18" ht="58.5" hidden="1" thickBot="1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0" t="s">
        <v>8321</v>
      </c>
      <c r="P690" s="15" t="s">
        <v>8323</v>
      </c>
      <c r="Q690" s="12">
        <v>42262.104780092595</v>
      </c>
      <c r="R690">
        <f t="shared" si="11"/>
        <v>2015</v>
      </c>
    </row>
    <row r="691" spans="1:18" ht="58.5" hidden="1" thickBot="1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0" t="s">
        <v>8321</v>
      </c>
      <c r="P691" s="15" t="s">
        <v>8323</v>
      </c>
      <c r="Q691" s="13">
        <v>42675.66778935185</v>
      </c>
      <c r="R691">
        <f t="shared" si="11"/>
        <v>2016</v>
      </c>
    </row>
    <row r="692" spans="1:18" ht="29.5" hidden="1" thickBot="1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0" t="s">
        <v>8321</v>
      </c>
      <c r="P692" s="15" t="s">
        <v>8323</v>
      </c>
      <c r="Q692" s="12">
        <v>42579.634733796294</v>
      </c>
      <c r="R692">
        <f t="shared" si="11"/>
        <v>2016</v>
      </c>
    </row>
    <row r="693" spans="1:18" ht="44" hidden="1" thickBot="1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0" t="s">
        <v>8321</v>
      </c>
      <c r="P693" s="15" t="s">
        <v>8323</v>
      </c>
      <c r="Q693" s="13">
        <v>42158.028310185182</v>
      </c>
      <c r="R693">
        <f t="shared" si="11"/>
        <v>2015</v>
      </c>
    </row>
    <row r="694" spans="1:18" ht="44" hidden="1" thickBot="1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0" t="s">
        <v>8321</v>
      </c>
      <c r="P694" s="15" t="s">
        <v>8323</v>
      </c>
      <c r="Q694" s="12">
        <v>42696.37572916667</v>
      </c>
      <c r="R694">
        <f t="shared" si="11"/>
        <v>2016</v>
      </c>
    </row>
    <row r="695" spans="1:18" ht="44" hidden="1" thickBot="1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0" t="s">
        <v>8321</v>
      </c>
      <c r="P695" s="15" t="s">
        <v>8323</v>
      </c>
      <c r="Q695" s="13">
        <v>42094.808182870373</v>
      </c>
      <c r="R695">
        <f t="shared" si="11"/>
        <v>2015</v>
      </c>
    </row>
    <row r="696" spans="1:18" ht="44" hidden="1" thickBot="1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0" t="s">
        <v>8321</v>
      </c>
      <c r="P696" s="15" t="s">
        <v>8323</v>
      </c>
      <c r="Q696" s="12">
        <v>42737.663877314815</v>
      </c>
      <c r="R696">
        <f t="shared" si="11"/>
        <v>2017</v>
      </c>
    </row>
    <row r="697" spans="1:18" ht="58.5" hidden="1" thickBot="1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0" t="s">
        <v>8321</v>
      </c>
      <c r="P697" s="15" t="s">
        <v>8323</v>
      </c>
      <c r="Q697" s="13">
        <v>41913.521064814813</v>
      </c>
      <c r="R697">
        <f t="shared" si="11"/>
        <v>2014</v>
      </c>
    </row>
    <row r="698" spans="1:18" ht="29.5" hidden="1" thickBot="1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0" t="s">
        <v>8321</v>
      </c>
      <c r="P698" s="15" t="s">
        <v>8323</v>
      </c>
      <c r="Q698" s="12">
        <v>41815.927106481482</v>
      </c>
      <c r="R698">
        <f t="shared" si="11"/>
        <v>2014</v>
      </c>
    </row>
    <row r="699" spans="1:18" ht="44" hidden="1" thickBot="1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0" t="s">
        <v>8321</v>
      </c>
      <c r="P699" s="15" t="s">
        <v>8323</v>
      </c>
      <c r="Q699" s="13">
        <v>42388.523020833331</v>
      </c>
      <c r="R699">
        <f t="shared" si="11"/>
        <v>2016</v>
      </c>
    </row>
    <row r="700" spans="1:18" ht="44" hidden="1" thickBot="1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0" t="s">
        <v>8321</v>
      </c>
      <c r="P700" s="15" t="s">
        <v>8323</v>
      </c>
      <c r="Q700" s="12">
        <v>41866.931076388886</v>
      </c>
      <c r="R700">
        <f t="shared" si="11"/>
        <v>2014</v>
      </c>
    </row>
    <row r="701" spans="1:18" ht="44" hidden="1" thickBot="1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0" t="s">
        <v>8321</v>
      </c>
      <c r="P701" s="15" t="s">
        <v>8323</v>
      </c>
      <c r="Q701" s="13">
        <v>41563.485509259262</v>
      </c>
      <c r="R701">
        <f t="shared" si="11"/>
        <v>2013</v>
      </c>
    </row>
    <row r="702" spans="1:18" ht="58.5" hidden="1" thickBot="1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0" t="s">
        <v>8321</v>
      </c>
      <c r="P702" s="15" t="s">
        <v>8323</v>
      </c>
      <c r="Q702" s="12">
        <v>42715.688437500001</v>
      </c>
      <c r="R702">
        <f t="shared" si="11"/>
        <v>2016</v>
      </c>
    </row>
    <row r="703" spans="1:18" ht="44" hidden="1" thickBot="1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0" t="s">
        <v>8321</v>
      </c>
      <c r="P703" s="15" t="s">
        <v>8323</v>
      </c>
      <c r="Q703" s="13">
        <v>41813.662962962961</v>
      </c>
      <c r="R703">
        <f t="shared" si="11"/>
        <v>2014</v>
      </c>
    </row>
    <row r="704" spans="1:18" ht="44" hidden="1" thickBot="1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0" t="s">
        <v>8321</v>
      </c>
      <c r="P704" s="15" t="s">
        <v>8323</v>
      </c>
      <c r="Q704" s="12">
        <v>42668.726701388892</v>
      </c>
      <c r="R704">
        <f t="shared" si="11"/>
        <v>2016</v>
      </c>
    </row>
    <row r="705" spans="1:18" ht="44" hidden="1" thickBot="1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0" t="s">
        <v>8321</v>
      </c>
      <c r="P705" s="15" t="s">
        <v>8323</v>
      </c>
      <c r="Q705" s="13">
        <v>42711.950798611113</v>
      </c>
      <c r="R705">
        <f t="shared" si="11"/>
        <v>2016</v>
      </c>
    </row>
    <row r="706" spans="1:18" ht="44" hidden="1" thickBot="1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0" t="s">
        <v>8321</v>
      </c>
      <c r="P706" s="15" t="s">
        <v>8323</v>
      </c>
      <c r="Q706" s="12">
        <v>42726.192916666667</v>
      </c>
      <c r="R706">
        <f t="shared" si="11"/>
        <v>2016</v>
      </c>
    </row>
    <row r="707" spans="1:18" ht="29.5" hidden="1" thickBot="1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0" t="s">
        <v>8321</v>
      </c>
      <c r="P707" s="15" t="s">
        <v>8323</v>
      </c>
      <c r="Q707" s="13">
        <v>42726.491643518515</v>
      </c>
      <c r="R707">
        <f t="shared" ref="R707:R770" si="12">YEAR(Q707)</f>
        <v>2016</v>
      </c>
    </row>
    <row r="708" spans="1:18" ht="44" hidden="1" thickBot="1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0" t="s">
        <v>8321</v>
      </c>
      <c r="P708" s="15" t="s">
        <v>8323</v>
      </c>
      <c r="Q708" s="12">
        <v>42676.995173611111</v>
      </c>
      <c r="R708">
        <f t="shared" si="12"/>
        <v>2016</v>
      </c>
    </row>
    <row r="709" spans="1:18" ht="44" hidden="1" thickBot="1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0" t="s">
        <v>8321</v>
      </c>
      <c r="P709" s="15" t="s">
        <v>8323</v>
      </c>
      <c r="Q709" s="13">
        <v>42696.663506944446</v>
      </c>
      <c r="R709">
        <f t="shared" si="12"/>
        <v>2016</v>
      </c>
    </row>
    <row r="710" spans="1:18" ht="44" hidden="1" thickBot="1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0" t="s">
        <v>8321</v>
      </c>
      <c r="P710" s="15" t="s">
        <v>8323</v>
      </c>
      <c r="Q710" s="12">
        <v>41835.581018518518</v>
      </c>
      <c r="R710">
        <f t="shared" si="12"/>
        <v>2014</v>
      </c>
    </row>
    <row r="711" spans="1:18" ht="29.5" hidden="1" thickBot="1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0" t="s">
        <v>8321</v>
      </c>
      <c r="P711" s="15" t="s">
        <v>8323</v>
      </c>
      <c r="Q711" s="13">
        <v>41948.041192129633</v>
      </c>
      <c r="R711">
        <f t="shared" si="12"/>
        <v>2014</v>
      </c>
    </row>
    <row r="712" spans="1:18" ht="29.5" hidden="1" thickBot="1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0" t="s">
        <v>8321</v>
      </c>
      <c r="P712" s="15" t="s">
        <v>8323</v>
      </c>
      <c r="Q712" s="12">
        <v>41837.984976851854</v>
      </c>
      <c r="R712">
        <f t="shared" si="12"/>
        <v>2014</v>
      </c>
    </row>
    <row r="713" spans="1:18" ht="58.5" hidden="1" thickBot="1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0" t="s">
        <v>8321</v>
      </c>
      <c r="P713" s="15" t="s">
        <v>8323</v>
      </c>
      <c r="Q713" s="13">
        <v>42678.459120370368</v>
      </c>
      <c r="R713">
        <f t="shared" si="12"/>
        <v>2016</v>
      </c>
    </row>
    <row r="714" spans="1:18" ht="58.5" hidden="1" thickBot="1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0" t="s">
        <v>8321</v>
      </c>
      <c r="P714" s="15" t="s">
        <v>8323</v>
      </c>
      <c r="Q714" s="12">
        <v>42384.680925925924</v>
      </c>
      <c r="R714">
        <f t="shared" si="12"/>
        <v>2016</v>
      </c>
    </row>
    <row r="715" spans="1:18" ht="44" hidden="1" thickBot="1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0" t="s">
        <v>8321</v>
      </c>
      <c r="P715" s="15" t="s">
        <v>8323</v>
      </c>
      <c r="Q715" s="13">
        <v>42496.529305555552</v>
      </c>
      <c r="R715">
        <f t="shared" si="12"/>
        <v>2016</v>
      </c>
    </row>
    <row r="716" spans="1:18" ht="44" hidden="1" thickBot="1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0" t="s">
        <v>8321</v>
      </c>
      <c r="P716" s="15" t="s">
        <v>8323</v>
      </c>
      <c r="Q716" s="12">
        <v>42734.787986111114</v>
      </c>
      <c r="R716">
        <f t="shared" si="12"/>
        <v>2016</v>
      </c>
    </row>
    <row r="717" spans="1:18" ht="58.5" hidden="1" thickBot="1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0" t="s">
        <v>8321</v>
      </c>
      <c r="P717" s="15" t="s">
        <v>8323</v>
      </c>
      <c r="Q717" s="13">
        <v>42273.090740740743</v>
      </c>
      <c r="R717">
        <f t="shared" si="12"/>
        <v>2015</v>
      </c>
    </row>
    <row r="718" spans="1:18" ht="44" hidden="1" thickBot="1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0" t="s">
        <v>8321</v>
      </c>
      <c r="P718" s="15" t="s">
        <v>8323</v>
      </c>
      <c r="Q718" s="12">
        <v>41940.658645833333</v>
      </c>
      <c r="R718">
        <f t="shared" si="12"/>
        <v>2014</v>
      </c>
    </row>
    <row r="719" spans="1:18" ht="15" hidden="1" thickBot="1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0" t="s">
        <v>8321</v>
      </c>
      <c r="P719" s="15" t="s">
        <v>8323</v>
      </c>
      <c r="Q719" s="13">
        <v>41857.854189814818</v>
      </c>
      <c r="R719">
        <f t="shared" si="12"/>
        <v>2014</v>
      </c>
    </row>
    <row r="720" spans="1:18" ht="44" hidden="1" thickBot="1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0" t="s">
        <v>8321</v>
      </c>
      <c r="P720" s="15" t="s">
        <v>8323</v>
      </c>
      <c r="Q720" s="12">
        <v>42752.845451388886</v>
      </c>
      <c r="R720">
        <f t="shared" si="12"/>
        <v>2017</v>
      </c>
    </row>
    <row r="721" spans="1:18" ht="44" hidden="1" thickBot="1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0" t="s">
        <v>8321</v>
      </c>
      <c r="P721" s="15" t="s">
        <v>8323</v>
      </c>
      <c r="Q721" s="13">
        <v>42409.040231481478</v>
      </c>
      <c r="R721">
        <f t="shared" si="12"/>
        <v>2016</v>
      </c>
    </row>
    <row r="722" spans="1:18" ht="44" hidden="1" thickBot="1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0" t="s">
        <v>8324</v>
      </c>
      <c r="P722" s="15" t="s">
        <v>8325</v>
      </c>
      <c r="Q722" s="12">
        <v>40909.649201388886</v>
      </c>
      <c r="R722">
        <f t="shared" si="12"/>
        <v>2012</v>
      </c>
    </row>
    <row r="723" spans="1:18" ht="58.5" hidden="1" thickBot="1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0" t="s">
        <v>8324</v>
      </c>
      <c r="P723" s="15" t="s">
        <v>8325</v>
      </c>
      <c r="Q723" s="13">
        <v>41807.571840277778</v>
      </c>
      <c r="R723">
        <f t="shared" si="12"/>
        <v>2014</v>
      </c>
    </row>
    <row r="724" spans="1:18" ht="44" hidden="1" thickBot="1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0" t="s">
        <v>8324</v>
      </c>
      <c r="P724" s="15" t="s">
        <v>8325</v>
      </c>
      <c r="Q724" s="12">
        <v>40977.805300925924</v>
      </c>
      <c r="R724">
        <f t="shared" si="12"/>
        <v>2012</v>
      </c>
    </row>
    <row r="725" spans="1:18" ht="29.5" hidden="1" thickBot="1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0" t="s">
        <v>8324</v>
      </c>
      <c r="P725" s="15" t="s">
        <v>8325</v>
      </c>
      <c r="Q725" s="13">
        <v>42184.81653935185</v>
      </c>
      <c r="R725">
        <f t="shared" si="12"/>
        <v>2015</v>
      </c>
    </row>
    <row r="726" spans="1:18" ht="58.5" hidden="1" thickBot="1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0" t="s">
        <v>8324</v>
      </c>
      <c r="P726" s="15" t="s">
        <v>8325</v>
      </c>
      <c r="Q726" s="12">
        <v>40694.638460648152</v>
      </c>
      <c r="R726">
        <f t="shared" si="12"/>
        <v>2011</v>
      </c>
    </row>
    <row r="727" spans="1:18" ht="44" hidden="1" thickBot="1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0" t="s">
        <v>8324</v>
      </c>
      <c r="P727" s="15" t="s">
        <v>8325</v>
      </c>
      <c r="Q727" s="13">
        <v>42321.626296296294</v>
      </c>
      <c r="R727">
        <f t="shared" si="12"/>
        <v>2015</v>
      </c>
    </row>
    <row r="728" spans="1:18" ht="44" hidden="1" thickBot="1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0" t="s">
        <v>8324</v>
      </c>
      <c r="P728" s="15" t="s">
        <v>8325</v>
      </c>
      <c r="Q728" s="12">
        <v>41346.042673611111</v>
      </c>
      <c r="R728">
        <f t="shared" si="12"/>
        <v>2013</v>
      </c>
    </row>
    <row r="729" spans="1:18" ht="58.5" hidden="1" thickBot="1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0" t="s">
        <v>8324</v>
      </c>
      <c r="P729" s="15" t="s">
        <v>8325</v>
      </c>
      <c r="Q729" s="13">
        <v>41247.020243055558</v>
      </c>
      <c r="R729">
        <f t="shared" si="12"/>
        <v>2012</v>
      </c>
    </row>
    <row r="730" spans="1:18" ht="44" hidden="1" thickBot="1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0" t="s">
        <v>8324</v>
      </c>
      <c r="P730" s="15" t="s">
        <v>8325</v>
      </c>
      <c r="Q730" s="12">
        <v>40731.837465277778</v>
      </c>
      <c r="R730">
        <f t="shared" si="12"/>
        <v>2011</v>
      </c>
    </row>
    <row r="731" spans="1:18" ht="44" hidden="1" thickBot="1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0" t="s">
        <v>8324</v>
      </c>
      <c r="P731" s="15" t="s">
        <v>8325</v>
      </c>
      <c r="Q731" s="13">
        <v>41111.185891203706</v>
      </c>
      <c r="R731">
        <f t="shared" si="12"/>
        <v>2012</v>
      </c>
    </row>
    <row r="732" spans="1:18" ht="29.5" hidden="1" thickBot="1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0" t="s">
        <v>8324</v>
      </c>
      <c r="P732" s="15" t="s">
        <v>8325</v>
      </c>
      <c r="Q732" s="12">
        <v>40854.745266203703</v>
      </c>
      <c r="R732">
        <f t="shared" si="12"/>
        <v>2011</v>
      </c>
    </row>
    <row r="733" spans="1:18" ht="44" hidden="1" thickBot="1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0" t="s">
        <v>8324</v>
      </c>
      <c r="P733" s="15" t="s">
        <v>8325</v>
      </c>
      <c r="Q733" s="13">
        <v>40879.795682870368</v>
      </c>
      <c r="R733">
        <f t="shared" si="12"/>
        <v>2011</v>
      </c>
    </row>
    <row r="734" spans="1:18" ht="44" hidden="1" thickBot="1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0" t="s">
        <v>8324</v>
      </c>
      <c r="P734" s="15" t="s">
        <v>8325</v>
      </c>
      <c r="Q734" s="12">
        <v>41486.424317129633</v>
      </c>
      <c r="R734">
        <f t="shared" si="12"/>
        <v>2013</v>
      </c>
    </row>
    <row r="735" spans="1:18" ht="58.5" hidden="1" thickBot="1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0" t="s">
        <v>8324</v>
      </c>
      <c r="P735" s="15" t="s">
        <v>8325</v>
      </c>
      <c r="Q735" s="13">
        <v>41598.420046296298</v>
      </c>
      <c r="R735">
        <f t="shared" si="12"/>
        <v>2013</v>
      </c>
    </row>
    <row r="736" spans="1:18" ht="44" hidden="1" thickBot="1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0" t="s">
        <v>8324</v>
      </c>
      <c r="P736" s="15" t="s">
        <v>8325</v>
      </c>
      <c r="Q736" s="12">
        <v>42102.164583333331</v>
      </c>
      <c r="R736">
        <f t="shared" si="12"/>
        <v>2015</v>
      </c>
    </row>
    <row r="737" spans="1:18" ht="44" hidden="1" thickBot="1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0" t="s">
        <v>8324</v>
      </c>
      <c r="P737" s="15" t="s">
        <v>8325</v>
      </c>
      <c r="Q737" s="13">
        <v>41946.029467592591</v>
      </c>
      <c r="R737">
        <f t="shared" si="12"/>
        <v>2014</v>
      </c>
    </row>
    <row r="738" spans="1:18" ht="44" hidden="1" thickBot="1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0" t="s">
        <v>8324</v>
      </c>
      <c r="P738" s="15" t="s">
        <v>8325</v>
      </c>
      <c r="Q738" s="12">
        <v>41579.734259259261</v>
      </c>
      <c r="R738">
        <f t="shared" si="12"/>
        <v>2013</v>
      </c>
    </row>
    <row r="739" spans="1:18" ht="44" hidden="1" thickBot="1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0" t="s">
        <v>8324</v>
      </c>
      <c r="P739" s="15" t="s">
        <v>8325</v>
      </c>
      <c r="Q739" s="13">
        <v>41667.275312500002</v>
      </c>
      <c r="R739">
        <f t="shared" si="12"/>
        <v>2014</v>
      </c>
    </row>
    <row r="740" spans="1:18" ht="29.5" hidden="1" thickBot="1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0" t="s">
        <v>8324</v>
      </c>
      <c r="P740" s="15" t="s">
        <v>8325</v>
      </c>
      <c r="Q740" s="12">
        <v>41943.604097222225</v>
      </c>
      <c r="R740">
        <f t="shared" si="12"/>
        <v>2014</v>
      </c>
    </row>
    <row r="741" spans="1:18" ht="44" hidden="1" thickBot="1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0" t="s">
        <v>8324</v>
      </c>
      <c r="P741" s="15" t="s">
        <v>8325</v>
      </c>
      <c r="Q741" s="13">
        <v>41829.502650462964</v>
      </c>
      <c r="R741">
        <f t="shared" si="12"/>
        <v>2014</v>
      </c>
    </row>
    <row r="742" spans="1:18" ht="58.5" hidden="1" thickBot="1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0" t="s">
        <v>8324</v>
      </c>
      <c r="P742" s="15" t="s">
        <v>8325</v>
      </c>
      <c r="Q742" s="12">
        <v>42162.146782407406</v>
      </c>
      <c r="R742">
        <f t="shared" si="12"/>
        <v>2015</v>
      </c>
    </row>
    <row r="743" spans="1:18" ht="29.5" hidden="1" thickBot="1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0" t="s">
        <v>8324</v>
      </c>
      <c r="P743" s="15" t="s">
        <v>8325</v>
      </c>
      <c r="Q743" s="13">
        <v>41401.648217592592</v>
      </c>
      <c r="R743">
        <f t="shared" si="12"/>
        <v>2013</v>
      </c>
    </row>
    <row r="744" spans="1:18" ht="58.5" hidden="1" thickBot="1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0" t="s">
        <v>8324</v>
      </c>
      <c r="P744" s="15" t="s">
        <v>8325</v>
      </c>
      <c r="Q744" s="12">
        <v>41689.917962962965</v>
      </c>
      <c r="R744">
        <f t="shared" si="12"/>
        <v>2014</v>
      </c>
    </row>
    <row r="745" spans="1:18" ht="44" hidden="1" thickBot="1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0" t="s">
        <v>8324</v>
      </c>
      <c r="P745" s="15" t="s">
        <v>8325</v>
      </c>
      <c r="Q745" s="13">
        <v>40990.709317129629</v>
      </c>
      <c r="R745">
        <f t="shared" si="12"/>
        <v>2012</v>
      </c>
    </row>
    <row r="746" spans="1:18" ht="44" hidden="1" thickBot="1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0" t="s">
        <v>8324</v>
      </c>
      <c r="P746" s="15" t="s">
        <v>8325</v>
      </c>
      <c r="Q746" s="12">
        <v>41226.95721064815</v>
      </c>
      <c r="R746">
        <f t="shared" si="12"/>
        <v>2012</v>
      </c>
    </row>
    <row r="747" spans="1:18" ht="58.5" hidden="1" thickBot="1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0" t="s">
        <v>8324</v>
      </c>
      <c r="P747" s="15" t="s">
        <v>8325</v>
      </c>
      <c r="Q747" s="13">
        <v>41367.572280092594</v>
      </c>
      <c r="R747">
        <f t="shared" si="12"/>
        <v>2013</v>
      </c>
    </row>
    <row r="748" spans="1:18" ht="29.5" hidden="1" thickBot="1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0" t="s">
        <v>8324</v>
      </c>
      <c r="P748" s="15" t="s">
        <v>8325</v>
      </c>
      <c r="Q748" s="12">
        <v>41157.042928240742</v>
      </c>
      <c r="R748">
        <f t="shared" si="12"/>
        <v>2012</v>
      </c>
    </row>
    <row r="749" spans="1:18" ht="44" hidden="1" thickBot="1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0" t="s">
        <v>8324</v>
      </c>
      <c r="P749" s="15" t="s">
        <v>8325</v>
      </c>
      <c r="Q749" s="13">
        <v>41988.548831018517</v>
      </c>
      <c r="R749">
        <f t="shared" si="12"/>
        <v>2014</v>
      </c>
    </row>
    <row r="750" spans="1:18" ht="44" hidden="1" thickBot="1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0" t="s">
        <v>8324</v>
      </c>
      <c r="P750" s="15" t="s">
        <v>8325</v>
      </c>
      <c r="Q750" s="12">
        <v>41831.846828703703</v>
      </c>
      <c r="R750">
        <f t="shared" si="12"/>
        <v>2014</v>
      </c>
    </row>
    <row r="751" spans="1:18" ht="44" hidden="1" thickBot="1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0" t="s">
        <v>8324</v>
      </c>
      <c r="P751" s="15" t="s">
        <v>8325</v>
      </c>
      <c r="Q751" s="13">
        <v>42733.941319444442</v>
      </c>
      <c r="R751">
        <f t="shared" si="12"/>
        <v>2016</v>
      </c>
    </row>
    <row r="752" spans="1:18" ht="44" hidden="1" thickBot="1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0" t="s">
        <v>8324</v>
      </c>
      <c r="P752" s="15" t="s">
        <v>8325</v>
      </c>
      <c r="Q752" s="12">
        <v>41299.878148148149</v>
      </c>
      <c r="R752">
        <f t="shared" si="12"/>
        <v>2013</v>
      </c>
    </row>
    <row r="753" spans="1:18" ht="44" hidden="1" thickBot="1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0" t="s">
        <v>8324</v>
      </c>
      <c r="P753" s="15" t="s">
        <v>8325</v>
      </c>
      <c r="Q753" s="13">
        <v>40713.630497685182</v>
      </c>
      <c r="R753">
        <f t="shared" si="12"/>
        <v>2011</v>
      </c>
    </row>
    <row r="754" spans="1:18" ht="58.5" hidden="1" thickBot="1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0" t="s">
        <v>8324</v>
      </c>
      <c r="P754" s="15" t="s">
        <v>8325</v>
      </c>
      <c r="Q754" s="12">
        <v>42639.421493055554</v>
      </c>
      <c r="R754">
        <f t="shared" si="12"/>
        <v>2016</v>
      </c>
    </row>
    <row r="755" spans="1:18" ht="44" hidden="1" thickBot="1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0" t="s">
        <v>8324</v>
      </c>
      <c r="P755" s="15" t="s">
        <v>8325</v>
      </c>
      <c r="Q755" s="13">
        <v>42019.590173611112</v>
      </c>
      <c r="R755">
        <f t="shared" si="12"/>
        <v>2015</v>
      </c>
    </row>
    <row r="756" spans="1:18" ht="58.5" hidden="1" thickBot="1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0" t="s">
        <v>8324</v>
      </c>
      <c r="P756" s="15" t="s">
        <v>8325</v>
      </c>
      <c r="Q756" s="12">
        <v>41249.749085648145</v>
      </c>
      <c r="R756">
        <f t="shared" si="12"/>
        <v>2012</v>
      </c>
    </row>
    <row r="757" spans="1:18" ht="44" hidden="1" thickBot="1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0" t="s">
        <v>8324</v>
      </c>
      <c r="P757" s="15" t="s">
        <v>8325</v>
      </c>
      <c r="Q757" s="13">
        <v>41383.605057870373</v>
      </c>
      <c r="R757">
        <f t="shared" si="12"/>
        <v>2013</v>
      </c>
    </row>
    <row r="758" spans="1:18" ht="44" hidden="1" thickBot="1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0" t="s">
        <v>8324</v>
      </c>
      <c r="P758" s="15" t="s">
        <v>8325</v>
      </c>
      <c r="Q758" s="12">
        <v>40590.766886574071</v>
      </c>
      <c r="R758">
        <f t="shared" si="12"/>
        <v>2011</v>
      </c>
    </row>
    <row r="759" spans="1:18" ht="44" hidden="1" thickBot="1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0" t="s">
        <v>8324</v>
      </c>
      <c r="P759" s="15" t="s">
        <v>8325</v>
      </c>
      <c r="Q759" s="13">
        <v>41235.054560185185</v>
      </c>
      <c r="R759">
        <f t="shared" si="12"/>
        <v>2012</v>
      </c>
    </row>
    <row r="760" spans="1:18" ht="29.5" hidden="1" thickBot="1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0" t="s">
        <v>8324</v>
      </c>
      <c r="P760" s="15" t="s">
        <v>8325</v>
      </c>
      <c r="Q760" s="12">
        <v>40429.836435185185</v>
      </c>
      <c r="R760">
        <f t="shared" si="12"/>
        <v>2010</v>
      </c>
    </row>
    <row r="761" spans="1:18" ht="44" hidden="1" thickBot="1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0" t="s">
        <v>8324</v>
      </c>
      <c r="P761" s="15" t="s">
        <v>8325</v>
      </c>
      <c r="Q761" s="13">
        <v>41789.330312500002</v>
      </c>
      <c r="R761">
        <f t="shared" si="12"/>
        <v>2014</v>
      </c>
    </row>
    <row r="762" spans="1:18" ht="44" hidden="1" thickBot="1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0" t="s">
        <v>8324</v>
      </c>
      <c r="P762" s="15" t="s">
        <v>8326</v>
      </c>
      <c r="Q762" s="12">
        <v>42670.764039351852</v>
      </c>
      <c r="R762">
        <f t="shared" si="12"/>
        <v>2016</v>
      </c>
    </row>
    <row r="763" spans="1:18" ht="44" hidden="1" thickBot="1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0" t="s">
        <v>8324</v>
      </c>
      <c r="P763" s="15" t="s">
        <v>8326</v>
      </c>
      <c r="Q763" s="13">
        <v>41642.751458333332</v>
      </c>
      <c r="R763">
        <f t="shared" si="12"/>
        <v>2014</v>
      </c>
    </row>
    <row r="764" spans="1:18" ht="44" hidden="1" thickBot="1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0" t="s">
        <v>8324</v>
      </c>
      <c r="P764" s="15" t="s">
        <v>8326</v>
      </c>
      <c r="Q764" s="12">
        <v>42690.858449074076</v>
      </c>
      <c r="R764">
        <f t="shared" si="12"/>
        <v>2016</v>
      </c>
    </row>
    <row r="765" spans="1:18" ht="44" hidden="1" thickBot="1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0" t="s">
        <v>8324</v>
      </c>
      <c r="P765" s="15" t="s">
        <v>8326</v>
      </c>
      <c r="Q765" s="13">
        <v>41471.446851851855</v>
      </c>
      <c r="R765">
        <f t="shared" si="12"/>
        <v>2013</v>
      </c>
    </row>
    <row r="766" spans="1:18" ht="44" hidden="1" thickBot="1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0" t="s">
        <v>8324</v>
      </c>
      <c r="P766" s="15" t="s">
        <v>8326</v>
      </c>
      <c r="Q766" s="12">
        <v>42227.173159722224</v>
      </c>
      <c r="R766">
        <f t="shared" si="12"/>
        <v>2015</v>
      </c>
    </row>
    <row r="767" spans="1:18" ht="44" hidden="1" thickBot="1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0" t="s">
        <v>8324</v>
      </c>
      <c r="P767" s="15" t="s">
        <v>8326</v>
      </c>
      <c r="Q767" s="13">
        <v>41901.542638888888</v>
      </c>
      <c r="R767">
        <f t="shared" si="12"/>
        <v>2014</v>
      </c>
    </row>
    <row r="768" spans="1:18" ht="44" hidden="1" thickBot="1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0" t="s">
        <v>8324</v>
      </c>
      <c r="P768" s="15" t="s">
        <v>8326</v>
      </c>
      <c r="Q768" s="12">
        <v>42021.783368055556</v>
      </c>
      <c r="R768">
        <f t="shared" si="12"/>
        <v>2015</v>
      </c>
    </row>
    <row r="769" spans="1:18" ht="73" hidden="1" thickBot="1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0" t="s">
        <v>8324</v>
      </c>
      <c r="P769" s="15" t="s">
        <v>8326</v>
      </c>
      <c r="Q769" s="13">
        <v>42115.143634259257</v>
      </c>
      <c r="R769">
        <f t="shared" si="12"/>
        <v>2015</v>
      </c>
    </row>
    <row r="770" spans="1:18" ht="44" hidden="1" thickBot="1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0" t="s">
        <v>8324</v>
      </c>
      <c r="P770" s="15" t="s">
        <v>8326</v>
      </c>
      <c r="Q770" s="12">
        <v>41594.207060185188</v>
      </c>
      <c r="R770">
        <f t="shared" si="12"/>
        <v>2013</v>
      </c>
    </row>
    <row r="771" spans="1:18" ht="58.5" hidden="1" thickBot="1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0" t="s">
        <v>8324</v>
      </c>
      <c r="P771" s="15" t="s">
        <v>8326</v>
      </c>
      <c r="Q771" s="13">
        <v>41604.996458333335</v>
      </c>
      <c r="R771">
        <f t="shared" ref="R771:R834" si="13">YEAR(Q771)</f>
        <v>2013</v>
      </c>
    </row>
    <row r="772" spans="1:18" ht="44" hidden="1" thickBot="1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0" t="s">
        <v>8324</v>
      </c>
      <c r="P772" s="15" t="s">
        <v>8326</v>
      </c>
      <c r="Q772" s="12">
        <v>41289.999641203707</v>
      </c>
      <c r="R772">
        <f t="shared" si="13"/>
        <v>2013</v>
      </c>
    </row>
    <row r="773" spans="1:18" ht="44" hidden="1" thickBot="1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0" t="s">
        <v>8324</v>
      </c>
      <c r="P773" s="15" t="s">
        <v>8326</v>
      </c>
      <c r="Q773" s="13">
        <v>42349.824097222219</v>
      </c>
      <c r="R773">
        <f t="shared" si="13"/>
        <v>2015</v>
      </c>
    </row>
    <row r="774" spans="1:18" ht="58.5" hidden="1" thickBot="1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0" t="s">
        <v>8324</v>
      </c>
      <c r="P774" s="15" t="s">
        <v>8326</v>
      </c>
      <c r="Q774" s="12">
        <v>40068.056932870371</v>
      </c>
      <c r="R774">
        <f t="shared" si="13"/>
        <v>2009</v>
      </c>
    </row>
    <row r="775" spans="1:18" ht="44" hidden="1" thickBot="1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0" t="s">
        <v>8324</v>
      </c>
      <c r="P775" s="15" t="s">
        <v>8326</v>
      </c>
      <c r="Q775" s="13">
        <v>42100.735937500001</v>
      </c>
      <c r="R775">
        <f t="shared" si="13"/>
        <v>2015</v>
      </c>
    </row>
    <row r="776" spans="1:18" ht="44" hidden="1" thickBot="1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0" t="s">
        <v>8324</v>
      </c>
      <c r="P776" s="15" t="s">
        <v>8326</v>
      </c>
      <c r="Q776" s="12">
        <v>41663.780300925922</v>
      </c>
      <c r="R776">
        <f t="shared" si="13"/>
        <v>2014</v>
      </c>
    </row>
    <row r="777" spans="1:18" ht="44" hidden="1" thickBot="1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0" t="s">
        <v>8324</v>
      </c>
      <c r="P777" s="15" t="s">
        <v>8326</v>
      </c>
      <c r="Q777" s="13">
        <v>40863.060127314813</v>
      </c>
      <c r="R777">
        <f t="shared" si="13"/>
        <v>2011</v>
      </c>
    </row>
    <row r="778" spans="1:18" ht="44" hidden="1" thickBot="1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0" t="s">
        <v>8324</v>
      </c>
      <c r="P778" s="15" t="s">
        <v>8326</v>
      </c>
      <c r="Q778" s="12">
        <v>42250.685706018521</v>
      </c>
      <c r="R778">
        <f t="shared" si="13"/>
        <v>2015</v>
      </c>
    </row>
    <row r="779" spans="1:18" ht="58.5" hidden="1" thickBot="1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0" t="s">
        <v>8324</v>
      </c>
      <c r="P779" s="15" t="s">
        <v>8326</v>
      </c>
      <c r="Q779" s="13">
        <v>41456.981215277781</v>
      </c>
      <c r="R779">
        <f t="shared" si="13"/>
        <v>2013</v>
      </c>
    </row>
    <row r="780" spans="1:18" ht="44" hidden="1" thickBot="1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0" t="s">
        <v>8324</v>
      </c>
      <c r="P780" s="15" t="s">
        <v>8326</v>
      </c>
      <c r="Q780" s="12">
        <v>41729.702314814815</v>
      </c>
      <c r="R780">
        <f t="shared" si="13"/>
        <v>2014</v>
      </c>
    </row>
    <row r="781" spans="1:18" ht="58.5" hidden="1" thickBot="1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0" t="s">
        <v>8324</v>
      </c>
      <c r="P781" s="15" t="s">
        <v>8326</v>
      </c>
      <c r="Q781" s="13">
        <v>40436.68408564815</v>
      </c>
      <c r="R781">
        <f t="shared" si="13"/>
        <v>2010</v>
      </c>
    </row>
    <row r="782" spans="1:18" ht="44" hidden="1" thickBot="1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0" t="s">
        <v>8327</v>
      </c>
      <c r="P782" s="15" t="s">
        <v>8328</v>
      </c>
      <c r="Q782" s="12">
        <v>40636.673900462964</v>
      </c>
      <c r="R782">
        <f t="shared" si="13"/>
        <v>2011</v>
      </c>
    </row>
    <row r="783" spans="1:18" ht="44" hidden="1" thickBot="1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0" t="s">
        <v>8327</v>
      </c>
      <c r="P783" s="15" t="s">
        <v>8328</v>
      </c>
      <c r="Q783" s="13">
        <v>41403.000856481478</v>
      </c>
      <c r="R783">
        <f t="shared" si="13"/>
        <v>2013</v>
      </c>
    </row>
    <row r="784" spans="1:18" ht="44" hidden="1" thickBot="1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0" t="s">
        <v>8327</v>
      </c>
      <c r="P784" s="15" t="s">
        <v>8328</v>
      </c>
      <c r="Q784" s="12">
        <v>41116.758125</v>
      </c>
      <c r="R784">
        <f t="shared" si="13"/>
        <v>2012</v>
      </c>
    </row>
    <row r="785" spans="1:18" ht="44" hidden="1" thickBot="1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0" t="s">
        <v>8327</v>
      </c>
      <c r="P785" s="15" t="s">
        <v>8328</v>
      </c>
      <c r="Q785" s="13">
        <v>40987.773715277777</v>
      </c>
      <c r="R785">
        <f t="shared" si="13"/>
        <v>2012</v>
      </c>
    </row>
    <row r="786" spans="1:18" ht="44" hidden="1" thickBot="1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0" t="s">
        <v>8327</v>
      </c>
      <c r="P786" s="15" t="s">
        <v>8328</v>
      </c>
      <c r="Q786" s="12">
        <v>41675.149525462963</v>
      </c>
      <c r="R786">
        <f t="shared" si="13"/>
        <v>2014</v>
      </c>
    </row>
    <row r="787" spans="1:18" ht="58.5" hidden="1" thickBot="1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0" t="s">
        <v>8327</v>
      </c>
      <c r="P787" s="15" t="s">
        <v>8328</v>
      </c>
      <c r="Q787" s="13">
        <v>41303.593923611108</v>
      </c>
      <c r="R787">
        <f t="shared" si="13"/>
        <v>2013</v>
      </c>
    </row>
    <row r="788" spans="1:18" ht="44" hidden="1" thickBot="1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0" t="s">
        <v>8327</v>
      </c>
      <c r="P788" s="15" t="s">
        <v>8328</v>
      </c>
      <c r="Q788" s="12">
        <v>40983.055949074071</v>
      </c>
      <c r="R788">
        <f t="shared" si="13"/>
        <v>2012</v>
      </c>
    </row>
    <row r="789" spans="1:18" ht="44" hidden="1" thickBot="1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0" t="s">
        <v>8327</v>
      </c>
      <c r="P789" s="15" t="s">
        <v>8328</v>
      </c>
      <c r="Q789" s="13">
        <v>41549.627615740741</v>
      </c>
      <c r="R789">
        <f t="shared" si="13"/>
        <v>2013</v>
      </c>
    </row>
    <row r="790" spans="1:18" ht="44" hidden="1" thickBot="1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0" t="s">
        <v>8327</v>
      </c>
      <c r="P790" s="15" t="s">
        <v>8328</v>
      </c>
      <c r="Q790" s="12">
        <v>41059.006805555553</v>
      </c>
      <c r="R790">
        <f t="shared" si="13"/>
        <v>2012</v>
      </c>
    </row>
    <row r="791" spans="1:18" ht="44" hidden="1" thickBot="1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0" t="s">
        <v>8327</v>
      </c>
      <c r="P791" s="15" t="s">
        <v>8328</v>
      </c>
      <c r="Q791" s="13">
        <v>41277.186111111114</v>
      </c>
      <c r="R791">
        <f t="shared" si="13"/>
        <v>2013</v>
      </c>
    </row>
    <row r="792" spans="1:18" ht="44" hidden="1" thickBot="1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0" t="s">
        <v>8327</v>
      </c>
      <c r="P792" s="15" t="s">
        <v>8328</v>
      </c>
      <c r="Q792" s="12">
        <v>41276.047905092593</v>
      </c>
      <c r="R792">
        <f t="shared" si="13"/>
        <v>2013</v>
      </c>
    </row>
    <row r="793" spans="1:18" ht="44" hidden="1" thickBot="1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0" t="s">
        <v>8327</v>
      </c>
      <c r="P793" s="15" t="s">
        <v>8328</v>
      </c>
      <c r="Q793" s="13">
        <v>41557.780624999999</v>
      </c>
      <c r="R793">
        <f t="shared" si="13"/>
        <v>2013</v>
      </c>
    </row>
    <row r="794" spans="1:18" ht="29.5" hidden="1" thickBot="1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0" t="s">
        <v>8327</v>
      </c>
      <c r="P794" s="15" t="s">
        <v>8328</v>
      </c>
      <c r="Q794" s="12">
        <v>41555.873645833337</v>
      </c>
      <c r="R794">
        <f t="shared" si="13"/>
        <v>2013</v>
      </c>
    </row>
    <row r="795" spans="1:18" ht="44" hidden="1" thickBot="1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0" t="s">
        <v>8327</v>
      </c>
      <c r="P795" s="15" t="s">
        <v>8328</v>
      </c>
      <c r="Q795" s="13">
        <v>41442.741249999999</v>
      </c>
      <c r="R795">
        <f t="shared" si="13"/>
        <v>2013</v>
      </c>
    </row>
    <row r="796" spans="1:18" ht="44" hidden="1" thickBot="1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0" t="s">
        <v>8327</v>
      </c>
      <c r="P796" s="15" t="s">
        <v>8328</v>
      </c>
      <c r="Q796" s="12">
        <v>40736.115011574075</v>
      </c>
      <c r="R796">
        <f t="shared" si="13"/>
        <v>2011</v>
      </c>
    </row>
    <row r="797" spans="1:18" ht="44" hidden="1" thickBot="1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0" t="s">
        <v>8327</v>
      </c>
      <c r="P797" s="15" t="s">
        <v>8328</v>
      </c>
      <c r="Q797" s="13">
        <v>40963.613032407404</v>
      </c>
      <c r="R797">
        <f t="shared" si="13"/>
        <v>2012</v>
      </c>
    </row>
    <row r="798" spans="1:18" ht="58.5" hidden="1" thickBot="1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0" t="s">
        <v>8327</v>
      </c>
      <c r="P798" s="15" t="s">
        <v>8328</v>
      </c>
      <c r="Q798" s="12">
        <v>41502.882928240739</v>
      </c>
      <c r="R798">
        <f t="shared" si="13"/>
        <v>2013</v>
      </c>
    </row>
    <row r="799" spans="1:18" ht="44" hidden="1" thickBot="1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0" t="s">
        <v>8327</v>
      </c>
      <c r="P799" s="15" t="s">
        <v>8328</v>
      </c>
      <c r="Q799" s="13">
        <v>40996.994074074071</v>
      </c>
      <c r="R799">
        <f t="shared" si="13"/>
        <v>2012</v>
      </c>
    </row>
    <row r="800" spans="1:18" ht="44" hidden="1" thickBot="1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0" t="s">
        <v>8327</v>
      </c>
      <c r="P800" s="15" t="s">
        <v>8328</v>
      </c>
      <c r="Q800" s="12">
        <v>41882.590127314812</v>
      </c>
      <c r="R800">
        <f t="shared" si="13"/>
        <v>2014</v>
      </c>
    </row>
    <row r="801" spans="1:18" ht="58.5" hidden="1" thickBot="1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0" t="s">
        <v>8327</v>
      </c>
      <c r="P801" s="15" t="s">
        <v>8328</v>
      </c>
      <c r="Q801" s="13">
        <v>40996.667199074072</v>
      </c>
      <c r="R801">
        <f t="shared" si="13"/>
        <v>2012</v>
      </c>
    </row>
    <row r="802" spans="1:18" ht="44" hidden="1" thickBot="1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0" t="s">
        <v>8327</v>
      </c>
      <c r="P802" s="15" t="s">
        <v>8328</v>
      </c>
      <c r="Q802" s="12">
        <v>41863.433495370373</v>
      </c>
      <c r="R802">
        <f t="shared" si="13"/>
        <v>2014</v>
      </c>
    </row>
    <row r="803" spans="1:18" ht="44" hidden="1" thickBot="1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0" t="s">
        <v>8327</v>
      </c>
      <c r="P803" s="15" t="s">
        <v>8328</v>
      </c>
      <c r="Q803" s="13">
        <v>40695.795370370368</v>
      </c>
      <c r="R803">
        <f t="shared" si="13"/>
        <v>2011</v>
      </c>
    </row>
    <row r="804" spans="1:18" ht="58.5" hidden="1" thickBot="1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0" t="s">
        <v>8327</v>
      </c>
      <c r="P804" s="15" t="s">
        <v>8328</v>
      </c>
      <c r="Q804" s="12">
        <v>41123.022268518522</v>
      </c>
      <c r="R804">
        <f t="shared" si="13"/>
        <v>2012</v>
      </c>
    </row>
    <row r="805" spans="1:18" ht="44" hidden="1" thickBot="1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0" t="s">
        <v>8327</v>
      </c>
      <c r="P805" s="15" t="s">
        <v>8328</v>
      </c>
      <c r="Q805" s="13">
        <v>40665.949976851851</v>
      </c>
      <c r="R805">
        <f t="shared" si="13"/>
        <v>2011</v>
      </c>
    </row>
    <row r="806" spans="1:18" ht="44" hidden="1" thickBot="1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0" t="s">
        <v>8327</v>
      </c>
      <c r="P806" s="15" t="s">
        <v>8328</v>
      </c>
      <c r="Q806" s="12">
        <v>40730.105624999997</v>
      </c>
      <c r="R806">
        <f t="shared" si="13"/>
        <v>2011</v>
      </c>
    </row>
    <row r="807" spans="1:18" ht="44" hidden="1" thickBot="1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0" t="s">
        <v>8327</v>
      </c>
      <c r="P807" s="15" t="s">
        <v>8328</v>
      </c>
      <c r="Q807" s="13">
        <v>40690.823055555556</v>
      </c>
      <c r="R807">
        <f t="shared" si="13"/>
        <v>2011</v>
      </c>
    </row>
    <row r="808" spans="1:18" ht="15" hidden="1" thickBot="1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0" t="s">
        <v>8327</v>
      </c>
      <c r="P808" s="15" t="s">
        <v>8328</v>
      </c>
      <c r="Q808" s="12">
        <v>40763.691423611112</v>
      </c>
      <c r="R808">
        <f t="shared" si="13"/>
        <v>2011</v>
      </c>
    </row>
    <row r="809" spans="1:18" ht="29.5" hidden="1" thickBot="1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0" t="s">
        <v>8327</v>
      </c>
      <c r="P809" s="15" t="s">
        <v>8328</v>
      </c>
      <c r="Q809" s="13">
        <v>42759.628599537034</v>
      </c>
      <c r="R809">
        <f t="shared" si="13"/>
        <v>2017</v>
      </c>
    </row>
    <row r="810" spans="1:18" ht="44" hidden="1" thickBot="1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0" t="s">
        <v>8327</v>
      </c>
      <c r="P810" s="15" t="s">
        <v>8328</v>
      </c>
      <c r="Q810" s="12">
        <v>41962.100532407407</v>
      </c>
      <c r="R810">
        <f t="shared" si="13"/>
        <v>2014</v>
      </c>
    </row>
    <row r="811" spans="1:18" ht="44" hidden="1" thickBot="1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0" t="s">
        <v>8327</v>
      </c>
      <c r="P811" s="15" t="s">
        <v>8328</v>
      </c>
      <c r="Q811" s="13">
        <v>41628.833680555559</v>
      </c>
      <c r="R811">
        <f t="shared" si="13"/>
        <v>2013</v>
      </c>
    </row>
    <row r="812" spans="1:18" ht="44" hidden="1" thickBot="1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0" t="s">
        <v>8327</v>
      </c>
      <c r="P812" s="15" t="s">
        <v>8328</v>
      </c>
      <c r="Q812" s="12">
        <v>41123.056273148148</v>
      </c>
      <c r="R812">
        <f t="shared" si="13"/>
        <v>2012</v>
      </c>
    </row>
    <row r="813" spans="1:18" ht="29.5" hidden="1" thickBot="1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0" t="s">
        <v>8327</v>
      </c>
      <c r="P813" s="15" t="s">
        <v>8328</v>
      </c>
      <c r="Q813" s="13">
        <v>41443.643541666665</v>
      </c>
      <c r="R813">
        <f t="shared" si="13"/>
        <v>2013</v>
      </c>
    </row>
    <row r="814" spans="1:18" ht="44" hidden="1" thickBot="1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0" t="s">
        <v>8327</v>
      </c>
      <c r="P814" s="15" t="s">
        <v>8328</v>
      </c>
      <c r="Q814" s="12">
        <v>41282.017962962964</v>
      </c>
      <c r="R814">
        <f t="shared" si="13"/>
        <v>2013</v>
      </c>
    </row>
    <row r="815" spans="1:18" ht="29.5" hidden="1" thickBot="1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0" t="s">
        <v>8327</v>
      </c>
      <c r="P815" s="15" t="s">
        <v>8328</v>
      </c>
      <c r="Q815" s="13">
        <v>41080.960243055553</v>
      </c>
      <c r="R815">
        <f t="shared" si="13"/>
        <v>2012</v>
      </c>
    </row>
    <row r="816" spans="1:18" ht="44" hidden="1" thickBot="1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0" t="s">
        <v>8327</v>
      </c>
      <c r="P816" s="15" t="s">
        <v>8328</v>
      </c>
      <c r="Q816" s="12">
        <v>40679.743067129632</v>
      </c>
      <c r="R816">
        <f t="shared" si="13"/>
        <v>2011</v>
      </c>
    </row>
    <row r="817" spans="1:18" ht="29.5" hidden="1" thickBot="1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0" t="s">
        <v>8327</v>
      </c>
      <c r="P817" s="15" t="s">
        <v>8328</v>
      </c>
      <c r="Q817" s="13">
        <v>41914.917858796296</v>
      </c>
      <c r="R817">
        <f t="shared" si="13"/>
        <v>2014</v>
      </c>
    </row>
    <row r="818" spans="1:18" ht="29.5" hidden="1" thickBot="1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0" t="s">
        <v>8327</v>
      </c>
      <c r="P818" s="15" t="s">
        <v>8328</v>
      </c>
      <c r="Q818" s="12">
        <v>41341.870868055557</v>
      </c>
      <c r="R818">
        <f t="shared" si="13"/>
        <v>2013</v>
      </c>
    </row>
    <row r="819" spans="1:18" ht="44" hidden="1" thickBot="1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0" t="s">
        <v>8327</v>
      </c>
      <c r="P819" s="15" t="s">
        <v>8328</v>
      </c>
      <c r="Q819" s="13">
        <v>40925.599664351852</v>
      </c>
      <c r="R819">
        <f t="shared" si="13"/>
        <v>2012</v>
      </c>
    </row>
    <row r="820" spans="1:18" ht="44" hidden="1" thickBot="1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0" t="s">
        <v>8327</v>
      </c>
      <c r="P820" s="15" t="s">
        <v>8328</v>
      </c>
      <c r="Q820" s="12">
        <v>41120.882881944446</v>
      </c>
      <c r="R820">
        <f t="shared" si="13"/>
        <v>2012</v>
      </c>
    </row>
    <row r="821" spans="1:18" ht="29.5" hidden="1" thickBot="1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0" t="s">
        <v>8327</v>
      </c>
      <c r="P821" s="15" t="s">
        <v>8328</v>
      </c>
      <c r="Q821" s="13">
        <v>41619.998310185183</v>
      </c>
      <c r="R821">
        <f t="shared" si="13"/>
        <v>2013</v>
      </c>
    </row>
    <row r="822" spans="1:18" ht="44" hidden="1" thickBot="1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0" t="s">
        <v>8327</v>
      </c>
      <c r="P822" s="15" t="s">
        <v>8328</v>
      </c>
      <c r="Q822" s="12">
        <v>41768.841921296298</v>
      </c>
      <c r="R822">
        <f t="shared" si="13"/>
        <v>2014</v>
      </c>
    </row>
    <row r="823" spans="1:18" ht="44" hidden="1" thickBot="1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0" t="s">
        <v>8327</v>
      </c>
      <c r="P823" s="15" t="s">
        <v>8328</v>
      </c>
      <c r="Q823" s="13">
        <v>42093.922048611108</v>
      </c>
      <c r="R823">
        <f t="shared" si="13"/>
        <v>2015</v>
      </c>
    </row>
    <row r="824" spans="1:18" ht="44" hidden="1" thickBot="1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0" t="s">
        <v>8327</v>
      </c>
      <c r="P824" s="15" t="s">
        <v>8328</v>
      </c>
      <c r="Q824" s="12">
        <v>41157.947337962964</v>
      </c>
      <c r="R824">
        <f t="shared" si="13"/>
        <v>2012</v>
      </c>
    </row>
    <row r="825" spans="1:18" ht="44" hidden="1" thickBot="1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0" t="s">
        <v>8327</v>
      </c>
      <c r="P825" s="15" t="s">
        <v>8328</v>
      </c>
      <c r="Q825" s="13">
        <v>42055.972824074073</v>
      </c>
      <c r="R825">
        <f t="shared" si="13"/>
        <v>2015</v>
      </c>
    </row>
    <row r="826" spans="1:18" ht="58.5" hidden="1" thickBot="1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0" t="s">
        <v>8327</v>
      </c>
      <c r="P826" s="15" t="s">
        <v>8328</v>
      </c>
      <c r="Q826" s="12">
        <v>40250.242106481484</v>
      </c>
      <c r="R826">
        <f t="shared" si="13"/>
        <v>2010</v>
      </c>
    </row>
    <row r="827" spans="1:18" ht="29.5" hidden="1" thickBot="1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0" t="s">
        <v>8327</v>
      </c>
      <c r="P827" s="15" t="s">
        <v>8328</v>
      </c>
      <c r="Q827" s="13">
        <v>41186.306527777779</v>
      </c>
      <c r="R827">
        <f t="shared" si="13"/>
        <v>2012</v>
      </c>
    </row>
    <row r="828" spans="1:18" ht="44" hidden="1" thickBot="1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0" t="s">
        <v>8327</v>
      </c>
      <c r="P828" s="15" t="s">
        <v>8328</v>
      </c>
      <c r="Q828" s="12">
        <v>40973.038541666669</v>
      </c>
      <c r="R828">
        <f t="shared" si="13"/>
        <v>2012</v>
      </c>
    </row>
    <row r="829" spans="1:18" ht="58.5" hidden="1" thickBot="1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0" t="s">
        <v>8327</v>
      </c>
      <c r="P829" s="15" t="s">
        <v>8328</v>
      </c>
      <c r="Q829" s="13">
        <v>40927.473460648151</v>
      </c>
      <c r="R829">
        <f t="shared" si="13"/>
        <v>2012</v>
      </c>
    </row>
    <row r="830" spans="1:18" ht="58.5" hidden="1" thickBot="1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0" t="s">
        <v>8327</v>
      </c>
      <c r="P830" s="15" t="s">
        <v>8328</v>
      </c>
      <c r="Q830" s="12">
        <v>41073.050717592596</v>
      </c>
      <c r="R830">
        <f t="shared" si="13"/>
        <v>2012</v>
      </c>
    </row>
    <row r="831" spans="1:18" ht="58.5" hidden="1" thickBot="1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0" t="s">
        <v>8327</v>
      </c>
      <c r="P831" s="15" t="s">
        <v>8328</v>
      </c>
      <c r="Q831" s="13">
        <v>42504.801388888889</v>
      </c>
      <c r="R831">
        <f t="shared" si="13"/>
        <v>2016</v>
      </c>
    </row>
    <row r="832" spans="1:18" ht="44" hidden="1" thickBot="1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0" t="s">
        <v>8327</v>
      </c>
      <c r="P832" s="15" t="s">
        <v>8328</v>
      </c>
      <c r="Q832" s="12">
        <v>41325.525752314818</v>
      </c>
      <c r="R832">
        <f t="shared" si="13"/>
        <v>2013</v>
      </c>
    </row>
    <row r="833" spans="1:18" ht="44" hidden="1" thickBot="1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0" t="s">
        <v>8327</v>
      </c>
      <c r="P833" s="15" t="s">
        <v>8328</v>
      </c>
      <c r="Q833" s="13">
        <v>40996.646921296298</v>
      </c>
      <c r="R833">
        <f t="shared" si="13"/>
        <v>2012</v>
      </c>
    </row>
    <row r="834" spans="1:18" ht="44" hidden="1" thickBot="1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0" t="s">
        <v>8327</v>
      </c>
      <c r="P834" s="15" t="s">
        <v>8328</v>
      </c>
      <c r="Q834" s="12">
        <v>40869.675173611111</v>
      </c>
      <c r="R834">
        <f t="shared" si="13"/>
        <v>2011</v>
      </c>
    </row>
    <row r="835" spans="1:18" ht="15" hidden="1" thickBot="1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0" t="s">
        <v>8327</v>
      </c>
      <c r="P835" s="15" t="s">
        <v>8328</v>
      </c>
      <c r="Q835" s="13">
        <v>41718.878182870372</v>
      </c>
      <c r="R835">
        <f t="shared" ref="R835:R898" si="14">YEAR(Q835)</f>
        <v>2014</v>
      </c>
    </row>
    <row r="836" spans="1:18" ht="58.5" hidden="1" thickBot="1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0" t="s">
        <v>8327</v>
      </c>
      <c r="P836" s="15" t="s">
        <v>8328</v>
      </c>
      <c r="Q836" s="12">
        <v>41422.822824074072</v>
      </c>
      <c r="R836">
        <f t="shared" si="14"/>
        <v>2013</v>
      </c>
    </row>
    <row r="837" spans="1:18" ht="44" hidden="1" thickBot="1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0" t="s">
        <v>8327</v>
      </c>
      <c r="P837" s="15" t="s">
        <v>8328</v>
      </c>
      <c r="Q837" s="13">
        <v>41005.45784722222</v>
      </c>
      <c r="R837">
        <f t="shared" si="14"/>
        <v>2012</v>
      </c>
    </row>
    <row r="838" spans="1:18" ht="15" hidden="1" thickBot="1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0" t="s">
        <v>8327</v>
      </c>
      <c r="P838" s="15" t="s">
        <v>8328</v>
      </c>
      <c r="Q838" s="12">
        <v>41524.056921296295</v>
      </c>
      <c r="R838">
        <f t="shared" si="14"/>
        <v>2013</v>
      </c>
    </row>
    <row r="839" spans="1:18" ht="44" hidden="1" thickBot="1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0" t="s">
        <v>8327</v>
      </c>
      <c r="P839" s="15" t="s">
        <v>8328</v>
      </c>
      <c r="Q839" s="13">
        <v>41730.998402777775</v>
      </c>
      <c r="R839">
        <f t="shared" si="14"/>
        <v>2014</v>
      </c>
    </row>
    <row r="840" spans="1:18" ht="44" hidden="1" thickBot="1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0" t="s">
        <v>8327</v>
      </c>
      <c r="P840" s="15" t="s">
        <v>8328</v>
      </c>
      <c r="Q840" s="12">
        <v>40895.897974537038</v>
      </c>
      <c r="R840">
        <f t="shared" si="14"/>
        <v>2011</v>
      </c>
    </row>
    <row r="841" spans="1:18" ht="44" hidden="1" thickBot="1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0" t="s">
        <v>8327</v>
      </c>
      <c r="P841" s="15" t="s">
        <v>8328</v>
      </c>
      <c r="Q841" s="13">
        <v>41144.763379629629</v>
      </c>
      <c r="R841">
        <f t="shared" si="14"/>
        <v>2012</v>
      </c>
    </row>
    <row r="842" spans="1:18" ht="44" hidden="1" thickBot="1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0" t="s">
        <v>8327</v>
      </c>
      <c r="P842" s="15" t="s">
        <v>8329</v>
      </c>
      <c r="Q842" s="12">
        <v>42607.226701388892</v>
      </c>
      <c r="R842">
        <f t="shared" si="14"/>
        <v>2016</v>
      </c>
    </row>
    <row r="843" spans="1:18" ht="58.5" hidden="1" thickBot="1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0" t="s">
        <v>8327</v>
      </c>
      <c r="P843" s="15" t="s">
        <v>8329</v>
      </c>
      <c r="Q843" s="13">
        <v>41923.838692129626</v>
      </c>
      <c r="R843">
        <f t="shared" si="14"/>
        <v>2014</v>
      </c>
    </row>
    <row r="844" spans="1:18" ht="44" hidden="1" thickBot="1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0" t="s">
        <v>8327</v>
      </c>
      <c r="P844" s="15" t="s">
        <v>8329</v>
      </c>
      <c r="Q844" s="12">
        <v>41526.592395833337</v>
      </c>
      <c r="R844">
        <f t="shared" si="14"/>
        <v>2013</v>
      </c>
    </row>
    <row r="845" spans="1:18" ht="44" hidden="1" thickBot="1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0" t="s">
        <v>8327</v>
      </c>
      <c r="P845" s="15" t="s">
        <v>8329</v>
      </c>
      <c r="Q845" s="13">
        <v>42695.257870370369</v>
      </c>
      <c r="R845">
        <f t="shared" si="14"/>
        <v>2016</v>
      </c>
    </row>
    <row r="846" spans="1:18" ht="58.5" hidden="1" thickBot="1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0" t="s">
        <v>8327</v>
      </c>
      <c r="P846" s="15" t="s">
        <v>8329</v>
      </c>
      <c r="Q846" s="12">
        <v>41905.684629629628</v>
      </c>
      <c r="R846">
        <f t="shared" si="14"/>
        <v>2014</v>
      </c>
    </row>
    <row r="847" spans="1:18" ht="44" hidden="1" thickBot="1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0" t="s">
        <v>8327</v>
      </c>
      <c r="P847" s="15" t="s">
        <v>8329</v>
      </c>
      <c r="Q847" s="13">
        <v>42578.205972222226</v>
      </c>
      <c r="R847">
        <f t="shared" si="14"/>
        <v>2016</v>
      </c>
    </row>
    <row r="848" spans="1:18" ht="44" hidden="1" thickBot="1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0" t="s">
        <v>8327</v>
      </c>
      <c r="P848" s="15" t="s">
        <v>8329</v>
      </c>
      <c r="Q848" s="12">
        <v>41694.391840277778</v>
      </c>
      <c r="R848">
        <f t="shared" si="14"/>
        <v>2014</v>
      </c>
    </row>
    <row r="849" spans="1:18" ht="29.5" hidden="1" thickBot="1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0" t="s">
        <v>8327</v>
      </c>
      <c r="P849" s="15" t="s">
        <v>8329</v>
      </c>
      <c r="Q849" s="13">
        <v>42165.798333333332</v>
      </c>
      <c r="R849">
        <f t="shared" si="14"/>
        <v>2015</v>
      </c>
    </row>
    <row r="850" spans="1:18" ht="44" hidden="1" thickBot="1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0" t="s">
        <v>8327</v>
      </c>
      <c r="P850" s="15" t="s">
        <v>8329</v>
      </c>
      <c r="Q850" s="12">
        <v>42078.792048611111</v>
      </c>
      <c r="R850">
        <f t="shared" si="14"/>
        <v>2015</v>
      </c>
    </row>
    <row r="851" spans="1:18" ht="58.5" hidden="1" thickBot="1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0" t="s">
        <v>8327</v>
      </c>
      <c r="P851" s="15" t="s">
        <v>8329</v>
      </c>
      <c r="Q851" s="13">
        <v>42051.148888888885</v>
      </c>
      <c r="R851">
        <f t="shared" si="14"/>
        <v>2015</v>
      </c>
    </row>
    <row r="852" spans="1:18" ht="44" hidden="1" thickBot="1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0" t="s">
        <v>8327</v>
      </c>
      <c r="P852" s="15" t="s">
        <v>8329</v>
      </c>
      <c r="Q852" s="12">
        <v>42452.827743055554</v>
      </c>
      <c r="R852">
        <f t="shared" si="14"/>
        <v>2016</v>
      </c>
    </row>
    <row r="853" spans="1:18" ht="44" hidden="1" thickBot="1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0" t="s">
        <v>8327</v>
      </c>
      <c r="P853" s="15" t="s">
        <v>8329</v>
      </c>
      <c r="Q853" s="13">
        <v>42522.880243055559</v>
      </c>
      <c r="R853">
        <f t="shared" si="14"/>
        <v>2016</v>
      </c>
    </row>
    <row r="854" spans="1:18" ht="29.5" hidden="1" thickBot="1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0" t="s">
        <v>8327</v>
      </c>
      <c r="P854" s="15" t="s">
        <v>8329</v>
      </c>
      <c r="Q854" s="12">
        <v>42656.805497685185</v>
      </c>
      <c r="R854">
        <f t="shared" si="14"/>
        <v>2016</v>
      </c>
    </row>
    <row r="855" spans="1:18" ht="44" hidden="1" thickBot="1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0" t="s">
        <v>8327</v>
      </c>
      <c r="P855" s="15" t="s">
        <v>8329</v>
      </c>
      <c r="Q855" s="13">
        <v>42021.832280092596</v>
      </c>
      <c r="R855">
        <f t="shared" si="14"/>
        <v>2015</v>
      </c>
    </row>
    <row r="856" spans="1:18" ht="44" hidden="1" thickBot="1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0" t="s">
        <v>8327</v>
      </c>
      <c r="P856" s="15" t="s">
        <v>8329</v>
      </c>
      <c r="Q856" s="12">
        <v>42702.212337962963</v>
      </c>
      <c r="R856">
        <f t="shared" si="14"/>
        <v>2016</v>
      </c>
    </row>
    <row r="857" spans="1:18" ht="29.5" hidden="1" thickBot="1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0" t="s">
        <v>8327</v>
      </c>
      <c r="P857" s="15" t="s">
        <v>8329</v>
      </c>
      <c r="Q857" s="13">
        <v>42545.125196759262</v>
      </c>
      <c r="R857">
        <f t="shared" si="14"/>
        <v>2016</v>
      </c>
    </row>
    <row r="858" spans="1:18" ht="58.5" hidden="1" thickBot="1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0" t="s">
        <v>8327</v>
      </c>
      <c r="P858" s="15" t="s">
        <v>8329</v>
      </c>
      <c r="Q858" s="12">
        <v>42609.311990740738</v>
      </c>
      <c r="R858">
        <f t="shared" si="14"/>
        <v>2016</v>
      </c>
    </row>
    <row r="859" spans="1:18" ht="44" hidden="1" thickBot="1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0" t="s">
        <v>8327</v>
      </c>
      <c r="P859" s="15" t="s">
        <v>8329</v>
      </c>
      <c r="Q859" s="13">
        <v>42291.581377314818</v>
      </c>
      <c r="R859">
        <f t="shared" si="14"/>
        <v>2015</v>
      </c>
    </row>
    <row r="860" spans="1:18" ht="44" hidden="1" thickBot="1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0" t="s">
        <v>8327</v>
      </c>
      <c r="P860" s="15" t="s">
        <v>8329</v>
      </c>
      <c r="Q860" s="12">
        <v>42079.745578703703</v>
      </c>
      <c r="R860">
        <f t="shared" si="14"/>
        <v>2015</v>
      </c>
    </row>
    <row r="861" spans="1:18" ht="44" hidden="1" thickBot="1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0" t="s">
        <v>8327</v>
      </c>
      <c r="P861" s="15" t="s">
        <v>8329</v>
      </c>
      <c r="Q861" s="13">
        <v>42128.820231481484</v>
      </c>
      <c r="R861">
        <f t="shared" si="14"/>
        <v>2015</v>
      </c>
    </row>
    <row r="862" spans="1:18" ht="44" hidden="1" thickBot="1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0" t="s">
        <v>8327</v>
      </c>
      <c r="P862" s="15" t="s">
        <v>8330</v>
      </c>
      <c r="Q862" s="12">
        <v>41570.482789351852</v>
      </c>
      <c r="R862">
        <f t="shared" si="14"/>
        <v>2013</v>
      </c>
    </row>
    <row r="863" spans="1:18" ht="44" hidden="1" thickBot="1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0" t="s">
        <v>8327</v>
      </c>
      <c r="P863" s="15" t="s">
        <v>8330</v>
      </c>
      <c r="Q863" s="13">
        <v>42599.965324074074</v>
      </c>
      <c r="R863">
        <f t="shared" si="14"/>
        <v>2016</v>
      </c>
    </row>
    <row r="864" spans="1:18" ht="44" hidden="1" thickBot="1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0" t="s">
        <v>8327</v>
      </c>
      <c r="P864" s="15" t="s">
        <v>8330</v>
      </c>
      <c r="Q864" s="12">
        <v>41559.5549537037</v>
      </c>
      <c r="R864">
        <f t="shared" si="14"/>
        <v>2013</v>
      </c>
    </row>
    <row r="865" spans="1:18" ht="44" hidden="1" thickBot="1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0" t="s">
        <v>8327</v>
      </c>
      <c r="P865" s="15" t="s">
        <v>8330</v>
      </c>
      <c r="Q865" s="13">
        <v>40921.117662037039</v>
      </c>
      <c r="R865">
        <f t="shared" si="14"/>
        <v>2012</v>
      </c>
    </row>
    <row r="866" spans="1:18" ht="44" hidden="1" thickBot="1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0" t="s">
        <v>8327</v>
      </c>
      <c r="P866" s="15" t="s">
        <v>8330</v>
      </c>
      <c r="Q866" s="12">
        <v>41541.106921296298</v>
      </c>
      <c r="R866">
        <f t="shared" si="14"/>
        <v>2013</v>
      </c>
    </row>
    <row r="867" spans="1:18" ht="44" hidden="1" thickBot="1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0" t="s">
        <v>8327</v>
      </c>
      <c r="P867" s="15" t="s">
        <v>8330</v>
      </c>
      <c r="Q867" s="13">
        <v>41230.773113425923</v>
      </c>
      <c r="R867">
        <f t="shared" si="14"/>
        <v>2012</v>
      </c>
    </row>
    <row r="868" spans="1:18" ht="44" hidden="1" thickBot="1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0" t="s">
        <v>8327</v>
      </c>
      <c r="P868" s="15" t="s">
        <v>8330</v>
      </c>
      <c r="Q868" s="12">
        <v>42025.637939814813</v>
      </c>
      <c r="R868">
        <f t="shared" si="14"/>
        <v>2015</v>
      </c>
    </row>
    <row r="869" spans="1:18" ht="58.5" hidden="1" thickBot="1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0" t="s">
        <v>8327</v>
      </c>
      <c r="P869" s="15" t="s">
        <v>8330</v>
      </c>
      <c r="Q869" s="13">
        <v>40088.105393518519</v>
      </c>
      <c r="R869">
        <f t="shared" si="14"/>
        <v>2009</v>
      </c>
    </row>
    <row r="870" spans="1:18" ht="58.5" hidden="1" thickBot="1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0" t="s">
        <v>8327</v>
      </c>
      <c r="P870" s="15" t="s">
        <v>8330</v>
      </c>
      <c r="Q870" s="12">
        <v>41616.027754629627</v>
      </c>
      <c r="R870">
        <f t="shared" si="14"/>
        <v>2013</v>
      </c>
    </row>
    <row r="871" spans="1:18" ht="58.5" hidden="1" thickBot="1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0" t="s">
        <v>8327</v>
      </c>
      <c r="P871" s="15" t="s">
        <v>8330</v>
      </c>
      <c r="Q871" s="13">
        <v>41342.845567129632</v>
      </c>
      <c r="R871">
        <f t="shared" si="14"/>
        <v>2013</v>
      </c>
    </row>
    <row r="872" spans="1:18" ht="44" hidden="1" thickBot="1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0" t="s">
        <v>8327</v>
      </c>
      <c r="P872" s="15" t="s">
        <v>8330</v>
      </c>
      <c r="Q872" s="12">
        <v>41488.022256944445</v>
      </c>
      <c r="R872">
        <f t="shared" si="14"/>
        <v>2013</v>
      </c>
    </row>
    <row r="873" spans="1:18" ht="44" hidden="1" thickBot="1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0" t="s">
        <v>8327</v>
      </c>
      <c r="P873" s="15" t="s">
        <v>8330</v>
      </c>
      <c r="Q873" s="13">
        <v>41577.561284722222</v>
      </c>
      <c r="R873">
        <f t="shared" si="14"/>
        <v>2013</v>
      </c>
    </row>
    <row r="874" spans="1:18" ht="44" hidden="1" thickBot="1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0" t="s">
        <v>8327</v>
      </c>
      <c r="P874" s="15" t="s">
        <v>8330</v>
      </c>
      <c r="Q874" s="12">
        <v>40567.825543981482</v>
      </c>
      <c r="R874">
        <f t="shared" si="14"/>
        <v>2011</v>
      </c>
    </row>
    <row r="875" spans="1:18" ht="29.5" hidden="1" thickBot="1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0" t="s">
        <v>8327</v>
      </c>
      <c r="P875" s="15" t="s">
        <v>8330</v>
      </c>
      <c r="Q875" s="13">
        <v>41184.167129629626</v>
      </c>
      <c r="R875">
        <f t="shared" si="14"/>
        <v>2012</v>
      </c>
    </row>
    <row r="876" spans="1:18" ht="58.5" hidden="1" thickBot="1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0" t="s">
        <v>8327</v>
      </c>
      <c r="P876" s="15" t="s">
        <v>8330</v>
      </c>
      <c r="Q876" s="12">
        <v>41368.583726851852</v>
      </c>
      <c r="R876">
        <f t="shared" si="14"/>
        <v>2013</v>
      </c>
    </row>
    <row r="877" spans="1:18" ht="58.5" hidden="1" thickBot="1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0" t="s">
        <v>8327</v>
      </c>
      <c r="P877" s="15" t="s">
        <v>8330</v>
      </c>
      <c r="Q877" s="13">
        <v>42248.723738425928</v>
      </c>
      <c r="R877">
        <f t="shared" si="14"/>
        <v>2015</v>
      </c>
    </row>
    <row r="878" spans="1:18" ht="29.5" hidden="1" thickBot="1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0" t="s">
        <v>8327</v>
      </c>
      <c r="P878" s="15" t="s">
        <v>8330</v>
      </c>
      <c r="Q878" s="12">
        <v>41276.496840277781</v>
      </c>
      <c r="R878">
        <f t="shared" si="14"/>
        <v>2013</v>
      </c>
    </row>
    <row r="879" spans="1:18" ht="58.5" hidden="1" thickBot="1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0" t="s">
        <v>8327</v>
      </c>
      <c r="P879" s="15" t="s">
        <v>8330</v>
      </c>
      <c r="Q879" s="13">
        <v>41597.788888888892</v>
      </c>
      <c r="R879">
        <f t="shared" si="14"/>
        <v>2013</v>
      </c>
    </row>
    <row r="880" spans="1:18" ht="44" hidden="1" thickBot="1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0" t="s">
        <v>8327</v>
      </c>
      <c r="P880" s="15" t="s">
        <v>8330</v>
      </c>
      <c r="Q880" s="12">
        <v>40505.232916666668</v>
      </c>
      <c r="R880">
        <f t="shared" si="14"/>
        <v>2010</v>
      </c>
    </row>
    <row r="881" spans="1:18" ht="44" hidden="1" thickBot="1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0" t="s">
        <v>8327</v>
      </c>
      <c r="P881" s="15" t="s">
        <v>8330</v>
      </c>
      <c r="Q881" s="13">
        <v>41037.829918981479</v>
      </c>
      <c r="R881">
        <f t="shared" si="14"/>
        <v>2012</v>
      </c>
    </row>
    <row r="882" spans="1:18" ht="44" hidden="1" thickBot="1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0" t="s">
        <v>8327</v>
      </c>
      <c r="P882" s="15" t="s">
        <v>8331</v>
      </c>
      <c r="Q882" s="12">
        <v>41179.32104166667</v>
      </c>
      <c r="R882">
        <f t="shared" si="14"/>
        <v>2012</v>
      </c>
    </row>
    <row r="883" spans="1:18" ht="44" hidden="1" thickBot="1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0" t="s">
        <v>8327</v>
      </c>
      <c r="P883" s="15" t="s">
        <v>8331</v>
      </c>
      <c r="Q883" s="13">
        <v>40877.25099537037</v>
      </c>
      <c r="R883">
        <f t="shared" si="14"/>
        <v>2011</v>
      </c>
    </row>
    <row r="884" spans="1:18" ht="44" hidden="1" thickBot="1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0" t="s">
        <v>8327</v>
      </c>
      <c r="P884" s="15" t="s">
        <v>8331</v>
      </c>
      <c r="Q884" s="12">
        <v>40759.860532407409</v>
      </c>
      <c r="R884">
        <f t="shared" si="14"/>
        <v>2011</v>
      </c>
    </row>
    <row r="885" spans="1:18" ht="58.5" hidden="1" thickBot="1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0" t="s">
        <v>8327</v>
      </c>
      <c r="P885" s="15" t="s">
        <v>8331</v>
      </c>
      <c r="Q885" s="13">
        <v>42371.935590277775</v>
      </c>
      <c r="R885">
        <f t="shared" si="14"/>
        <v>2016</v>
      </c>
    </row>
    <row r="886" spans="1:18" ht="44" hidden="1" thickBot="1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0" t="s">
        <v>8327</v>
      </c>
      <c r="P886" s="15" t="s">
        <v>8331</v>
      </c>
      <c r="Q886" s="12">
        <v>40981.802615740744</v>
      </c>
      <c r="R886">
        <f t="shared" si="14"/>
        <v>2012</v>
      </c>
    </row>
    <row r="887" spans="1:18" ht="44" hidden="1" thickBot="1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0" t="s">
        <v>8327</v>
      </c>
      <c r="P887" s="15" t="s">
        <v>8331</v>
      </c>
      <c r="Q887" s="13">
        <v>42713.941099537034</v>
      </c>
      <c r="R887">
        <f t="shared" si="14"/>
        <v>2016</v>
      </c>
    </row>
    <row r="888" spans="1:18" ht="58.5" hidden="1" thickBot="1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0" t="s">
        <v>8327</v>
      </c>
      <c r="P888" s="15" t="s">
        <v>8331</v>
      </c>
      <c r="Q888" s="12">
        <v>42603.870520833334</v>
      </c>
      <c r="R888">
        <f t="shared" si="14"/>
        <v>2016</v>
      </c>
    </row>
    <row r="889" spans="1:18" ht="44" hidden="1" thickBot="1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0" t="s">
        <v>8327</v>
      </c>
      <c r="P889" s="15" t="s">
        <v>8331</v>
      </c>
      <c r="Q889" s="13">
        <v>41026.958969907406</v>
      </c>
      <c r="R889">
        <f t="shared" si="14"/>
        <v>2012</v>
      </c>
    </row>
    <row r="890" spans="1:18" ht="58.5" hidden="1" thickBot="1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0" t="s">
        <v>8327</v>
      </c>
      <c r="P890" s="15" t="s">
        <v>8331</v>
      </c>
      <c r="Q890" s="12">
        <v>40751.753298611111</v>
      </c>
      <c r="R890">
        <f t="shared" si="14"/>
        <v>2011</v>
      </c>
    </row>
    <row r="891" spans="1:18" ht="44" hidden="1" thickBot="1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0" t="s">
        <v>8327</v>
      </c>
      <c r="P891" s="15" t="s">
        <v>8331</v>
      </c>
      <c r="Q891" s="13">
        <v>41887.784062500003</v>
      </c>
      <c r="R891">
        <f t="shared" si="14"/>
        <v>2014</v>
      </c>
    </row>
    <row r="892" spans="1:18" ht="58.5" hidden="1" thickBot="1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0" t="s">
        <v>8327</v>
      </c>
      <c r="P892" s="15" t="s">
        <v>8331</v>
      </c>
      <c r="Q892" s="12">
        <v>41569.698831018519</v>
      </c>
      <c r="R892">
        <f t="shared" si="14"/>
        <v>2013</v>
      </c>
    </row>
    <row r="893" spans="1:18" ht="44" hidden="1" thickBot="1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0" t="s">
        <v>8327</v>
      </c>
      <c r="P893" s="15" t="s">
        <v>8331</v>
      </c>
      <c r="Q893" s="13">
        <v>41842.031597222223</v>
      </c>
      <c r="R893">
        <f t="shared" si="14"/>
        <v>2014</v>
      </c>
    </row>
    <row r="894" spans="1:18" ht="44" hidden="1" thickBot="1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0" t="s">
        <v>8327</v>
      </c>
      <c r="P894" s="15" t="s">
        <v>8331</v>
      </c>
      <c r="Q894" s="12">
        <v>40304.20003472222</v>
      </c>
      <c r="R894">
        <f t="shared" si="14"/>
        <v>2010</v>
      </c>
    </row>
    <row r="895" spans="1:18" ht="44" hidden="1" thickBot="1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0" t="s">
        <v>8327</v>
      </c>
      <c r="P895" s="15" t="s">
        <v>8331</v>
      </c>
      <c r="Q895" s="13">
        <v>42065.897719907407</v>
      </c>
      <c r="R895">
        <f t="shared" si="14"/>
        <v>2015</v>
      </c>
    </row>
    <row r="896" spans="1:18" ht="44" hidden="1" thickBot="1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0" t="s">
        <v>8327</v>
      </c>
      <c r="P896" s="15" t="s">
        <v>8331</v>
      </c>
      <c r="Q896" s="12">
        <v>42496.98159722222</v>
      </c>
      <c r="R896">
        <f t="shared" si="14"/>
        <v>2016</v>
      </c>
    </row>
    <row r="897" spans="1:18" ht="58.5" hidden="1" thickBot="1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0" t="s">
        <v>8327</v>
      </c>
      <c r="P897" s="15" t="s">
        <v>8331</v>
      </c>
      <c r="Q897" s="13">
        <v>40431.127650462964</v>
      </c>
      <c r="R897">
        <f t="shared" si="14"/>
        <v>2010</v>
      </c>
    </row>
    <row r="898" spans="1:18" ht="58.5" hidden="1" thickBot="1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0" t="s">
        <v>8327</v>
      </c>
      <c r="P898" s="15" t="s">
        <v>8331</v>
      </c>
      <c r="Q898" s="12">
        <v>42218.872986111113</v>
      </c>
      <c r="R898">
        <f t="shared" si="14"/>
        <v>2015</v>
      </c>
    </row>
    <row r="899" spans="1:18" ht="44" hidden="1" thickBot="1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0" t="s">
        <v>8327</v>
      </c>
      <c r="P899" s="15" t="s">
        <v>8331</v>
      </c>
      <c r="Q899" s="13">
        <v>41211.688750000001</v>
      </c>
      <c r="R899">
        <f t="shared" ref="R899:R962" si="15">YEAR(Q899)</f>
        <v>2012</v>
      </c>
    </row>
    <row r="900" spans="1:18" ht="44" hidden="1" thickBot="1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0" t="s">
        <v>8327</v>
      </c>
      <c r="P900" s="15" t="s">
        <v>8331</v>
      </c>
      <c r="Q900" s="12">
        <v>40878.758217592593</v>
      </c>
      <c r="R900">
        <f t="shared" si="15"/>
        <v>2011</v>
      </c>
    </row>
    <row r="901" spans="1:18" ht="44" hidden="1" thickBot="1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0" t="s">
        <v>8327</v>
      </c>
      <c r="P901" s="15" t="s">
        <v>8331</v>
      </c>
      <c r="Q901" s="13">
        <v>40646.099097222221</v>
      </c>
      <c r="R901">
        <f t="shared" si="15"/>
        <v>2011</v>
      </c>
    </row>
    <row r="902" spans="1:18" ht="29.5" hidden="1" thickBot="1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0" t="s">
        <v>8327</v>
      </c>
      <c r="P902" s="15" t="s">
        <v>8330</v>
      </c>
      <c r="Q902" s="12">
        <v>42429.849560185183</v>
      </c>
      <c r="R902">
        <f t="shared" si="15"/>
        <v>2016</v>
      </c>
    </row>
    <row r="903" spans="1:18" ht="58.5" hidden="1" thickBot="1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0" t="s">
        <v>8327</v>
      </c>
      <c r="P903" s="15" t="s">
        <v>8330</v>
      </c>
      <c r="Q903" s="13">
        <v>40291.81150462963</v>
      </c>
      <c r="R903">
        <f t="shared" si="15"/>
        <v>2010</v>
      </c>
    </row>
    <row r="904" spans="1:18" ht="58.5" hidden="1" thickBot="1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0" t="s">
        <v>8327</v>
      </c>
      <c r="P904" s="15" t="s">
        <v>8330</v>
      </c>
      <c r="Q904" s="12">
        <v>41829.965532407405</v>
      </c>
      <c r="R904">
        <f t="shared" si="15"/>
        <v>2014</v>
      </c>
    </row>
    <row r="905" spans="1:18" ht="44" hidden="1" thickBot="1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0" t="s">
        <v>8327</v>
      </c>
      <c r="P905" s="15" t="s">
        <v>8330</v>
      </c>
      <c r="Q905" s="13">
        <v>41149.796064814815</v>
      </c>
      <c r="R905">
        <f t="shared" si="15"/>
        <v>2012</v>
      </c>
    </row>
    <row r="906" spans="1:18" ht="44" hidden="1" thickBot="1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0" t="s">
        <v>8327</v>
      </c>
      <c r="P906" s="15" t="s">
        <v>8330</v>
      </c>
      <c r="Q906" s="12">
        <v>42342.080289351848</v>
      </c>
      <c r="R906">
        <f t="shared" si="15"/>
        <v>2015</v>
      </c>
    </row>
    <row r="907" spans="1:18" ht="44" hidden="1" thickBot="1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0" t="s">
        <v>8327</v>
      </c>
      <c r="P907" s="15" t="s">
        <v>8330</v>
      </c>
      <c r="Q907" s="13">
        <v>40507.239884259259</v>
      </c>
      <c r="R907">
        <f t="shared" si="15"/>
        <v>2010</v>
      </c>
    </row>
    <row r="908" spans="1:18" ht="29.5" hidden="1" thickBot="1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0" t="s">
        <v>8327</v>
      </c>
      <c r="P908" s="15" t="s">
        <v>8330</v>
      </c>
      <c r="Q908" s="12">
        <v>41681.189699074072</v>
      </c>
      <c r="R908">
        <f t="shared" si="15"/>
        <v>2014</v>
      </c>
    </row>
    <row r="909" spans="1:18" ht="44" hidden="1" thickBot="1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0" t="s">
        <v>8327</v>
      </c>
      <c r="P909" s="15" t="s">
        <v>8330</v>
      </c>
      <c r="Q909" s="13">
        <v>40767.192395833335</v>
      </c>
      <c r="R909">
        <f t="shared" si="15"/>
        <v>2011</v>
      </c>
    </row>
    <row r="910" spans="1:18" ht="44" hidden="1" thickBot="1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0" t="s">
        <v>8327</v>
      </c>
      <c r="P910" s="15" t="s">
        <v>8330</v>
      </c>
      <c r="Q910" s="12">
        <v>40340.801562499997</v>
      </c>
      <c r="R910">
        <f t="shared" si="15"/>
        <v>2010</v>
      </c>
    </row>
    <row r="911" spans="1:18" ht="58.5" hidden="1" thickBot="1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0" t="s">
        <v>8327</v>
      </c>
      <c r="P911" s="15" t="s">
        <v>8330</v>
      </c>
      <c r="Q911" s="13">
        <v>41081.69027777778</v>
      </c>
      <c r="R911">
        <f t="shared" si="15"/>
        <v>2012</v>
      </c>
    </row>
    <row r="912" spans="1:18" ht="44" hidden="1" thickBot="1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0" t="s">
        <v>8327</v>
      </c>
      <c r="P912" s="15" t="s">
        <v>8330</v>
      </c>
      <c r="Q912" s="12">
        <v>42737.545358796298</v>
      </c>
      <c r="R912">
        <f t="shared" si="15"/>
        <v>2017</v>
      </c>
    </row>
    <row r="913" spans="1:18" ht="44" hidden="1" thickBot="1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0" t="s">
        <v>8327</v>
      </c>
      <c r="P913" s="15" t="s">
        <v>8330</v>
      </c>
      <c r="Q913" s="13">
        <v>41642.005150462966</v>
      </c>
      <c r="R913">
        <f t="shared" si="15"/>
        <v>2014</v>
      </c>
    </row>
    <row r="914" spans="1:18" ht="44" hidden="1" thickBot="1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0" t="s">
        <v>8327</v>
      </c>
      <c r="P914" s="15" t="s">
        <v>8330</v>
      </c>
      <c r="Q914" s="12">
        <v>41194.109340277777</v>
      </c>
      <c r="R914">
        <f t="shared" si="15"/>
        <v>2012</v>
      </c>
    </row>
    <row r="915" spans="1:18" ht="44" hidden="1" thickBot="1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0" t="s">
        <v>8327</v>
      </c>
      <c r="P915" s="15" t="s">
        <v>8330</v>
      </c>
      <c r="Q915" s="13">
        <v>41004.139108796298</v>
      </c>
      <c r="R915">
        <f t="shared" si="15"/>
        <v>2012</v>
      </c>
    </row>
    <row r="916" spans="1:18" ht="44" hidden="1" thickBot="1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0" t="s">
        <v>8327</v>
      </c>
      <c r="P916" s="15" t="s">
        <v>8330</v>
      </c>
      <c r="Q916" s="12">
        <v>41116.763275462959</v>
      </c>
      <c r="R916">
        <f t="shared" si="15"/>
        <v>2012</v>
      </c>
    </row>
    <row r="917" spans="1:18" ht="44" hidden="1" thickBot="1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0" t="s">
        <v>8327</v>
      </c>
      <c r="P917" s="15" t="s">
        <v>8330</v>
      </c>
      <c r="Q917" s="13">
        <v>40937.679560185185</v>
      </c>
      <c r="R917">
        <f t="shared" si="15"/>
        <v>2012</v>
      </c>
    </row>
    <row r="918" spans="1:18" ht="44" hidden="1" thickBot="1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0" t="s">
        <v>8327</v>
      </c>
      <c r="P918" s="15" t="s">
        <v>8330</v>
      </c>
      <c r="Q918" s="12">
        <v>40434.853402777779</v>
      </c>
      <c r="R918">
        <f t="shared" si="15"/>
        <v>2010</v>
      </c>
    </row>
    <row r="919" spans="1:18" ht="58.5" hidden="1" thickBot="1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0" t="s">
        <v>8327</v>
      </c>
      <c r="P919" s="15" t="s">
        <v>8330</v>
      </c>
      <c r="Q919" s="13">
        <v>41802.94363425926</v>
      </c>
      <c r="R919">
        <f t="shared" si="15"/>
        <v>2014</v>
      </c>
    </row>
    <row r="920" spans="1:18" ht="58.5" hidden="1" thickBot="1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0" t="s">
        <v>8327</v>
      </c>
      <c r="P920" s="15" t="s">
        <v>8330</v>
      </c>
      <c r="Q920" s="12">
        <v>41944.916215277779</v>
      </c>
      <c r="R920">
        <f t="shared" si="15"/>
        <v>2014</v>
      </c>
    </row>
    <row r="921" spans="1:18" ht="15" hidden="1" thickBot="1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0" t="s">
        <v>8327</v>
      </c>
      <c r="P921" s="15" t="s">
        <v>8330</v>
      </c>
      <c r="Q921" s="13">
        <v>41227.641724537039</v>
      </c>
      <c r="R921">
        <f t="shared" si="15"/>
        <v>2012</v>
      </c>
    </row>
    <row r="922" spans="1:18" ht="44" hidden="1" thickBot="1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0" t="s">
        <v>8327</v>
      </c>
      <c r="P922" s="15" t="s">
        <v>8330</v>
      </c>
      <c r="Q922" s="12">
        <v>41562.671550925923</v>
      </c>
      <c r="R922">
        <f t="shared" si="15"/>
        <v>2013</v>
      </c>
    </row>
    <row r="923" spans="1:18" ht="58.5" hidden="1" thickBot="1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0" t="s">
        <v>8327</v>
      </c>
      <c r="P923" s="15" t="s">
        <v>8330</v>
      </c>
      <c r="Q923" s="13">
        <v>40847.171018518522</v>
      </c>
      <c r="R923">
        <f t="shared" si="15"/>
        <v>2011</v>
      </c>
    </row>
    <row r="924" spans="1:18" ht="44" hidden="1" thickBot="1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0" t="s">
        <v>8327</v>
      </c>
      <c r="P924" s="15" t="s">
        <v>8330</v>
      </c>
      <c r="Q924" s="12">
        <v>41878.530011574076</v>
      </c>
      <c r="R924">
        <f t="shared" si="15"/>
        <v>2014</v>
      </c>
    </row>
    <row r="925" spans="1:18" ht="44" hidden="1" thickBot="1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0" t="s">
        <v>8327</v>
      </c>
      <c r="P925" s="15" t="s">
        <v>8330</v>
      </c>
      <c r="Q925" s="13">
        <v>41934.959756944445</v>
      </c>
      <c r="R925">
        <f t="shared" si="15"/>
        <v>2014</v>
      </c>
    </row>
    <row r="926" spans="1:18" ht="44" hidden="1" thickBot="1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0" t="s">
        <v>8327</v>
      </c>
      <c r="P926" s="15" t="s">
        <v>8330</v>
      </c>
      <c r="Q926" s="12">
        <v>41288.942928240744</v>
      </c>
      <c r="R926">
        <f t="shared" si="15"/>
        <v>2013</v>
      </c>
    </row>
    <row r="927" spans="1:18" ht="44" hidden="1" thickBot="1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0" t="s">
        <v>8327</v>
      </c>
      <c r="P927" s="15" t="s">
        <v>8330</v>
      </c>
      <c r="Q927" s="13">
        <v>41575.880914351852</v>
      </c>
      <c r="R927">
        <f t="shared" si="15"/>
        <v>2013</v>
      </c>
    </row>
    <row r="928" spans="1:18" ht="58.5" hidden="1" thickBot="1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0" t="s">
        <v>8327</v>
      </c>
      <c r="P928" s="15" t="s">
        <v>8330</v>
      </c>
      <c r="Q928" s="12">
        <v>40338.02002314815</v>
      </c>
      <c r="R928">
        <f t="shared" si="15"/>
        <v>2010</v>
      </c>
    </row>
    <row r="929" spans="1:18" ht="29.5" hidden="1" thickBot="1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0" t="s">
        <v>8327</v>
      </c>
      <c r="P929" s="15" t="s">
        <v>8330</v>
      </c>
      <c r="Q929" s="13">
        <v>41013.822858796295</v>
      </c>
      <c r="R929">
        <f t="shared" si="15"/>
        <v>2012</v>
      </c>
    </row>
    <row r="930" spans="1:18" ht="44" hidden="1" thickBot="1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0" t="s">
        <v>8327</v>
      </c>
      <c r="P930" s="15" t="s">
        <v>8330</v>
      </c>
      <c r="Q930" s="12">
        <v>41180.86241898148</v>
      </c>
      <c r="R930">
        <f t="shared" si="15"/>
        <v>2012</v>
      </c>
    </row>
    <row r="931" spans="1:18" ht="44" hidden="1" thickBot="1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0" t="s">
        <v>8327</v>
      </c>
      <c r="P931" s="15" t="s">
        <v>8330</v>
      </c>
      <c r="Q931" s="13">
        <v>40978.238067129627</v>
      </c>
      <c r="R931">
        <f t="shared" si="15"/>
        <v>2012</v>
      </c>
    </row>
    <row r="932" spans="1:18" ht="58.5" hidden="1" thickBot="1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0" t="s">
        <v>8327</v>
      </c>
      <c r="P932" s="15" t="s">
        <v>8330</v>
      </c>
      <c r="Q932" s="12">
        <v>40312.915578703702</v>
      </c>
      <c r="R932">
        <f t="shared" si="15"/>
        <v>2010</v>
      </c>
    </row>
    <row r="933" spans="1:18" ht="44" hidden="1" thickBot="1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0" t="s">
        <v>8327</v>
      </c>
      <c r="P933" s="15" t="s">
        <v>8330</v>
      </c>
      <c r="Q933" s="13">
        <v>41680.359976851854</v>
      </c>
      <c r="R933">
        <f t="shared" si="15"/>
        <v>2014</v>
      </c>
    </row>
    <row r="934" spans="1:18" ht="29.5" hidden="1" thickBot="1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0" t="s">
        <v>8327</v>
      </c>
      <c r="P934" s="15" t="s">
        <v>8330</v>
      </c>
      <c r="Q934" s="12">
        <v>41310.969270833331</v>
      </c>
      <c r="R934">
        <f t="shared" si="15"/>
        <v>2013</v>
      </c>
    </row>
    <row r="935" spans="1:18" ht="44" hidden="1" thickBot="1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0" t="s">
        <v>8327</v>
      </c>
      <c r="P935" s="15" t="s">
        <v>8330</v>
      </c>
      <c r="Q935" s="13">
        <v>41711.169085648151</v>
      </c>
      <c r="R935">
        <f t="shared" si="15"/>
        <v>2014</v>
      </c>
    </row>
    <row r="936" spans="1:18" ht="44" hidden="1" thickBot="1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0" t="s">
        <v>8327</v>
      </c>
      <c r="P936" s="15" t="s">
        <v>8330</v>
      </c>
      <c r="Q936" s="12">
        <v>41733.737083333333</v>
      </c>
      <c r="R936">
        <f t="shared" si="15"/>
        <v>2014</v>
      </c>
    </row>
    <row r="937" spans="1:18" ht="44" hidden="1" thickBot="1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0" t="s">
        <v>8327</v>
      </c>
      <c r="P937" s="15" t="s">
        <v>8330</v>
      </c>
      <c r="Q937" s="13">
        <v>42368.333668981482</v>
      </c>
      <c r="R937">
        <f t="shared" si="15"/>
        <v>2015</v>
      </c>
    </row>
    <row r="938" spans="1:18" ht="44" hidden="1" thickBot="1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0" t="s">
        <v>8327</v>
      </c>
      <c r="P938" s="15" t="s">
        <v>8330</v>
      </c>
      <c r="Q938" s="12">
        <v>40883.024178240739</v>
      </c>
      <c r="R938">
        <f t="shared" si="15"/>
        <v>2011</v>
      </c>
    </row>
    <row r="939" spans="1:18" ht="44" hidden="1" thickBot="1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0" t="s">
        <v>8327</v>
      </c>
      <c r="P939" s="15" t="s">
        <v>8330</v>
      </c>
      <c r="Q939" s="13">
        <v>41551.798113425924</v>
      </c>
      <c r="R939">
        <f t="shared" si="15"/>
        <v>2013</v>
      </c>
    </row>
    <row r="940" spans="1:18" ht="44" hidden="1" thickBot="1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0" t="s">
        <v>8327</v>
      </c>
      <c r="P940" s="15" t="s">
        <v>8330</v>
      </c>
      <c r="Q940" s="12">
        <v>41124.479722222219</v>
      </c>
      <c r="R940">
        <f t="shared" si="15"/>
        <v>2012</v>
      </c>
    </row>
    <row r="941" spans="1:18" ht="44" hidden="1" thickBot="1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0" t="s">
        <v>8327</v>
      </c>
      <c r="P941" s="15" t="s">
        <v>8330</v>
      </c>
      <c r="Q941" s="13">
        <v>41416.763171296298</v>
      </c>
      <c r="R941">
        <f t="shared" si="15"/>
        <v>2013</v>
      </c>
    </row>
    <row r="942" spans="1:18" ht="44" hidden="1" thickBot="1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0" t="s">
        <v>8321</v>
      </c>
      <c r="P942" s="15" t="s">
        <v>8323</v>
      </c>
      <c r="Q942" s="12">
        <v>42182.008402777778</v>
      </c>
      <c r="R942">
        <f t="shared" si="15"/>
        <v>2015</v>
      </c>
    </row>
    <row r="943" spans="1:18" ht="58.5" hidden="1" thickBot="1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0" t="s">
        <v>8321</v>
      </c>
      <c r="P943" s="15" t="s">
        <v>8323</v>
      </c>
      <c r="Q943" s="13">
        <v>42746.096585648149</v>
      </c>
      <c r="R943">
        <f t="shared" si="15"/>
        <v>2017</v>
      </c>
    </row>
    <row r="944" spans="1:18" ht="58.5" hidden="1" thickBot="1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0" t="s">
        <v>8321</v>
      </c>
      <c r="P944" s="15" t="s">
        <v>8323</v>
      </c>
      <c r="Q944" s="12">
        <v>42382.843287037038</v>
      </c>
      <c r="R944">
        <f t="shared" si="15"/>
        <v>2016</v>
      </c>
    </row>
    <row r="945" spans="1:18" ht="29.5" hidden="1" thickBot="1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0" t="s">
        <v>8321</v>
      </c>
      <c r="P945" s="15" t="s">
        <v>8323</v>
      </c>
      <c r="Q945" s="13">
        <v>42673.667881944442</v>
      </c>
      <c r="R945">
        <f t="shared" si="15"/>
        <v>2016</v>
      </c>
    </row>
    <row r="946" spans="1:18" ht="44" hidden="1" thickBot="1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0" t="s">
        <v>8321</v>
      </c>
      <c r="P946" s="15" t="s">
        <v>8323</v>
      </c>
      <c r="Q946" s="12">
        <v>42444.583912037036</v>
      </c>
      <c r="R946">
        <f t="shared" si="15"/>
        <v>2016</v>
      </c>
    </row>
    <row r="947" spans="1:18" ht="44" hidden="1" thickBot="1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0" t="s">
        <v>8321</v>
      </c>
      <c r="P947" s="15" t="s">
        <v>8323</v>
      </c>
      <c r="Q947" s="13">
        <v>42732.872986111113</v>
      </c>
      <c r="R947">
        <f t="shared" si="15"/>
        <v>2016</v>
      </c>
    </row>
    <row r="948" spans="1:18" ht="44" hidden="1" thickBot="1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0" t="s">
        <v>8321</v>
      </c>
      <c r="P948" s="15" t="s">
        <v>8323</v>
      </c>
      <c r="Q948" s="12">
        <v>42592.750555555554</v>
      </c>
      <c r="R948">
        <f t="shared" si="15"/>
        <v>2016</v>
      </c>
    </row>
    <row r="949" spans="1:18" ht="58.5" hidden="1" thickBot="1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0" t="s">
        <v>8321</v>
      </c>
      <c r="P949" s="15" t="s">
        <v>8323</v>
      </c>
      <c r="Q949" s="13">
        <v>42491.781319444446</v>
      </c>
      <c r="R949">
        <f t="shared" si="15"/>
        <v>2016</v>
      </c>
    </row>
    <row r="950" spans="1:18" ht="58.5" hidden="1" thickBot="1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0" t="s">
        <v>8321</v>
      </c>
      <c r="P950" s="15" t="s">
        <v>8323</v>
      </c>
      <c r="Q950" s="12">
        <v>42411.828287037039</v>
      </c>
      <c r="R950">
        <f t="shared" si="15"/>
        <v>2016</v>
      </c>
    </row>
    <row r="951" spans="1:18" ht="44" hidden="1" thickBot="1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0" t="s">
        <v>8321</v>
      </c>
      <c r="P951" s="15" t="s">
        <v>8323</v>
      </c>
      <c r="Q951" s="13">
        <v>42361.043703703705</v>
      </c>
      <c r="R951">
        <f t="shared" si="15"/>
        <v>2015</v>
      </c>
    </row>
    <row r="952" spans="1:18" ht="44" hidden="1" thickBot="1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0" t="s">
        <v>8321</v>
      </c>
      <c r="P952" s="15" t="s">
        <v>8323</v>
      </c>
      <c r="Q952" s="12">
        <v>42356.750706018516</v>
      </c>
      <c r="R952">
        <f t="shared" si="15"/>
        <v>2015</v>
      </c>
    </row>
    <row r="953" spans="1:18" ht="15" hidden="1" thickBot="1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0" t="s">
        <v>8321</v>
      </c>
      <c r="P953" s="15" t="s">
        <v>8323</v>
      </c>
      <c r="Q953" s="13">
        <v>42480.653611111113</v>
      </c>
      <c r="R953">
        <f t="shared" si="15"/>
        <v>2016</v>
      </c>
    </row>
    <row r="954" spans="1:18" ht="29.5" hidden="1" thickBot="1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0" t="s">
        <v>8321</v>
      </c>
      <c r="P954" s="15" t="s">
        <v>8323</v>
      </c>
      <c r="Q954" s="12">
        <v>42662.613564814812</v>
      </c>
      <c r="R954">
        <f t="shared" si="15"/>
        <v>2016</v>
      </c>
    </row>
    <row r="955" spans="1:18" ht="44" hidden="1" thickBot="1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0" t="s">
        <v>8321</v>
      </c>
      <c r="P955" s="15" t="s">
        <v>8323</v>
      </c>
      <c r="Q955" s="13">
        <v>41999.164340277777</v>
      </c>
      <c r="R955">
        <f t="shared" si="15"/>
        <v>2014</v>
      </c>
    </row>
    <row r="956" spans="1:18" ht="44" hidden="1" thickBot="1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0" t="s">
        <v>8321</v>
      </c>
      <c r="P956" s="15" t="s">
        <v>8323</v>
      </c>
      <c r="Q956" s="12">
        <v>42194.833784722221</v>
      </c>
      <c r="R956">
        <f t="shared" si="15"/>
        <v>2015</v>
      </c>
    </row>
    <row r="957" spans="1:18" ht="44" hidden="1" thickBot="1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0" t="s">
        <v>8321</v>
      </c>
      <c r="P957" s="15" t="s">
        <v>8323</v>
      </c>
      <c r="Q957" s="13">
        <v>42586.295138888891</v>
      </c>
      <c r="R957">
        <f t="shared" si="15"/>
        <v>2016</v>
      </c>
    </row>
    <row r="958" spans="1:18" ht="58.5" hidden="1" thickBot="1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0" t="s">
        <v>8321</v>
      </c>
      <c r="P958" s="15" t="s">
        <v>8323</v>
      </c>
      <c r="Q958" s="12">
        <v>42060.913877314815</v>
      </c>
      <c r="R958">
        <f t="shared" si="15"/>
        <v>2015</v>
      </c>
    </row>
    <row r="959" spans="1:18" ht="29.5" hidden="1" thickBot="1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0" t="s">
        <v>8321</v>
      </c>
      <c r="P959" s="15" t="s">
        <v>8323</v>
      </c>
      <c r="Q959" s="13">
        <v>42660.552465277775</v>
      </c>
      <c r="R959">
        <f t="shared" si="15"/>
        <v>2016</v>
      </c>
    </row>
    <row r="960" spans="1:18" ht="58.5" hidden="1" thickBot="1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0" t="s">
        <v>8321</v>
      </c>
      <c r="P960" s="15" t="s">
        <v>8323</v>
      </c>
      <c r="Q960" s="12">
        <v>42082.802812499998</v>
      </c>
      <c r="R960">
        <f t="shared" si="15"/>
        <v>2015</v>
      </c>
    </row>
    <row r="961" spans="1:18" ht="44" hidden="1" thickBot="1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0" t="s">
        <v>8321</v>
      </c>
      <c r="P961" s="15" t="s">
        <v>8323</v>
      </c>
      <c r="Q961" s="13">
        <v>41993.174363425926</v>
      </c>
      <c r="R961">
        <f t="shared" si="15"/>
        <v>2014</v>
      </c>
    </row>
    <row r="962" spans="1:18" ht="44" hidden="1" thickBot="1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0" t="s">
        <v>8321</v>
      </c>
      <c r="P962" s="15" t="s">
        <v>8323</v>
      </c>
      <c r="Q962" s="12">
        <v>42766.626793981479</v>
      </c>
      <c r="R962">
        <f t="shared" si="15"/>
        <v>2017</v>
      </c>
    </row>
    <row r="963" spans="1:18" ht="44" hidden="1" thickBot="1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0" t="s">
        <v>8321</v>
      </c>
      <c r="P963" s="15" t="s">
        <v>8323</v>
      </c>
      <c r="Q963" s="13">
        <v>42740.693692129629</v>
      </c>
      <c r="R963">
        <f t="shared" ref="R963:R1026" si="16">YEAR(Q963)</f>
        <v>2017</v>
      </c>
    </row>
    <row r="964" spans="1:18" ht="44" hidden="1" thickBot="1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0" t="s">
        <v>8321</v>
      </c>
      <c r="P964" s="15" t="s">
        <v>8323</v>
      </c>
      <c r="Q964" s="12">
        <v>42373.712418981479</v>
      </c>
      <c r="R964">
        <f t="shared" si="16"/>
        <v>2016</v>
      </c>
    </row>
    <row r="965" spans="1:18" ht="29.5" hidden="1" thickBot="1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0" t="s">
        <v>8321</v>
      </c>
      <c r="P965" s="15" t="s">
        <v>8323</v>
      </c>
      <c r="Q965" s="13">
        <v>42625.635636574072</v>
      </c>
      <c r="R965">
        <f t="shared" si="16"/>
        <v>2016</v>
      </c>
    </row>
    <row r="966" spans="1:18" ht="58.5" hidden="1" thickBot="1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0" t="s">
        <v>8321</v>
      </c>
      <c r="P966" s="15" t="s">
        <v>8323</v>
      </c>
      <c r="Q966" s="12">
        <v>42208.628692129627</v>
      </c>
      <c r="R966">
        <f t="shared" si="16"/>
        <v>2015</v>
      </c>
    </row>
    <row r="967" spans="1:18" ht="44" hidden="1" thickBot="1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0" t="s">
        <v>8321</v>
      </c>
      <c r="P967" s="15" t="s">
        <v>8323</v>
      </c>
      <c r="Q967" s="13">
        <v>42637.016736111109</v>
      </c>
      <c r="R967">
        <f t="shared" si="16"/>
        <v>2016</v>
      </c>
    </row>
    <row r="968" spans="1:18" ht="44" hidden="1" thickBot="1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0" t="s">
        <v>8321</v>
      </c>
      <c r="P968" s="15" t="s">
        <v>8323</v>
      </c>
      <c r="Q968" s="12">
        <v>42619.635787037034</v>
      </c>
      <c r="R968">
        <f t="shared" si="16"/>
        <v>2016</v>
      </c>
    </row>
    <row r="969" spans="1:18" ht="44" hidden="1" thickBot="1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0" t="s">
        <v>8321</v>
      </c>
      <c r="P969" s="15" t="s">
        <v>8323</v>
      </c>
      <c r="Q969" s="13">
        <v>42422.254328703704</v>
      </c>
      <c r="R969">
        <f t="shared" si="16"/>
        <v>2016</v>
      </c>
    </row>
    <row r="970" spans="1:18" ht="44" hidden="1" thickBot="1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0" t="s">
        <v>8321</v>
      </c>
      <c r="P970" s="15" t="s">
        <v>8323</v>
      </c>
      <c r="Q970" s="12">
        <v>41836.847615740742</v>
      </c>
      <c r="R970">
        <f t="shared" si="16"/>
        <v>2014</v>
      </c>
    </row>
    <row r="971" spans="1:18" ht="29.5" hidden="1" thickBot="1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0" t="s">
        <v>8321</v>
      </c>
      <c r="P971" s="15" t="s">
        <v>8323</v>
      </c>
      <c r="Q971" s="13">
        <v>42742.30332175926</v>
      </c>
      <c r="R971">
        <f t="shared" si="16"/>
        <v>2017</v>
      </c>
    </row>
    <row r="972" spans="1:18" ht="58.5" hidden="1" thickBot="1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0" t="s">
        <v>8321</v>
      </c>
      <c r="P972" s="15" t="s">
        <v>8323</v>
      </c>
      <c r="Q972" s="12">
        <v>42721.220520833333</v>
      </c>
      <c r="R972">
        <f t="shared" si="16"/>
        <v>2016</v>
      </c>
    </row>
    <row r="973" spans="1:18" ht="44" hidden="1" thickBot="1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0" t="s">
        <v>8321</v>
      </c>
      <c r="P973" s="15" t="s">
        <v>8323</v>
      </c>
      <c r="Q973" s="13">
        <v>42111.709027777775</v>
      </c>
      <c r="R973">
        <f t="shared" si="16"/>
        <v>2015</v>
      </c>
    </row>
    <row r="974" spans="1:18" ht="44" hidden="1" thickBot="1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0" t="s">
        <v>8321</v>
      </c>
      <c r="P974" s="15" t="s">
        <v>8323</v>
      </c>
      <c r="Q974" s="12">
        <v>41856.865717592591</v>
      </c>
      <c r="R974">
        <f t="shared" si="16"/>
        <v>2014</v>
      </c>
    </row>
    <row r="975" spans="1:18" ht="58.5" hidden="1" thickBot="1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0" t="s">
        <v>8321</v>
      </c>
      <c r="P975" s="15" t="s">
        <v>8323</v>
      </c>
      <c r="Q975" s="13">
        <v>42257.014965277776</v>
      </c>
      <c r="R975">
        <f t="shared" si="16"/>
        <v>2015</v>
      </c>
    </row>
    <row r="976" spans="1:18" ht="44" hidden="1" thickBot="1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0" t="s">
        <v>8321</v>
      </c>
      <c r="P976" s="15" t="s">
        <v>8323</v>
      </c>
      <c r="Q976" s="12">
        <v>42424.749490740738</v>
      </c>
      <c r="R976">
        <f t="shared" si="16"/>
        <v>2016</v>
      </c>
    </row>
    <row r="977" spans="1:18" ht="44" hidden="1" thickBot="1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0" t="s">
        <v>8321</v>
      </c>
      <c r="P977" s="15" t="s">
        <v>8323</v>
      </c>
      <c r="Q977" s="13">
        <v>42489.696585648147</v>
      </c>
      <c r="R977">
        <f t="shared" si="16"/>
        <v>2016</v>
      </c>
    </row>
    <row r="978" spans="1:18" ht="44" hidden="1" thickBot="1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0" t="s">
        <v>8321</v>
      </c>
      <c r="P978" s="15" t="s">
        <v>8323</v>
      </c>
      <c r="Q978" s="12">
        <v>42185.058993055558</v>
      </c>
      <c r="R978">
        <f t="shared" si="16"/>
        <v>2015</v>
      </c>
    </row>
    <row r="979" spans="1:18" ht="44" hidden="1" thickBot="1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0" t="s">
        <v>8321</v>
      </c>
      <c r="P979" s="15" t="s">
        <v>8323</v>
      </c>
      <c r="Q979" s="13">
        <v>42391.942094907405</v>
      </c>
      <c r="R979">
        <f t="shared" si="16"/>
        <v>2016</v>
      </c>
    </row>
    <row r="980" spans="1:18" ht="44" hidden="1" thickBot="1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0" t="s">
        <v>8321</v>
      </c>
      <c r="P980" s="15" t="s">
        <v>8323</v>
      </c>
      <c r="Q980" s="12">
        <v>42395.309039351851</v>
      </c>
      <c r="R980">
        <f t="shared" si="16"/>
        <v>2016</v>
      </c>
    </row>
    <row r="981" spans="1:18" ht="58.5" hidden="1" thickBot="1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0" t="s">
        <v>8321</v>
      </c>
      <c r="P981" s="15" t="s">
        <v>8323</v>
      </c>
      <c r="Q981" s="13">
        <v>42506.416990740741</v>
      </c>
      <c r="R981">
        <f t="shared" si="16"/>
        <v>2016</v>
      </c>
    </row>
    <row r="982" spans="1:18" ht="58.5" hidden="1" thickBot="1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0" t="s">
        <v>8321</v>
      </c>
      <c r="P982" s="15" t="s">
        <v>8323</v>
      </c>
      <c r="Q982" s="12">
        <v>41928.904189814813</v>
      </c>
      <c r="R982">
        <f t="shared" si="16"/>
        <v>2014</v>
      </c>
    </row>
    <row r="983" spans="1:18" ht="58.5" hidden="1" thickBot="1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0" t="s">
        <v>8321</v>
      </c>
      <c r="P983" s="15" t="s">
        <v>8323</v>
      </c>
      <c r="Q983" s="13">
        <v>41830.947013888886</v>
      </c>
      <c r="R983">
        <f t="shared" si="16"/>
        <v>2014</v>
      </c>
    </row>
    <row r="984" spans="1:18" ht="29.5" hidden="1" thickBot="1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0" t="s">
        <v>8321</v>
      </c>
      <c r="P984" s="15" t="s">
        <v>8323</v>
      </c>
      <c r="Q984" s="12">
        <v>42615.753310185188</v>
      </c>
      <c r="R984">
        <f t="shared" si="16"/>
        <v>2016</v>
      </c>
    </row>
    <row r="985" spans="1:18" ht="58.5" hidden="1" thickBot="1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0" t="s">
        <v>8321</v>
      </c>
      <c r="P985" s="15" t="s">
        <v>8323</v>
      </c>
      <c r="Q985" s="13">
        <v>42574.667650462965</v>
      </c>
      <c r="R985">
        <f t="shared" si="16"/>
        <v>2016</v>
      </c>
    </row>
    <row r="986" spans="1:18" ht="73" hidden="1" thickBot="1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0" t="s">
        <v>8321</v>
      </c>
      <c r="P986" s="15" t="s">
        <v>8323</v>
      </c>
      <c r="Q986" s="12">
        <v>42061.115833333337</v>
      </c>
      <c r="R986">
        <f t="shared" si="16"/>
        <v>2015</v>
      </c>
    </row>
    <row r="987" spans="1:18" ht="44" hidden="1" thickBot="1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0" t="s">
        <v>8321</v>
      </c>
      <c r="P987" s="15" t="s">
        <v>8323</v>
      </c>
      <c r="Q987" s="13">
        <v>42339.96770833333</v>
      </c>
      <c r="R987">
        <f t="shared" si="16"/>
        <v>2015</v>
      </c>
    </row>
    <row r="988" spans="1:18" ht="58.5" hidden="1" thickBot="1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0" t="s">
        <v>8321</v>
      </c>
      <c r="P988" s="15" t="s">
        <v>8323</v>
      </c>
      <c r="Q988" s="12">
        <v>42324.767361111109</v>
      </c>
      <c r="R988">
        <f t="shared" si="16"/>
        <v>2015</v>
      </c>
    </row>
    <row r="989" spans="1:18" ht="44" hidden="1" thickBot="1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0" t="s">
        <v>8321</v>
      </c>
      <c r="P989" s="15" t="s">
        <v>8323</v>
      </c>
      <c r="Q989" s="13">
        <v>41773.294560185182</v>
      </c>
      <c r="R989">
        <f t="shared" si="16"/>
        <v>2014</v>
      </c>
    </row>
    <row r="990" spans="1:18" ht="58.5" hidden="1" thickBot="1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0" t="s">
        <v>8321</v>
      </c>
      <c r="P990" s="15" t="s">
        <v>8323</v>
      </c>
      <c r="Q990" s="12">
        <v>42614.356770833336</v>
      </c>
      <c r="R990">
        <f t="shared" si="16"/>
        <v>2016</v>
      </c>
    </row>
    <row r="991" spans="1:18" ht="29.5" hidden="1" thickBot="1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0" t="s">
        <v>8321</v>
      </c>
      <c r="P991" s="15" t="s">
        <v>8323</v>
      </c>
      <c r="Q991" s="13">
        <v>42611.933969907404</v>
      </c>
      <c r="R991">
        <f t="shared" si="16"/>
        <v>2016</v>
      </c>
    </row>
    <row r="992" spans="1:18" ht="44" hidden="1" thickBot="1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0" t="s">
        <v>8321</v>
      </c>
      <c r="P992" s="15" t="s">
        <v>8323</v>
      </c>
      <c r="Q992" s="12">
        <v>41855.784305555557</v>
      </c>
      <c r="R992">
        <f t="shared" si="16"/>
        <v>2014</v>
      </c>
    </row>
    <row r="993" spans="1:18" ht="73" hidden="1" thickBot="1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0" t="s">
        <v>8321</v>
      </c>
      <c r="P993" s="15" t="s">
        <v>8323</v>
      </c>
      <c r="Q993" s="13">
        <v>42538.756805555553</v>
      </c>
      <c r="R993">
        <f t="shared" si="16"/>
        <v>2016</v>
      </c>
    </row>
    <row r="994" spans="1:18" ht="44" hidden="1" thickBot="1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0" t="s">
        <v>8321</v>
      </c>
      <c r="P994" s="15" t="s">
        <v>8323</v>
      </c>
      <c r="Q994" s="12">
        <v>42437.924988425926</v>
      </c>
      <c r="R994">
        <f t="shared" si="16"/>
        <v>2016</v>
      </c>
    </row>
    <row r="995" spans="1:18" ht="44" hidden="1" thickBot="1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0" t="s">
        <v>8321</v>
      </c>
      <c r="P995" s="15" t="s">
        <v>8323</v>
      </c>
      <c r="Q995" s="13">
        <v>42652.964907407404</v>
      </c>
      <c r="R995">
        <f t="shared" si="16"/>
        <v>2016</v>
      </c>
    </row>
    <row r="996" spans="1:18" ht="58.5" hidden="1" thickBot="1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0" t="s">
        <v>8321</v>
      </c>
      <c r="P996" s="15" t="s">
        <v>8323</v>
      </c>
      <c r="Q996" s="12">
        <v>41921.263078703705</v>
      </c>
      <c r="R996">
        <f t="shared" si="16"/>
        <v>2014</v>
      </c>
    </row>
    <row r="997" spans="1:18" ht="44" hidden="1" thickBot="1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0" t="s">
        <v>8321</v>
      </c>
      <c r="P997" s="15" t="s">
        <v>8323</v>
      </c>
      <c r="Q997" s="13">
        <v>41947.940740740742</v>
      </c>
      <c r="R997">
        <f t="shared" si="16"/>
        <v>2014</v>
      </c>
    </row>
    <row r="998" spans="1:18" ht="44" hidden="1" thickBot="1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0" t="s">
        <v>8321</v>
      </c>
      <c r="P998" s="15" t="s">
        <v>8323</v>
      </c>
      <c r="Q998" s="12">
        <v>41817.866435185184</v>
      </c>
      <c r="R998">
        <f t="shared" si="16"/>
        <v>2014</v>
      </c>
    </row>
    <row r="999" spans="1:18" ht="29.5" hidden="1" thickBot="1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0" t="s">
        <v>8321</v>
      </c>
      <c r="P999" s="15" t="s">
        <v>8323</v>
      </c>
      <c r="Q999" s="13">
        <v>41941.10297453704</v>
      </c>
      <c r="R999">
        <f t="shared" si="16"/>
        <v>2014</v>
      </c>
    </row>
    <row r="1000" spans="1:18" ht="44" hidden="1" thickBot="1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0" t="s">
        <v>8321</v>
      </c>
      <c r="P1000" s="15" t="s">
        <v>8323</v>
      </c>
      <c r="Q1000" s="12">
        <v>42282.168993055559</v>
      </c>
      <c r="R1000">
        <f t="shared" si="16"/>
        <v>2015</v>
      </c>
    </row>
    <row r="1001" spans="1:18" ht="44" hidden="1" thickBot="1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0" t="s">
        <v>8321</v>
      </c>
      <c r="P1001" s="15" t="s">
        <v>8323</v>
      </c>
      <c r="Q1001" s="13">
        <v>41926.29965277778</v>
      </c>
      <c r="R1001">
        <f t="shared" si="16"/>
        <v>2014</v>
      </c>
    </row>
    <row r="1002" spans="1:18" ht="44" hidden="1" thickBot="1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0" t="s">
        <v>8321</v>
      </c>
      <c r="P1002" s="15" t="s">
        <v>8323</v>
      </c>
      <c r="Q1002" s="12">
        <v>42749.05972222222</v>
      </c>
      <c r="R1002">
        <f t="shared" si="16"/>
        <v>2017</v>
      </c>
    </row>
    <row r="1003" spans="1:18" ht="58.5" hidden="1" thickBot="1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0" t="s">
        <v>8321</v>
      </c>
      <c r="P1003" s="15" t="s">
        <v>8323</v>
      </c>
      <c r="Q1003" s="13">
        <v>42720.720057870371</v>
      </c>
      <c r="R1003">
        <f t="shared" si="16"/>
        <v>2016</v>
      </c>
    </row>
    <row r="1004" spans="1:18" ht="44" hidden="1" thickBot="1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0" t="s">
        <v>8321</v>
      </c>
      <c r="P1004" s="15" t="s">
        <v>8323</v>
      </c>
      <c r="Q1004" s="12">
        <v>42325.684189814812</v>
      </c>
      <c r="R1004">
        <f t="shared" si="16"/>
        <v>2015</v>
      </c>
    </row>
    <row r="1005" spans="1:18" ht="44" hidden="1" thickBot="1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0" t="s">
        <v>8321</v>
      </c>
      <c r="P1005" s="15" t="s">
        <v>8323</v>
      </c>
      <c r="Q1005" s="13">
        <v>42780.709039351852</v>
      </c>
      <c r="R1005">
        <f t="shared" si="16"/>
        <v>2017</v>
      </c>
    </row>
    <row r="1006" spans="1:18" ht="29.5" hidden="1" thickBot="1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0" t="s">
        <v>8321</v>
      </c>
      <c r="P1006" s="15" t="s">
        <v>8323</v>
      </c>
      <c r="Q1006" s="12">
        <v>42388.708645833336</v>
      </c>
      <c r="R1006">
        <f t="shared" si="16"/>
        <v>2016</v>
      </c>
    </row>
    <row r="1007" spans="1:18" ht="44" hidden="1" thickBot="1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0" t="s">
        <v>8321</v>
      </c>
      <c r="P1007" s="15" t="s">
        <v>8323</v>
      </c>
      <c r="Q1007" s="13">
        <v>42276.624803240738</v>
      </c>
      <c r="R1007">
        <f t="shared" si="16"/>
        <v>2015</v>
      </c>
    </row>
    <row r="1008" spans="1:18" ht="44" hidden="1" thickBot="1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0" t="s">
        <v>8321</v>
      </c>
      <c r="P1008" s="15" t="s">
        <v>8323</v>
      </c>
      <c r="Q1008" s="12">
        <v>41977.040185185186</v>
      </c>
      <c r="R1008">
        <f t="shared" si="16"/>
        <v>2014</v>
      </c>
    </row>
    <row r="1009" spans="1:18" ht="44" hidden="1" thickBot="1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0" t="s">
        <v>8321</v>
      </c>
      <c r="P1009" s="15" t="s">
        <v>8323</v>
      </c>
      <c r="Q1009" s="13">
        <v>42676.583599537036</v>
      </c>
      <c r="R1009">
        <f t="shared" si="16"/>
        <v>2016</v>
      </c>
    </row>
    <row r="1010" spans="1:18" ht="44" hidden="1" thickBot="1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0" t="s">
        <v>8321</v>
      </c>
      <c r="P1010" s="15" t="s">
        <v>8323</v>
      </c>
      <c r="Q1010" s="12">
        <v>42702.809201388889</v>
      </c>
      <c r="R1010">
        <f t="shared" si="16"/>
        <v>2016</v>
      </c>
    </row>
    <row r="1011" spans="1:18" ht="58.5" hidden="1" thickBot="1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0" t="s">
        <v>8321</v>
      </c>
      <c r="P1011" s="15" t="s">
        <v>8323</v>
      </c>
      <c r="Q1011" s="13">
        <v>42510.604699074072</v>
      </c>
      <c r="R1011">
        <f t="shared" si="16"/>
        <v>2016</v>
      </c>
    </row>
    <row r="1012" spans="1:18" ht="44" hidden="1" thickBot="1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0" t="s">
        <v>8321</v>
      </c>
      <c r="P1012" s="15" t="s">
        <v>8323</v>
      </c>
      <c r="Q1012" s="12">
        <v>42561.829421296294</v>
      </c>
      <c r="R1012">
        <f t="shared" si="16"/>
        <v>2016</v>
      </c>
    </row>
    <row r="1013" spans="1:18" ht="44" hidden="1" thickBot="1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0" t="s">
        <v>8321</v>
      </c>
      <c r="P1013" s="15" t="s">
        <v>8323</v>
      </c>
      <c r="Q1013" s="13">
        <v>41946.898090277777</v>
      </c>
      <c r="R1013">
        <f t="shared" si="16"/>
        <v>2014</v>
      </c>
    </row>
    <row r="1014" spans="1:18" ht="58.5" hidden="1" thickBot="1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0" t="s">
        <v>8321</v>
      </c>
      <c r="P1014" s="15" t="s">
        <v>8323</v>
      </c>
      <c r="Q1014" s="12">
        <v>42714.440416666665</v>
      </c>
      <c r="R1014">
        <f t="shared" si="16"/>
        <v>2016</v>
      </c>
    </row>
    <row r="1015" spans="1:18" ht="44" hidden="1" thickBot="1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0" t="s">
        <v>8321</v>
      </c>
      <c r="P1015" s="15" t="s">
        <v>8323</v>
      </c>
      <c r="Q1015" s="13">
        <v>42339.833981481483</v>
      </c>
      <c r="R1015">
        <f t="shared" si="16"/>
        <v>2015</v>
      </c>
    </row>
    <row r="1016" spans="1:18" ht="29.5" hidden="1" thickBot="1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0" t="s">
        <v>8321</v>
      </c>
      <c r="P1016" s="15" t="s">
        <v>8323</v>
      </c>
      <c r="Q1016" s="12">
        <v>41955.002488425926</v>
      </c>
      <c r="R1016">
        <f t="shared" si="16"/>
        <v>2014</v>
      </c>
    </row>
    <row r="1017" spans="1:18" ht="29.5" hidden="1" thickBot="1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0" t="s">
        <v>8321</v>
      </c>
      <c r="P1017" s="15" t="s">
        <v>8323</v>
      </c>
      <c r="Q1017" s="13">
        <v>42303.87841435185</v>
      </c>
      <c r="R1017">
        <f t="shared" si="16"/>
        <v>2015</v>
      </c>
    </row>
    <row r="1018" spans="1:18" ht="44" hidden="1" thickBot="1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0" t="s">
        <v>8321</v>
      </c>
      <c r="P1018" s="15" t="s">
        <v>8323</v>
      </c>
      <c r="Q1018" s="12">
        <v>42422.107129629629</v>
      </c>
      <c r="R1018">
        <f t="shared" si="16"/>
        <v>2016</v>
      </c>
    </row>
    <row r="1019" spans="1:18" ht="58.5" hidden="1" thickBot="1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0" t="s">
        <v>8321</v>
      </c>
      <c r="P1019" s="15" t="s">
        <v>8323</v>
      </c>
      <c r="Q1019" s="13">
        <v>42289.675173611111</v>
      </c>
      <c r="R1019">
        <f t="shared" si="16"/>
        <v>2015</v>
      </c>
    </row>
    <row r="1020" spans="1:18" ht="44" hidden="1" thickBot="1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0" t="s">
        <v>8321</v>
      </c>
      <c r="P1020" s="15" t="s">
        <v>8323</v>
      </c>
      <c r="Q1020" s="12">
        <v>42535.492280092592</v>
      </c>
      <c r="R1020">
        <f t="shared" si="16"/>
        <v>2016</v>
      </c>
    </row>
    <row r="1021" spans="1:18" ht="44" hidden="1" thickBot="1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0" t="s">
        <v>8321</v>
      </c>
      <c r="P1021" s="15" t="s">
        <v>8323</v>
      </c>
      <c r="Q1021" s="13">
        <v>42009.973946759259</v>
      </c>
      <c r="R1021">
        <f t="shared" si="16"/>
        <v>2015</v>
      </c>
    </row>
    <row r="1022" spans="1:18" ht="44" hidden="1" thickBot="1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0" t="s">
        <v>8327</v>
      </c>
      <c r="P1022" s="15" t="s">
        <v>8332</v>
      </c>
      <c r="Q1022" s="12">
        <v>42127.069548611114</v>
      </c>
      <c r="R1022">
        <f t="shared" si="16"/>
        <v>2015</v>
      </c>
    </row>
    <row r="1023" spans="1:18" ht="44" hidden="1" thickBot="1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0" t="s">
        <v>8327</v>
      </c>
      <c r="P1023" s="15" t="s">
        <v>8332</v>
      </c>
      <c r="Q1023" s="13">
        <v>42271.251979166664</v>
      </c>
      <c r="R1023">
        <f t="shared" si="16"/>
        <v>2015</v>
      </c>
    </row>
    <row r="1024" spans="1:18" ht="29.5" hidden="1" thickBot="1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0" t="s">
        <v>8327</v>
      </c>
      <c r="P1024" s="15" t="s">
        <v>8332</v>
      </c>
      <c r="Q1024" s="12">
        <v>42111.646724537037</v>
      </c>
      <c r="R1024">
        <f t="shared" si="16"/>
        <v>2015</v>
      </c>
    </row>
    <row r="1025" spans="1:18" ht="44" hidden="1" thickBot="1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0" t="s">
        <v>8327</v>
      </c>
      <c r="P1025" s="15" t="s">
        <v>8332</v>
      </c>
      <c r="Q1025" s="13">
        <v>42145.919687499998</v>
      </c>
      <c r="R1025">
        <f t="shared" si="16"/>
        <v>2015</v>
      </c>
    </row>
    <row r="1026" spans="1:18" ht="44" hidden="1" thickBot="1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0" t="s">
        <v>8327</v>
      </c>
      <c r="P1026" s="15" t="s">
        <v>8332</v>
      </c>
      <c r="Q1026" s="12">
        <v>42370.580590277779</v>
      </c>
      <c r="R1026">
        <f t="shared" si="16"/>
        <v>2016</v>
      </c>
    </row>
    <row r="1027" spans="1:18" ht="29.5" hidden="1" thickBot="1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0" t="s">
        <v>8327</v>
      </c>
      <c r="P1027" s="15" t="s">
        <v>8332</v>
      </c>
      <c r="Q1027" s="13">
        <v>42049.833761574075</v>
      </c>
      <c r="R1027">
        <f t="shared" ref="R1027:R1090" si="17">YEAR(Q1027)</f>
        <v>2015</v>
      </c>
    </row>
    <row r="1028" spans="1:18" ht="58.5" hidden="1" thickBot="1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0" t="s">
        <v>8327</v>
      </c>
      <c r="P1028" s="15" t="s">
        <v>8332</v>
      </c>
      <c r="Q1028" s="12">
        <v>42426.407592592594</v>
      </c>
      <c r="R1028">
        <f t="shared" si="17"/>
        <v>2016</v>
      </c>
    </row>
    <row r="1029" spans="1:18" ht="44" hidden="1" thickBot="1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0" t="s">
        <v>8327</v>
      </c>
      <c r="P1029" s="15" t="s">
        <v>8332</v>
      </c>
      <c r="Q1029" s="13">
        <v>41905.034108796295</v>
      </c>
      <c r="R1029">
        <f t="shared" si="17"/>
        <v>2014</v>
      </c>
    </row>
    <row r="1030" spans="1:18" ht="44" hidden="1" thickBot="1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0" t="s">
        <v>8327</v>
      </c>
      <c r="P1030" s="15" t="s">
        <v>8332</v>
      </c>
      <c r="Q1030" s="12">
        <v>42755.627372685187</v>
      </c>
      <c r="R1030">
        <f t="shared" si="17"/>
        <v>2017</v>
      </c>
    </row>
    <row r="1031" spans="1:18" ht="29.5" hidden="1" thickBot="1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0" t="s">
        <v>8327</v>
      </c>
      <c r="P1031" s="15" t="s">
        <v>8332</v>
      </c>
      <c r="Q1031" s="13">
        <v>42044.711886574078</v>
      </c>
      <c r="R1031">
        <f t="shared" si="17"/>
        <v>2015</v>
      </c>
    </row>
    <row r="1032" spans="1:18" ht="29.5" hidden="1" thickBot="1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0" t="s">
        <v>8327</v>
      </c>
      <c r="P1032" s="15" t="s">
        <v>8332</v>
      </c>
      <c r="Q1032" s="12">
        <v>42611.483206018522</v>
      </c>
      <c r="R1032">
        <f t="shared" si="17"/>
        <v>2016</v>
      </c>
    </row>
    <row r="1033" spans="1:18" ht="58.5" hidden="1" thickBot="1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0" t="s">
        <v>8327</v>
      </c>
      <c r="P1033" s="15" t="s">
        <v>8332</v>
      </c>
      <c r="Q1033" s="13">
        <v>42324.764004629629</v>
      </c>
      <c r="R1033">
        <f t="shared" si="17"/>
        <v>2015</v>
      </c>
    </row>
    <row r="1034" spans="1:18" ht="15" hidden="1" thickBot="1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0" t="s">
        <v>8327</v>
      </c>
      <c r="P1034" s="15" t="s">
        <v>8332</v>
      </c>
      <c r="Q1034" s="12">
        <v>42514.666956018518</v>
      </c>
      <c r="R1034">
        <f t="shared" si="17"/>
        <v>2016</v>
      </c>
    </row>
    <row r="1035" spans="1:18" ht="44" hidden="1" thickBot="1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0" t="s">
        <v>8327</v>
      </c>
      <c r="P1035" s="15" t="s">
        <v>8332</v>
      </c>
      <c r="Q1035" s="13">
        <v>42688.732407407406</v>
      </c>
      <c r="R1035">
        <f t="shared" si="17"/>
        <v>2016</v>
      </c>
    </row>
    <row r="1036" spans="1:18" ht="44" hidden="1" thickBot="1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0" t="s">
        <v>8327</v>
      </c>
      <c r="P1036" s="15" t="s">
        <v>8332</v>
      </c>
      <c r="Q1036" s="12">
        <v>42555.166712962964</v>
      </c>
      <c r="R1036">
        <f t="shared" si="17"/>
        <v>2016</v>
      </c>
    </row>
    <row r="1037" spans="1:18" ht="44" hidden="1" thickBot="1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0" t="s">
        <v>8327</v>
      </c>
      <c r="P1037" s="15" t="s">
        <v>8332</v>
      </c>
      <c r="Q1037" s="13">
        <v>42016.641435185185</v>
      </c>
      <c r="R1037">
        <f t="shared" si="17"/>
        <v>2015</v>
      </c>
    </row>
    <row r="1038" spans="1:18" ht="44" hidden="1" thickBot="1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0" t="s">
        <v>8327</v>
      </c>
      <c r="P1038" s="15" t="s">
        <v>8332</v>
      </c>
      <c r="Q1038" s="12">
        <v>41249.448958333334</v>
      </c>
      <c r="R1038">
        <f t="shared" si="17"/>
        <v>2012</v>
      </c>
    </row>
    <row r="1039" spans="1:18" ht="58.5" hidden="1" thickBot="1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0" t="s">
        <v>8327</v>
      </c>
      <c r="P1039" s="15" t="s">
        <v>8332</v>
      </c>
      <c r="Q1039" s="13">
        <v>42119.822476851848</v>
      </c>
      <c r="R1039">
        <f t="shared" si="17"/>
        <v>2015</v>
      </c>
    </row>
    <row r="1040" spans="1:18" ht="44" hidden="1" thickBot="1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0" t="s">
        <v>8327</v>
      </c>
      <c r="P1040" s="15" t="s">
        <v>8332</v>
      </c>
      <c r="Q1040" s="12">
        <v>42418.231747685182</v>
      </c>
      <c r="R1040">
        <f t="shared" si="17"/>
        <v>2016</v>
      </c>
    </row>
    <row r="1041" spans="1:18" ht="58.5" hidden="1" thickBot="1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0" t="s">
        <v>8327</v>
      </c>
      <c r="P1041" s="15" t="s">
        <v>8332</v>
      </c>
      <c r="Q1041" s="13">
        <v>42692.1093287037</v>
      </c>
      <c r="R1041">
        <f t="shared" si="17"/>
        <v>2016</v>
      </c>
    </row>
    <row r="1042" spans="1:18" ht="44" hidden="1" thickBot="1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0" t="s">
        <v>8333</v>
      </c>
      <c r="P1042" s="15" t="s">
        <v>8334</v>
      </c>
      <c r="Q1042" s="12">
        <v>42579.708437499998</v>
      </c>
      <c r="R1042">
        <f t="shared" si="17"/>
        <v>2016</v>
      </c>
    </row>
    <row r="1043" spans="1:18" ht="44" hidden="1" thickBot="1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0" t="s">
        <v>8333</v>
      </c>
      <c r="P1043" s="15" t="s">
        <v>8334</v>
      </c>
      <c r="Q1043" s="13">
        <v>41831.06009259259</v>
      </c>
      <c r="R1043">
        <f t="shared" si="17"/>
        <v>2014</v>
      </c>
    </row>
    <row r="1044" spans="1:18" ht="44" hidden="1" thickBot="1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0" t="s">
        <v>8333</v>
      </c>
      <c r="P1044" s="15" t="s">
        <v>8334</v>
      </c>
      <c r="Q1044" s="12">
        <v>41851.696157407408</v>
      </c>
      <c r="R1044">
        <f t="shared" si="17"/>
        <v>2014</v>
      </c>
    </row>
    <row r="1045" spans="1:18" ht="44" hidden="1" thickBot="1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0" t="s">
        <v>8333</v>
      </c>
      <c r="P1045" s="15" t="s">
        <v>8334</v>
      </c>
      <c r="Q1045" s="13">
        <v>42114.252951388888</v>
      </c>
      <c r="R1045">
        <f t="shared" si="17"/>
        <v>2015</v>
      </c>
    </row>
    <row r="1046" spans="1:18" ht="44" hidden="1" thickBot="1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0" t="s">
        <v>8333</v>
      </c>
      <c r="P1046" s="15" t="s">
        <v>8334</v>
      </c>
      <c r="Q1046" s="12">
        <v>42011.925937499997</v>
      </c>
      <c r="R1046">
        <f t="shared" si="17"/>
        <v>2015</v>
      </c>
    </row>
    <row r="1047" spans="1:18" ht="44" hidden="1" thickBot="1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0" t="s">
        <v>8333</v>
      </c>
      <c r="P1047" s="15" t="s">
        <v>8334</v>
      </c>
      <c r="Q1047" s="13">
        <v>41844.874421296299</v>
      </c>
      <c r="R1047">
        <f t="shared" si="17"/>
        <v>2014</v>
      </c>
    </row>
    <row r="1048" spans="1:18" ht="44" hidden="1" thickBot="1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0" t="s">
        <v>8333</v>
      </c>
      <c r="P1048" s="15" t="s">
        <v>8334</v>
      </c>
      <c r="Q1048" s="12">
        <v>42319.851388888892</v>
      </c>
      <c r="R1048">
        <f t="shared" si="17"/>
        <v>2015</v>
      </c>
    </row>
    <row r="1049" spans="1:18" ht="44" hidden="1" thickBot="1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0" t="s">
        <v>8333</v>
      </c>
      <c r="P1049" s="15" t="s">
        <v>8334</v>
      </c>
      <c r="Q1049" s="13">
        <v>41918.818460648145</v>
      </c>
      <c r="R1049">
        <f t="shared" si="17"/>
        <v>2014</v>
      </c>
    </row>
    <row r="1050" spans="1:18" ht="44" hidden="1" thickBot="1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0" t="s">
        <v>8333</v>
      </c>
      <c r="P1050" s="15" t="s">
        <v>8334</v>
      </c>
      <c r="Q1050" s="12">
        <v>42598.053113425929</v>
      </c>
      <c r="R1050">
        <f t="shared" si="17"/>
        <v>2016</v>
      </c>
    </row>
    <row r="1051" spans="1:18" ht="15" hidden="1" thickBot="1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0" t="s">
        <v>8333</v>
      </c>
      <c r="P1051" s="15" t="s">
        <v>8334</v>
      </c>
      <c r="Q1051" s="13">
        <v>42382.431076388886</v>
      </c>
      <c r="R1051">
        <f t="shared" si="17"/>
        <v>2016</v>
      </c>
    </row>
    <row r="1052" spans="1:18" ht="29.5" hidden="1" thickBot="1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0" t="s">
        <v>8333</v>
      </c>
      <c r="P1052" s="15" t="s">
        <v>8334</v>
      </c>
      <c r="Q1052" s="12">
        <v>42231.7971875</v>
      </c>
      <c r="R1052">
        <f t="shared" si="17"/>
        <v>2015</v>
      </c>
    </row>
    <row r="1053" spans="1:18" ht="44" hidden="1" thickBot="1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0" t="s">
        <v>8333</v>
      </c>
      <c r="P1053" s="15" t="s">
        <v>8334</v>
      </c>
      <c r="Q1053" s="13">
        <v>41850.014178240737</v>
      </c>
      <c r="R1053">
        <f t="shared" si="17"/>
        <v>2014</v>
      </c>
    </row>
    <row r="1054" spans="1:18" ht="58.5" hidden="1" thickBot="1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0" t="s">
        <v>8333</v>
      </c>
      <c r="P1054" s="15" t="s">
        <v>8334</v>
      </c>
      <c r="Q1054" s="12">
        <v>42483.797395833331</v>
      </c>
      <c r="R1054">
        <f t="shared" si="17"/>
        <v>2016</v>
      </c>
    </row>
    <row r="1055" spans="1:18" ht="44" hidden="1" thickBot="1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0" t="s">
        <v>8333</v>
      </c>
      <c r="P1055" s="15" t="s">
        <v>8334</v>
      </c>
      <c r="Q1055" s="13">
        <v>42775.172824074078</v>
      </c>
      <c r="R1055">
        <f t="shared" si="17"/>
        <v>2017</v>
      </c>
    </row>
    <row r="1056" spans="1:18" ht="58.5" hidden="1" thickBot="1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0" t="s">
        <v>8333</v>
      </c>
      <c r="P1056" s="15" t="s">
        <v>8334</v>
      </c>
      <c r="Q1056" s="12">
        <v>41831.851840277777</v>
      </c>
      <c r="R1056">
        <f t="shared" si="17"/>
        <v>2014</v>
      </c>
    </row>
    <row r="1057" spans="1:18" ht="44" hidden="1" thickBot="1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0" t="s">
        <v>8333</v>
      </c>
      <c r="P1057" s="15" t="s">
        <v>8334</v>
      </c>
      <c r="Q1057" s="13">
        <v>42406.992418981485</v>
      </c>
      <c r="R1057">
        <f t="shared" si="17"/>
        <v>2016</v>
      </c>
    </row>
    <row r="1058" spans="1:18" ht="58.5" hidden="1" thickBot="1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0" t="s">
        <v>8333</v>
      </c>
      <c r="P1058" s="15" t="s">
        <v>8334</v>
      </c>
      <c r="Q1058" s="12">
        <v>42058.719641203701</v>
      </c>
      <c r="R1058">
        <f t="shared" si="17"/>
        <v>2015</v>
      </c>
    </row>
    <row r="1059" spans="1:18" ht="44" hidden="1" thickBot="1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0" t="s">
        <v>8333</v>
      </c>
      <c r="P1059" s="15" t="s">
        <v>8334</v>
      </c>
      <c r="Q1059" s="13">
        <v>42678.871331018519</v>
      </c>
      <c r="R1059">
        <f t="shared" si="17"/>
        <v>2016</v>
      </c>
    </row>
    <row r="1060" spans="1:18" ht="44" hidden="1" thickBot="1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0" t="s">
        <v>8333</v>
      </c>
      <c r="P1060" s="15" t="s">
        <v>8334</v>
      </c>
      <c r="Q1060" s="12">
        <v>42047.900960648149</v>
      </c>
      <c r="R1060">
        <f t="shared" si="17"/>
        <v>2015</v>
      </c>
    </row>
    <row r="1061" spans="1:18" ht="15" hidden="1" thickBot="1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0" t="s">
        <v>8333</v>
      </c>
      <c r="P1061" s="15" t="s">
        <v>8334</v>
      </c>
      <c r="Q1061" s="13">
        <v>42046.79</v>
      </c>
      <c r="R1061">
        <f t="shared" si="17"/>
        <v>2015</v>
      </c>
    </row>
    <row r="1062" spans="1:18" ht="44" hidden="1" thickBot="1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0" t="s">
        <v>8333</v>
      </c>
      <c r="P1062" s="15" t="s">
        <v>8334</v>
      </c>
      <c r="Q1062" s="12">
        <v>42079.913113425922</v>
      </c>
      <c r="R1062">
        <f t="shared" si="17"/>
        <v>2015</v>
      </c>
    </row>
    <row r="1063" spans="1:18" ht="29.5" hidden="1" thickBot="1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0" t="s">
        <v>8333</v>
      </c>
      <c r="P1063" s="15" t="s">
        <v>8334</v>
      </c>
      <c r="Q1063" s="13">
        <v>42432.276712962965</v>
      </c>
      <c r="R1063">
        <f t="shared" si="17"/>
        <v>2016</v>
      </c>
    </row>
    <row r="1064" spans="1:18" ht="15" hidden="1" thickBot="1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0" t="s">
        <v>8333</v>
      </c>
      <c r="P1064" s="15" t="s">
        <v>8334</v>
      </c>
      <c r="Q1064" s="12">
        <v>42556.807187500002</v>
      </c>
      <c r="R1064">
        <f t="shared" si="17"/>
        <v>2016</v>
      </c>
    </row>
    <row r="1065" spans="1:18" ht="44" hidden="1" thickBot="1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0" t="s">
        <v>8333</v>
      </c>
      <c r="P1065" s="15" t="s">
        <v>8334</v>
      </c>
      <c r="Q1065" s="13">
        <v>42583.030810185184</v>
      </c>
      <c r="R1065">
        <f t="shared" si="17"/>
        <v>2016</v>
      </c>
    </row>
    <row r="1066" spans="1:18" ht="44" hidden="1" thickBot="1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0" t="s">
        <v>8335</v>
      </c>
      <c r="P1066" s="15" t="s">
        <v>8336</v>
      </c>
      <c r="Q1066" s="12">
        <v>41417.228043981479</v>
      </c>
      <c r="R1066">
        <f t="shared" si="17"/>
        <v>2013</v>
      </c>
    </row>
    <row r="1067" spans="1:18" ht="44" hidden="1" thickBot="1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0" t="s">
        <v>8335</v>
      </c>
      <c r="P1067" s="15" t="s">
        <v>8336</v>
      </c>
      <c r="Q1067" s="13">
        <v>41661.381041666667</v>
      </c>
      <c r="R1067">
        <f t="shared" si="17"/>
        <v>2014</v>
      </c>
    </row>
    <row r="1068" spans="1:18" ht="44" hidden="1" thickBot="1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0" t="s">
        <v>8335</v>
      </c>
      <c r="P1068" s="15" t="s">
        <v>8336</v>
      </c>
      <c r="Q1068" s="12">
        <v>41445.962754629632</v>
      </c>
      <c r="R1068">
        <f t="shared" si="17"/>
        <v>2013</v>
      </c>
    </row>
    <row r="1069" spans="1:18" ht="44" hidden="1" thickBot="1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0" t="s">
        <v>8335</v>
      </c>
      <c r="P1069" s="15" t="s">
        <v>8336</v>
      </c>
      <c r="Q1069" s="13">
        <v>41599.855682870373</v>
      </c>
      <c r="R1069">
        <f t="shared" si="17"/>
        <v>2013</v>
      </c>
    </row>
    <row r="1070" spans="1:18" ht="58.5" hidden="1" thickBot="1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0" t="s">
        <v>8335</v>
      </c>
      <c r="P1070" s="15" t="s">
        <v>8336</v>
      </c>
      <c r="Q1070" s="12">
        <v>42440.371111111112</v>
      </c>
      <c r="R1070">
        <f t="shared" si="17"/>
        <v>2016</v>
      </c>
    </row>
    <row r="1071" spans="1:18" ht="44" hidden="1" thickBot="1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0" t="s">
        <v>8335</v>
      </c>
      <c r="P1071" s="15" t="s">
        <v>8336</v>
      </c>
      <c r="Q1071" s="13">
        <v>41572.229849537034</v>
      </c>
      <c r="R1071">
        <f t="shared" si="17"/>
        <v>2013</v>
      </c>
    </row>
    <row r="1072" spans="1:18" ht="44" hidden="1" thickBot="1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0" t="s">
        <v>8335</v>
      </c>
      <c r="P1072" s="15" t="s">
        <v>8336</v>
      </c>
      <c r="Q1072" s="12">
        <v>41163.011828703704</v>
      </c>
      <c r="R1072">
        <f t="shared" si="17"/>
        <v>2012</v>
      </c>
    </row>
    <row r="1073" spans="1:18" ht="44" hidden="1" thickBot="1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0" t="s">
        <v>8335</v>
      </c>
      <c r="P1073" s="15" t="s">
        <v>8336</v>
      </c>
      <c r="Q1073" s="13">
        <v>42295.753391203703</v>
      </c>
      <c r="R1073">
        <f t="shared" si="17"/>
        <v>2015</v>
      </c>
    </row>
    <row r="1074" spans="1:18" ht="44" hidden="1" thickBot="1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0" t="s">
        <v>8335</v>
      </c>
      <c r="P1074" s="15" t="s">
        <v>8336</v>
      </c>
      <c r="Q1074" s="12">
        <v>41645.832141203704</v>
      </c>
      <c r="R1074">
        <f t="shared" si="17"/>
        <v>2014</v>
      </c>
    </row>
    <row r="1075" spans="1:18" ht="29.5" hidden="1" thickBot="1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0" t="s">
        <v>8335</v>
      </c>
      <c r="P1075" s="15" t="s">
        <v>8336</v>
      </c>
      <c r="Q1075" s="13">
        <v>40802.964594907404</v>
      </c>
      <c r="R1075">
        <f t="shared" si="17"/>
        <v>2011</v>
      </c>
    </row>
    <row r="1076" spans="1:18" ht="58.5" hidden="1" thickBot="1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0" t="s">
        <v>8335</v>
      </c>
      <c r="P1076" s="15" t="s">
        <v>8336</v>
      </c>
      <c r="Q1076" s="12">
        <v>41613.172974537039</v>
      </c>
      <c r="R1076">
        <f t="shared" si="17"/>
        <v>2013</v>
      </c>
    </row>
    <row r="1077" spans="1:18" ht="29.5" hidden="1" thickBot="1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0" t="s">
        <v>8335</v>
      </c>
      <c r="P1077" s="15" t="s">
        <v>8336</v>
      </c>
      <c r="Q1077" s="13">
        <v>41005.904120370367</v>
      </c>
      <c r="R1077">
        <f t="shared" si="17"/>
        <v>2012</v>
      </c>
    </row>
    <row r="1078" spans="1:18" ht="44" hidden="1" thickBot="1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0" t="s">
        <v>8335</v>
      </c>
      <c r="P1078" s="15" t="s">
        <v>8336</v>
      </c>
      <c r="Q1078" s="12">
        <v>41838.377893518518</v>
      </c>
      <c r="R1078">
        <f t="shared" si="17"/>
        <v>2014</v>
      </c>
    </row>
    <row r="1079" spans="1:18" ht="44" hidden="1" thickBot="1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0" t="s">
        <v>8335</v>
      </c>
      <c r="P1079" s="15" t="s">
        <v>8336</v>
      </c>
      <c r="Q1079" s="13">
        <v>42353.16679398148</v>
      </c>
      <c r="R1079">
        <f t="shared" si="17"/>
        <v>2015</v>
      </c>
    </row>
    <row r="1080" spans="1:18" ht="58.5" hidden="1" thickBot="1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0" t="s">
        <v>8335</v>
      </c>
      <c r="P1080" s="15" t="s">
        <v>8336</v>
      </c>
      <c r="Q1080" s="12">
        <v>40701.195844907408</v>
      </c>
      <c r="R1080">
        <f t="shared" si="17"/>
        <v>2011</v>
      </c>
    </row>
    <row r="1081" spans="1:18" ht="44" hidden="1" thickBot="1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0" t="s">
        <v>8335</v>
      </c>
      <c r="P1081" s="15" t="s">
        <v>8336</v>
      </c>
      <c r="Q1081" s="13">
        <v>42479.566388888888</v>
      </c>
      <c r="R1081">
        <f t="shared" si="17"/>
        <v>2016</v>
      </c>
    </row>
    <row r="1082" spans="1:18" ht="44" hidden="1" thickBot="1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0" t="s">
        <v>8335</v>
      </c>
      <c r="P1082" s="15" t="s">
        <v>8336</v>
      </c>
      <c r="Q1082" s="12">
        <v>41740.138113425928</v>
      </c>
      <c r="R1082">
        <f t="shared" si="17"/>
        <v>2014</v>
      </c>
    </row>
    <row r="1083" spans="1:18" ht="44" hidden="1" thickBot="1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0" t="s">
        <v>8335</v>
      </c>
      <c r="P1083" s="15" t="s">
        <v>8336</v>
      </c>
      <c r="Q1083" s="13">
        <v>42002.926990740743</v>
      </c>
      <c r="R1083">
        <f t="shared" si="17"/>
        <v>2014</v>
      </c>
    </row>
    <row r="1084" spans="1:18" ht="44" hidden="1" thickBot="1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0" t="s">
        <v>8335</v>
      </c>
      <c r="P1084" s="15" t="s">
        <v>8336</v>
      </c>
      <c r="Q1084" s="12">
        <v>41101.906111111108</v>
      </c>
      <c r="R1084">
        <f t="shared" si="17"/>
        <v>2012</v>
      </c>
    </row>
    <row r="1085" spans="1:18" ht="58.5" hidden="1" thickBot="1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0" t="s">
        <v>8335</v>
      </c>
      <c r="P1085" s="15" t="s">
        <v>8336</v>
      </c>
      <c r="Q1085" s="13">
        <v>41793.659525462965</v>
      </c>
      <c r="R1085">
        <f t="shared" si="17"/>
        <v>2014</v>
      </c>
    </row>
    <row r="1086" spans="1:18" ht="15" hidden="1" thickBot="1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0" t="s">
        <v>8335</v>
      </c>
      <c r="P1086" s="15" t="s">
        <v>8336</v>
      </c>
      <c r="Q1086" s="12">
        <v>41829.912083333336</v>
      </c>
      <c r="R1086">
        <f t="shared" si="17"/>
        <v>2014</v>
      </c>
    </row>
    <row r="1087" spans="1:18" ht="44" hidden="1" thickBot="1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0" t="s">
        <v>8335</v>
      </c>
      <c r="P1087" s="15" t="s">
        <v>8336</v>
      </c>
      <c r="Q1087" s="13">
        <v>42413.671006944445</v>
      </c>
      <c r="R1087">
        <f t="shared" si="17"/>
        <v>2016</v>
      </c>
    </row>
    <row r="1088" spans="1:18" ht="15" hidden="1" thickBot="1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0" t="s">
        <v>8335</v>
      </c>
      <c r="P1088" s="15" t="s">
        <v>8336</v>
      </c>
      <c r="Q1088" s="12">
        <v>41845.866793981484</v>
      </c>
      <c r="R1088">
        <f t="shared" si="17"/>
        <v>2014</v>
      </c>
    </row>
    <row r="1089" spans="1:18" ht="44" hidden="1" thickBot="1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0" t="s">
        <v>8335</v>
      </c>
      <c r="P1089" s="15" t="s">
        <v>8336</v>
      </c>
      <c r="Q1089" s="13">
        <v>41775.713969907411</v>
      </c>
      <c r="R1089">
        <f t="shared" si="17"/>
        <v>2014</v>
      </c>
    </row>
    <row r="1090" spans="1:18" ht="29.5" hidden="1" thickBot="1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0" t="s">
        <v>8335</v>
      </c>
      <c r="P1090" s="15" t="s">
        <v>8336</v>
      </c>
      <c r="Q1090" s="12">
        <v>41723.799386574072</v>
      </c>
      <c r="R1090">
        <f t="shared" si="17"/>
        <v>2014</v>
      </c>
    </row>
    <row r="1091" spans="1:18" ht="29.5" hidden="1" thickBot="1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0" t="s">
        <v>8335</v>
      </c>
      <c r="P1091" s="15" t="s">
        <v>8336</v>
      </c>
      <c r="Q1091" s="13">
        <v>42151.189525462964</v>
      </c>
      <c r="R1091">
        <f t="shared" ref="R1091:R1154" si="18">YEAR(Q1091)</f>
        <v>2015</v>
      </c>
    </row>
    <row r="1092" spans="1:18" ht="44" hidden="1" thickBot="1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0" t="s">
        <v>8335</v>
      </c>
      <c r="P1092" s="15" t="s">
        <v>8336</v>
      </c>
      <c r="Q1092" s="12">
        <v>42123.185798611114</v>
      </c>
      <c r="R1092">
        <f t="shared" si="18"/>
        <v>2015</v>
      </c>
    </row>
    <row r="1093" spans="1:18" ht="44" hidden="1" thickBot="1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0" t="s">
        <v>8335</v>
      </c>
      <c r="P1093" s="15" t="s">
        <v>8336</v>
      </c>
      <c r="Q1093" s="13">
        <v>42440.820277777777</v>
      </c>
      <c r="R1093">
        <f t="shared" si="18"/>
        <v>2016</v>
      </c>
    </row>
    <row r="1094" spans="1:18" ht="58.5" hidden="1" thickBot="1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0" t="s">
        <v>8335</v>
      </c>
      <c r="P1094" s="15" t="s">
        <v>8336</v>
      </c>
      <c r="Q1094" s="12">
        <v>41250.025902777779</v>
      </c>
      <c r="R1094">
        <f t="shared" si="18"/>
        <v>2012</v>
      </c>
    </row>
    <row r="1095" spans="1:18" ht="44" hidden="1" thickBot="1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0" t="s">
        <v>8335</v>
      </c>
      <c r="P1095" s="15" t="s">
        <v>8336</v>
      </c>
      <c r="Q1095" s="13">
        <v>42396.973807870374</v>
      </c>
      <c r="R1095">
        <f t="shared" si="18"/>
        <v>2016</v>
      </c>
    </row>
    <row r="1096" spans="1:18" ht="44" hidden="1" thickBot="1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0" t="s">
        <v>8335</v>
      </c>
      <c r="P1096" s="15" t="s">
        <v>8336</v>
      </c>
      <c r="Q1096" s="12">
        <v>40795.71334490741</v>
      </c>
      <c r="R1096">
        <f t="shared" si="18"/>
        <v>2011</v>
      </c>
    </row>
    <row r="1097" spans="1:18" ht="44" hidden="1" thickBot="1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0" t="s">
        <v>8335</v>
      </c>
      <c r="P1097" s="15" t="s">
        <v>8336</v>
      </c>
      <c r="Q1097" s="13">
        <v>41486.537268518521</v>
      </c>
      <c r="R1097">
        <f t="shared" si="18"/>
        <v>2013</v>
      </c>
    </row>
    <row r="1098" spans="1:18" ht="44" hidden="1" thickBot="1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0" t="s">
        <v>8335</v>
      </c>
      <c r="P1098" s="15" t="s">
        <v>8336</v>
      </c>
      <c r="Q1098" s="12">
        <v>41885.51798611111</v>
      </c>
      <c r="R1098">
        <f t="shared" si="18"/>
        <v>2014</v>
      </c>
    </row>
    <row r="1099" spans="1:18" ht="44" hidden="1" thickBot="1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0" t="s">
        <v>8335</v>
      </c>
      <c r="P1099" s="15" t="s">
        <v>8336</v>
      </c>
      <c r="Q1099" s="13">
        <v>41660.792557870373</v>
      </c>
      <c r="R1099">
        <f t="shared" si="18"/>
        <v>2014</v>
      </c>
    </row>
    <row r="1100" spans="1:18" ht="29.5" hidden="1" thickBot="1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0" t="s">
        <v>8335</v>
      </c>
      <c r="P1100" s="15" t="s">
        <v>8336</v>
      </c>
      <c r="Q1100" s="12">
        <v>41712.762673611112</v>
      </c>
      <c r="R1100">
        <f t="shared" si="18"/>
        <v>2014</v>
      </c>
    </row>
    <row r="1101" spans="1:18" ht="58.5" hidden="1" thickBot="1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0" t="s">
        <v>8335</v>
      </c>
      <c r="P1101" s="15" t="s">
        <v>8336</v>
      </c>
      <c r="Q1101" s="13">
        <v>42107.836435185185</v>
      </c>
      <c r="R1101">
        <f t="shared" si="18"/>
        <v>2015</v>
      </c>
    </row>
    <row r="1102" spans="1:18" ht="44" hidden="1" thickBot="1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0" t="s">
        <v>8335</v>
      </c>
      <c r="P1102" s="15" t="s">
        <v>8336</v>
      </c>
      <c r="Q1102" s="12">
        <v>42384.110775462963</v>
      </c>
      <c r="R1102">
        <f t="shared" si="18"/>
        <v>2016</v>
      </c>
    </row>
    <row r="1103" spans="1:18" ht="29.5" hidden="1" thickBot="1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0" t="s">
        <v>8335</v>
      </c>
      <c r="P1103" s="15" t="s">
        <v>8336</v>
      </c>
      <c r="Q1103" s="13">
        <v>42538.772430555553</v>
      </c>
      <c r="R1103">
        <f t="shared" si="18"/>
        <v>2016</v>
      </c>
    </row>
    <row r="1104" spans="1:18" ht="58.5" hidden="1" thickBot="1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0" t="s">
        <v>8335</v>
      </c>
      <c r="P1104" s="15" t="s">
        <v>8336</v>
      </c>
      <c r="Q1104" s="12">
        <v>41577.045428240737</v>
      </c>
      <c r="R1104">
        <f t="shared" si="18"/>
        <v>2013</v>
      </c>
    </row>
    <row r="1105" spans="1:18" ht="44" hidden="1" thickBot="1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0" t="s">
        <v>8335</v>
      </c>
      <c r="P1105" s="15" t="s">
        <v>8336</v>
      </c>
      <c r="Q1105" s="13">
        <v>42479.22210648148</v>
      </c>
      <c r="R1105">
        <f t="shared" si="18"/>
        <v>2016</v>
      </c>
    </row>
    <row r="1106" spans="1:18" ht="44" hidden="1" thickBot="1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0" t="s">
        <v>8335</v>
      </c>
      <c r="P1106" s="15" t="s">
        <v>8336</v>
      </c>
      <c r="Q1106" s="12">
        <v>41771.40996527778</v>
      </c>
      <c r="R1106">
        <f t="shared" si="18"/>
        <v>2014</v>
      </c>
    </row>
    <row r="1107" spans="1:18" ht="58.5" hidden="1" thickBot="1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0" t="s">
        <v>8335</v>
      </c>
      <c r="P1107" s="15" t="s">
        <v>8336</v>
      </c>
      <c r="Q1107" s="13">
        <v>41692.135729166665</v>
      </c>
      <c r="R1107">
        <f t="shared" si="18"/>
        <v>2014</v>
      </c>
    </row>
    <row r="1108" spans="1:18" ht="44" hidden="1" thickBot="1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0" t="s">
        <v>8335</v>
      </c>
      <c r="P1108" s="15" t="s">
        <v>8336</v>
      </c>
      <c r="Q1108" s="12">
        <v>40973.740451388891</v>
      </c>
      <c r="R1108">
        <f t="shared" si="18"/>
        <v>2012</v>
      </c>
    </row>
    <row r="1109" spans="1:18" ht="58.5" hidden="1" thickBot="1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0" t="s">
        <v>8335</v>
      </c>
      <c r="P1109" s="15" t="s">
        <v>8336</v>
      </c>
      <c r="Q1109" s="13">
        <v>41813.861388888887</v>
      </c>
      <c r="R1109">
        <f t="shared" si="18"/>
        <v>2014</v>
      </c>
    </row>
    <row r="1110" spans="1:18" ht="58.5" hidden="1" thickBot="1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0" t="s">
        <v>8335</v>
      </c>
      <c r="P1110" s="15" t="s">
        <v>8336</v>
      </c>
      <c r="Q1110" s="12">
        <v>40952.636979166666</v>
      </c>
      <c r="R1110">
        <f t="shared" si="18"/>
        <v>2012</v>
      </c>
    </row>
    <row r="1111" spans="1:18" ht="44" hidden="1" thickBot="1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0" t="s">
        <v>8335</v>
      </c>
      <c r="P1111" s="15" t="s">
        <v>8336</v>
      </c>
      <c r="Q1111" s="13">
        <v>42662.752199074072</v>
      </c>
      <c r="R1111">
        <f t="shared" si="18"/>
        <v>2016</v>
      </c>
    </row>
    <row r="1112" spans="1:18" ht="44" hidden="1" thickBot="1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0" t="s">
        <v>8335</v>
      </c>
      <c r="P1112" s="15" t="s">
        <v>8336</v>
      </c>
      <c r="Q1112" s="12">
        <v>41220.933125000003</v>
      </c>
      <c r="R1112">
        <f t="shared" si="18"/>
        <v>2012</v>
      </c>
    </row>
    <row r="1113" spans="1:18" ht="44" hidden="1" thickBot="1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0" t="s">
        <v>8335</v>
      </c>
      <c r="P1113" s="15" t="s">
        <v>8336</v>
      </c>
      <c r="Q1113" s="13">
        <v>42347.203587962962</v>
      </c>
      <c r="R1113">
        <f t="shared" si="18"/>
        <v>2015</v>
      </c>
    </row>
    <row r="1114" spans="1:18" ht="44" hidden="1" thickBot="1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0" t="s">
        <v>8335</v>
      </c>
      <c r="P1114" s="15" t="s">
        <v>8336</v>
      </c>
      <c r="Q1114" s="12">
        <v>41963.759386574071</v>
      </c>
      <c r="R1114">
        <f t="shared" si="18"/>
        <v>2014</v>
      </c>
    </row>
    <row r="1115" spans="1:18" ht="44" hidden="1" thickBot="1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0" t="s">
        <v>8335</v>
      </c>
      <c r="P1115" s="15" t="s">
        <v>8336</v>
      </c>
      <c r="Q1115" s="13">
        <v>41835.977083333331</v>
      </c>
      <c r="R1115">
        <f t="shared" si="18"/>
        <v>2014</v>
      </c>
    </row>
    <row r="1116" spans="1:18" ht="44" hidden="1" thickBot="1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0" t="s">
        <v>8335</v>
      </c>
      <c r="P1116" s="15" t="s">
        <v>8336</v>
      </c>
      <c r="Q1116" s="12">
        <v>41526.345914351848</v>
      </c>
      <c r="R1116">
        <f t="shared" si="18"/>
        <v>2013</v>
      </c>
    </row>
    <row r="1117" spans="1:18" ht="58.5" hidden="1" thickBot="1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0" t="s">
        <v>8335</v>
      </c>
      <c r="P1117" s="15" t="s">
        <v>8336</v>
      </c>
      <c r="Q1117" s="13">
        <v>42429.695543981485</v>
      </c>
      <c r="R1117">
        <f t="shared" si="18"/>
        <v>2016</v>
      </c>
    </row>
    <row r="1118" spans="1:18" ht="44" hidden="1" thickBot="1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0" t="s">
        <v>8335</v>
      </c>
      <c r="P1118" s="15" t="s">
        <v>8336</v>
      </c>
      <c r="Q1118" s="12">
        <v>41009.847314814811</v>
      </c>
      <c r="R1118">
        <f t="shared" si="18"/>
        <v>2012</v>
      </c>
    </row>
    <row r="1119" spans="1:18" ht="44" hidden="1" thickBot="1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0" t="s">
        <v>8335</v>
      </c>
      <c r="P1119" s="15" t="s">
        <v>8336</v>
      </c>
      <c r="Q1119" s="13">
        <v>42333.598530092589</v>
      </c>
      <c r="R1119">
        <f t="shared" si="18"/>
        <v>2015</v>
      </c>
    </row>
    <row r="1120" spans="1:18" ht="44" hidden="1" thickBot="1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0" t="s">
        <v>8335</v>
      </c>
      <c r="P1120" s="15" t="s">
        <v>8336</v>
      </c>
      <c r="Q1120" s="12">
        <v>41704.16642361111</v>
      </c>
      <c r="R1120">
        <f t="shared" si="18"/>
        <v>2014</v>
      </c>
    </row>
    <row r="1121" spans="1:18" ht="58.5" hidden="1" thickBot="1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0" t="s">
        <v>8335</v>
      </c>
      <c r="P1121" s="15" t="s">
        <v>8336</v>
      </c>
      <c r="Q1121" s="13">
        <v>41722.792407407411</v>
      </c>
      <c r="R1121">
        <f t="shared" si="18"/>
        <v>2014</v>
      </c>
    </row>
    <row r="1122" spans="1:18" ht="44" hidden="1" thickBot="1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0" t="s">
        <v>8335</v>
      </c>
      <c r="P1122" s="15" t="s">
        <v>8336</v>
      </c>
      <c r="Q1122" s="12">
        <v>40799.872685185182</v>
      </c>
      <c r="R1122">
        <f t="shared" si="18"/>
        <v>2011</v>
      </c>
    </row>
    <row r="1123" spans="1:18" ht="44" hidden="1" thickBot="1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0" t="s">
        <v>8335</v>
      </c>
      <c r="P1123" s="15" t="s">
        <v>8336</v>
      </c>
      <c r="Q1123" s="13">
        <v>42412.934212962966</v>
      </c>
      <c r="R1123">
        <f t="shared" si="18"/>
        <v>2016</v>
      </c>
    </row>
    <row r="1124" spans="1:18" ht="58.5" hidden="1" thickBot="1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0" t="s">
        <v>8335</v>
      </c>
      <c r="P1124" s="15" t="s">
        <v>8336</v>
      </c>
      <c r="Q1124" s="12">
        <v>41410.703993055555</v>
      </c>
      <c r="R1124">
        <f t="shared" si="18"/>
        <v>2013</v>
      </c>
    </row>
    <row r="1125" spans="1:18" ht="44" hidden="1" thickBot="1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0" t="s">
        <v>8335</v>
      </c>
      <c r="P1125" s="15" t="s">
        <v>8336</v>
      </c>
      <c r="Q1125" s="13">
        <v>41718.5237037037</v>
      </c>
      <c r="R1125">
        <f t="shared" si="18"/>
        <v>2014</v>
      </c>
    </row>
    <row r="1126" spans="1:18" ht="44" hidden="1" thickBot="1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0" t="s">
        <v>8335</v>
      </c>
      <c r="P1126" s="15" t="s">
        <v>8337</v>
      </c>
      <c r="Q1126" s="12">
        <v>42094.667256944442</v>
      </c>
      <c r="R1126">
        <f t="shared" si="18"/>
        <v>2015</v>
      </c>
    </row>
    <row r="1127" spans="1:18" ht="58.5" hidden="1" thickBot="1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0" t="s">
        <v>8335</v>
      </c>
      <c r="P1127" s="15" t="s">
        <v>8337</v>
      </c>
      <c r="Q1127" s="13">
        <v>42212.624189814815</v>
      </c>
      <c r="R1127">
        <f t="shared" si="18"/>
        <v>2015</v>
      </c>
    </row>
    <row r="1128" spans="1:18" ht="44" hidden="1" thickBot="1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0" t="s">
        <v>8335</v>
      </c>
      <c r="P1128" s="15" t="s">
        <v>8337</v>
      </c>
      <c r="Q1128" s="12">
        <v>42535.327476851853</v>
      </c>
      <c r="R1128">
        <f t="shared" si="18"/>
        <v>2016</v>
      </c>
    </row>
    <row r="1129" spans="1:18" ht="58.5" hidden="1" thickBot="1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0" t="s">
        <v>8335</v>
      </c>
      <c r="P1129" s="15" t="s">
        <v>8337</v>
      </c>
      <c r="Q1129" s="13">
        <v>41926.854166666664</v>
      </c>
      <c r="R1129">
        <f t="shared" si="18"/>
        <v>2014</v>
      </c>
    </row>
    <row r="1130" spans="1:18" ht="15" hidden="1" thickBot="1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0" t="s">
        <v>8335</v>
      </c>
      <c r="P1130" s="15" t="s">
        <v>8337</v>
      </c>
      <c r="Q1130" s="12">
        <v>41828.649502314816</v>
      </c>
      <c r="R1130">
        <f t="shared" si="18"/>
        <v>2014</v>
      </c>
    </row>
    <row r="1131" spans="1:18" ht="44" hidden="1" thickBot="1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0" t="s">
        <v>8335</v>
      </c>
      <c r="P1131" s="15" t="s">
        <v>8337</v>
      </c>
      <c r="Q1131" s="13">
        <v>42496.264965277776</v>
      </c>
      <c r="R1131">
        <f t="shared" si="18"/>
        <v>2016</v>
      </c>
    </row>
    <row r="1132" spans="1:18" ht="44" hidden="1" thickBot="1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0" t="s">
        <v>8335</v>
      </c>
      <c r="P1132" s="15" t="s">
        <v>8337</v>
      </c>
      <c r="Q1132" s="12">
        <v>41908.996527777781</v>
      </c>
      <c r="R1132">
        <f t="shared" si="18"/>
        <v>2014</v>
      </c>
    </row>
    <row r="1133" spans="1:18" ht="44" hidden="1" thickBot="1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0" t="s">
        <v>8335</v>
      </c>
      <c r="P1133" s="15" t="s">
        <v>8337</v>
      </c>
      <c r="Q1133" s="13">
        <v>42332.908194444448</v>
      </c>
      <c r="R1133">
        <f t="shared" si="18"/>
        <v>2015</v>
      </c>
    </row>
    <row r="1134" spans="1:18" ht="44" hidden="1" thickBot="1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0" t="s">
        <v>8335</v>
      </c>
      <c r="P1134" s="15" t="s">
        <v>8337</v>
      </c>
      <c r="Q1134" s="12">
        <v>42706.115405092591</v>
      </c>
      <c r="R1134">
        <f t="shared" si="18"/>
        <v>2016</v>
      </c>
    </row>
    <row r="1135" spans="1:18" ht="44" hidden="1" thickBot="1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0" t="s">
        <v>8335</v>
      </c>
      <c r="P1135" s="15" t="s">
        <v>8337</v>
      </c>
      <c r="Q1135" s="13">
        <v>41821.407187500001</v>
      </c>
      <c r="R1135">
        <f t="shared" si="18"/>
        <v>2014</v>
      </c>
    </row>
    <row r="1136" spans="1:18" ht="44" hidden="1" thickBot="1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0" t="s">
        <v>8335</v>
      </c>
      <c r="P1136" s="15" t="s">
        <v>8337</v>
      </c>
      <c r="Q1136" s="12">
        <v>41958.285046296296</v>
      </c>
      <c r="R1136">
        <f t="shared" si="18"/>
        <v>2014</v>
      </c>
    </row>
    <row r="1137" spans="1:18" ht="58.5" hidden="1" thickBot="1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0" t="s">
        <v>8335</v>
      </c>
      <c r="P1137" s="15" t="s">
        <v>8337</v>
      </c>
      <c r="Q1137" s="13">
        <v>42558.98951388889</v>
      </c>
      <c r="R1137">
        <f t="shared" si="18"/>
        <v>2016</v>
      </c>
    </row>
    <row r="1138" spans="1:18" ht="44" hidden="1" thickBot="1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0" t="s">
        <v>8335</v>
      </c>
      <c r="P1138" s="15" t="s">
        <v>8337</v>
      </c>
      <c r="Q1138" s="12">
        <v>42327.671631944446</v>
      </c>
      <c r="R1138">
        <f t="shared" si="18"/>
        <v>2015</v>
      </c>
    </row>
    <row r="1139" spans="1:18" ht="44" hidden="1" thickBot="1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0" t="s">
        <v>8335</v>
      </c>
      <c r="P1139" s="15" t="s">
        <v>8337</v>
      </c>
      <c r="Q1139" s="13">
        <v>42453.819687499999</v>
      </c>
      <c r="R1139">
        <f t="shared" si="18"/>
        <v>2016</v>
      </c>
    </row>
    <row r="1140" spans="1:18" ht="44" hidden="1" thickBot="1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0" t="s">
        <v>8335</v>
      </c>
      <c r="P1140" s="15" t="s">
        <v>8337</v>
      </c>
      <c r="Q1140" s="12">
        <v>42736.906608796293</v>
      </c>
      <c r="R1140">
        <f t="shared" si="18"/>
        <v>2017</v>
      </c>
    </row>
    <row r="1141" spans="1:18" ht="44" hidden="1" thickBot="1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0" t="s">
        <v>8335</v>
      </c>
      <c r="P1141" s="15" t="s">
        <v>8337</v>
      </c>
      <c r="Q1141" s="13">
        <v>41975.34752314815</v>
      </c>
      <c r="R1141">
        <f t="shared" si="18"/>
        <v>2014</v>
      </c>
    </row>
    <row r="1142" spans="1:18" ht="44" hidden="1" thickBot="1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0" t="s">
        <v>8335</v>
      </c>
      <c r="P1142" s="15" t="s">
        <v>8337</v>
      </c>
      <c r="Q1142" s="12">
        <v>42192.462048611109</v>
      </c>
      <c r="R1142">
        <f t="shared" si="18"/>
        <v>2015</v>
      </c>
    </row>
    <row r="1143" spans="1:18" ht="15" hidden="1" thickBot="1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0" t="s">
        <v>8335</v>
      </c>
      <c r="P1143" s="15" t="s">
        <v>8337</v>
      </c>
      <c r="Q1143" s="13">
        <v>42164.699652777781</v>
      </c>
      <c r="R1143">
        <f t="shared" si="18"/>
        <v>2015</v>
      </c>
    </row>
    <row r="1144" spans="1:18" ht="44" hidden="1" thickBot="1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0" t="s">
        <v>8335</v>
      </c>
      <c r="P1144" s="15" t="s">
        <v>8337</v>
      </c>
      <c r="Q1144" s="12">
        <v>42022.006099537037</v>
      </c>
      <c r="R1144">
        <f t="shared" si="18"/>
        <v>2015</v>
      </c>
    </row>
    <row r="1145" spans="1:18" ht="44" hidden="1" thickBot="1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0" t="s">
        <v>8335</v>
      </c>
      <c r="P1145" s="15" t="s">
        <v>8337</v>
      </c>
      <c r="Q1145" s="13">
        <v>42325.19358796296</v>
      </c>
      <c r="R1145">
        <f t="shared" si="18"/>
        <v>2015</v>
      </c>
    </row>
    <row r="1146" spans="1:18" ht="44" hidden="1" thickBot="1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0" t="s">
        <v>8338</v>
      </c>
      <c r="P1146" s="15" t="s">
        <v>8339</v>
      </c>
      <c r="Q1146" s="12">
        <v>42093.181944444441</v>
      </c>
      <c r="R1146">
        <f t="shared" si="18"/>
        <v>2015</v>
      </c>
    </row>
    <row r="1147" spans="1:18" ht="44" hidden="1" thickBot="1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0" t="s">
        <v>8338</v>
      </c>
      <c r="P1147" s="15" t="s">
        <v>8339</v>
      </c>
      <c r="Q1147" s="13">
        <v>41854.74759259259</v>
      </c>
      <c r="R1147">
        <f t="shared" si="18"/>
        <v>2014</v>
      </c>
    </row>
    <row r="1148" spans="1:18" ht="44" hidden="1" thickBot="1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0" t="s">
        <v>8338</v>
      </c>
      <c r="P1148" s="15" t="s">
        <v>8339</v>
      </c>
      <c r="Q1148" s="12">
        <v>41723.9533912037</v>
      </c>
      <c r="R1148">
        <f t="shared" si="18"/>
        <v>2014</v>
      </c>
    </row>
    <row r="1149" spans="1:18" ht="44" hidden="1" thickBot="1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0" t="s">
        <v>8338</v>
      </c>
      <c r="P1149" s="15" t="s">
        <v>8339</v>
      </c>
      <c r="Q1149" s="13">
        <v>41871.972025462965</v>
      </c>
      <c r="R1149">
        <f t="shared" si="18"/>
        <v>2014</v>
      </c>
    </row>
    <row r="1150" spans="1:18" ht="29.5" hidden="1" thickBot="1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0" t="s">
        <v>8338</v>
      </c>
      <c r="P1150" s="15" t="s">
        <v>8339</v>
      </c>
      <c r="Q1150" s="12">
        <v>42675.171076388891</v>
      </c>
      <c r="R1150">
        <f t="shared" si="18"/>
        <v>2016</v>
      </c>
    </row>
    <row r="1151" spans="1:18" ht="29.5" hidden="1" thickBot="1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0" t="s">
        <v>8338</v>
      </c>
      <c r="P1151" s="15" t="s">
        <v>8339</v>
      </c>
      <c r="Q1151" s="13">
        <v>42507.71025462963</v>
      </c>
      <c r="R1151">
        <f t="shared" si="18"/>
        <v>2016</v>
      </c>
    </row>
    <row r="1152" spans="1:18" ht="29.5" hidden="1" thickBot="1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0" t="s">
        <v>8338</v>
      </c>
      <c r="P1152" s="15" t="s">
        <v>8339</v>
      </c>
      <c r="Q1152" s="12">
        <v>42317.954571759263</v>
      </c>
      <c r="R1152">
        <f t="shared" si="18"/>
        <v>2015</v>
      </c>
    </row>
    <row r="1153" spans="1:18" ht="58.5" hidden="1" thickBot="1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0" t="s">
        <v>8338</v>
      </c>
      <c r="P1153" s="15" t="s">
        <v>8339</v>
      </c>
      <c r="Q1153" s="13">
        <v>42224.102581018517</v>
      </c>
      <c r="R1153">
        <f t="shared" si="18"/>
        <v>2015</v>
      </c>
    </row>
    <row r="1154" spans="1:18" ht="15" hidden="1" thickBot="1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0" t="s">
        <v>8338</v>
      </c>
      <c r="P1154" s="15" t="s">
        <v>8339</v>
      </c>
      <c r="Q1154" s="12">
        <v>42109.709629629629</v>
      </c>
      <c r="R1154">
        <f t="shared" si="18"/>
        <v>2015</v>
      </c>
    </row>
    <row r="1155" spans="1:18" ht="29.5" hidden="1" thickBot="1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0" t="s">
        <v>8338</v>
      </c>
      <c r="P1155" s="15" t="s">
        <v>8339</v>
      </c>
      <c r="Q1155" s="13">
        <v>42143.714178240742</v>
      </c>
      <c r="R1155">
        <f t="shared" ref="R1155:R1218" si="19">YEAR(Q1155)</f>
        <v>2015</v>
      </c>
    </row>
    <row r="1156" spans="1:18" ht="44" hidden="1" thickBot="1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0" t="s">
        <v>8338</v>
      </c>
      <c r="P1156" s="15" t="s">
        <v>8339</v>
      </c>
      <c r="Q1156" s="12">
        <v>42223.108865740738</v>
      </c>
      <c r="R1156">
        <f t="shared" si="19"/>
        <v>2015</v>
      </c>
    </row>
    <row r="1157" spans="1:18" ht="44" hidden="1" thickBot="1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0" t="s">
        <v>8338</v>
      </c>
      <c r="P1157" s="15" t="s">
        <v>8339</v>
      </c>
      <c r="Q1157" s="13">
        <v>41835.763981481483</v>
      </c>
      <c r="R1157">
        <f t="shared" si="19"/>
        <v>2014</v>
      </c>
    </row>
    <row r="1158" spans="1:18" ht="44" hidden="1" thickBot="1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0" t="s">
        <v>8338</v>
      </c>
      <c r="P1158" s="15" t="s">
        <v>8339</v>
      </c>
      <c r="Q1158" s="12">
        <v>42029.071319444447</v>
      </c>
      <c r="R1158">
        <f t="shared" si="19"/>
        <v>2015</v>
      </c>
    </row>
    <row r="1159" spans="1:18" ht="44" hidden="1" thickBot="1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0" t="s">
        <v>8338</v>
      </c>
      <c r="P1159" s="15" t="s">
        <v>8339</v>
      </c>
      <c r="Q1159" s="13">
        <v>41918.628240740742</v>
      </c>
      <c r="R1159">
        <f t="shared" si="19"/>
        <v>2014</v>
      </c>
    </row>
    <row r="1160" spans="1:18" ht="44" hidden="1" thickBot="1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0" t="s">
        <v>8338</v>
      </c>
      <c r="P1160" s="15" t="s">
        <v>8339</v>
      </c>
      <c r="Q1160" s="12">
        <v>41952.09175925926</v>
      </c>
      <c r="R1160">
        <f t="shared" si="19"/>
        <v>2014</v>
      </c>
    </row>
    <row r="1161" spans="1:18" ht="44" hidden="1" thickBot="1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0" t="s">
        <v>8338</v>
      </c>
      <c r="P1161" s="15" t="s">
        <v>8339</v>
      </c>
      <c r="Q1161" s="13">
        <v>42154.726446759261</v>
      </c>
      <c r="R1161">
        <f t="shared" si="19"/>
        <v>2015</v>
      </c>
    </row>
    <row r="1162" spans="1:18" ht="44" hidden="1" thickBot="1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0" t="s">
        <v>8338</v>
      </c>
      <c r="P1162" s="15" t="s">
        <v>8339</v>
      </c>
      <c r="Q1162" s="12">
        <v>42061.154930555553</v>
      </c>
      <c r="R1162">
        <f t="shared" si="19"/>
        <v>2015</v>
      </c>
    </row>
    <row r="1163" spans="1:18" ht="44" hidden="1" thickBot="1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0" t="s">
        <v>8338</v>
      </c>
      <c r="P1163" s="15" t="s">
        <v>8339</v>
      </c>
      <c r="Q1163" s="13">
        <v>42122.629502314812</v>
      </c>
      <c r="R1163">
        <f t="shared" si="19"/>
        <v>2015</v>
      </c>
    </row>
    <row r="1164" spans="1:18" ht="58.5" hidden="1" thickBot="1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0" t="s">
        <v>8338</v>
      </c>
      <c r="P1164" s="15" t="s">
        <v>8339</v>
      </c>
      <c r="Q1164" s="12">
        <v>41876.683611111112</v>
      </c>
      <c r="R1164">
        <f t="shared" si="19"/>
        <v>2014</v>
      </c>
    </row>
    <row r="1165" spans="1:18" ht="44" hidden="1" thickBot="1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0" t="s">
        <v>8338</v>
      </c>
      <c r="P1165" s="15" t="s">
        <v>8339</v>
      </c>
      <c r="Q1165" s="13">
        <v>41830.723611111112</v>
      </c>
      <c r="R1165">
        <f t="shared" si="19"/>
        <v>2014</v>
      </c>
    </row>
    <row r="1166" spans="1:18" ht="58.5" hidden="1" thickBot="1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0" t="s">
        <v>8338</v>
      </c>
      <c r="P1166" s="15" t="s">
        <v>8339</v>
      </c>
      <c r="Q1166" s="12">
        <v>42509.724328703705</v>
      </c>
      <c r="R1166">
        <f t="shared" si="19"/>
        <v>2016</v>
      </c>
    </row>
    <row r="1167" spans="1:18" ht="44" hidden="1" thickBot="1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0" t="s">
        <v>8338</v>
      </c>
      <c r="P1167" s="15" t="s">
        <v>8339</v>
      </c>
      <c r="Q1167" s="13">
        <v>41792.214467592596</v>
      </c>
      <c r="R1167">
        <f t="shared" si="19"/>
        <v>2014</v>
      </c>
    </row>
    <row r="1168" spans="1:18" ht="44" hidden="1" thickBot="1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0" t="s">
        <v>8338</v>
      </c>
      <c r="P1168" s="15" t="s">
        <v>8339</v>
      </c>
      <c r="Q1168" s="12">
        <v>42150.485439814816</v>
      </c>
      <c r="R1168">
        <f t="shared" si="19"/>
        <v>2015</v>
      </c>
    </row>
    <row r="1169" spans="1:18" ht="44" hidden="1" thickBot="1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0" t="s">
        <v>8338</v>
      </c>
      <c r="P1169" s="15" t="s">
        <v>8339</v>
      </c>
      <c r="Q1169" s="13">
        <v>41863.734895833331</v>
      </c>
      <c r="R1169">
        <f t="shared" si="19"/>
        <v>2014</v>
      </c>
    </row>
    <row r="1170" spans="1:18" ht="44" hidden="1" thickBot="1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0" t="s">
        <v>8338</v>
      </c>
      <c r="P1170" s="15" t="s">
        <v>8339</v>
      </c>
      <c r="Q1170" s="12">
        <v>42605.053993055553</v>
      </c>
      <c r="R1170">
        <f t="shared" si="19"/>
        <v>2016</v>
      </c>
    </row>
    <row r="1171" spans="1:18" ht="44" hidden="1" thickBot="1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0" t="s">
        <v>8338</v>
      </c>
      <c r="P1171" s="15" t="s">
        <v>8339</v>
      </c>
      <c r="Q1171" s="13">
        <v>42027.353738425925</v>
      </c>
      <c r="R1171">
        <f t="shared" si="19"/>
        <v>2015</v>
      </c>
    </row>
    <row r="1172" spans="1:18" ht="44" hidden="1" thickBot="1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0" t="s">
        <v>8338</v>
      </c>
      <c r="P1172" s="15" t="s">
        <v>8339</v>
      </c>
      <c r="Q1172" s="12">
        <v>42124.893182870372</v>
      </c>
      <c r="R1172">
        <f t="shared" si="19"/>
        <v>2015</v>
      </c>
    </row>
    <row r="1173" spans="1:18" ht="44" hidden="1" thickBot="1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0" t="s">
        <v>8338</v>
      </c>
      <c r="P1173" s="15" t="s">
        <v>8339</v>
      </c>
      <c r="Q1173" s="13">
        <v>41938.804710648146</v>
      </c>
      <c r="R1173">
        <f t="shared" si="19"/>
        <v>2014</v>
      </c>
    </row>
    <row r="1174" spans="1:18" ht="29.5" hidden="1" thickBot="1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0" t="s">
        <v>8338</v>
      </c>
      <c r="P1174" s="15" t="s">
        <v>8339</v>
      </c>
      <c r="Q1174" s="12">
        <v>41841.682314814818</v>
      </c>
      <c r="R1174">
        <f t="shared" si="19"/>
        <v>2014</v>
      </c>
    </row>
    <row r="1175" spans="1:18" ht="44" hidden="1" thickBot="1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0" t="s">
        <v>8338</v>
      </c>
      <c r="P1175" s="15" t="s">
        <v>8339</v>
      </c>
      <c r="Q1175" s="13">
        <v>42184.185844907406</v>
      </c>
      <c r="R1175">
        <f t="shared" si="19"/>
        <v>2015</v>
      </c>
    </row>
    <row r="1176" spans="1:18" ht="44" hidden="1" thickBot="1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0" t="s">
        <v>8338</v>
      </c>
      <c r="P1176" s="15" t="s">
        <v>8339</v>
      </c>
      <c r="Q1176" s="12">
        <v>42468.841747685183</v>
      </c>
      <c r="R1176">
        <f t="shared" si="19"/>
        <v>2016</v>
      </c>
    </row>
    <row r="1177" spans="1:18" ht="44" hidden="1" thickBot="1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0" t="s">
        <v>8338</v>
      </c>
      <c r="P1177" s="15" t="s">
        <v>8339</v>
      </c>
      <c r="Q1177" s="13">
        <v>42170.728460648148</v>
      </c>
      <c r="R1177">
        <f t="shared" si="19"/>
        <v>2015</v>
      </c>
    </row>
    <row r="1178" spans="1:18" ht="58.5" hidden="1" thickBot="1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0" t="s">
        <v>8338</v>
      </c>
      <c r="P1178" s="15" t="s">
        <v>8339</v>
      </c>
      <c r="Q1178" s="12">
        <v>42746.019652777781</v>
      </c>
      <c r="R1178">
        <f t="shared" si="19"/>
        <v>2017</v>
      </c>
    </row>
    <row r="1179" spans="1:18" ht="44" hidden="1" thickBot="1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0" t="s">
        <v>8338</v>
      </c>
      <c r="P1179" s="15" t="s">
        <v>8339</v>
      </c>
      <c r="Q1179" s="13">
        <v>41897.660833333335</v>
      </c>
      <c r="R1179">
        <f t="shared" si="19"/>
        <v>2014</v>
      </c>
    </row>
    <row r="1180" spans="1:18" ht="44" hidden="1" thickBot="1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0" t="s">
        <v>8338</v>
      </c>
      <c r="P1180" s="15" t="s">
        <v>8339</v>
      </c>
      <c r="Q1180" s="12">
        <v>41837.905694444446</v>
      </c>
      <c r="R1180">
        <f t="shared" si="19"/>
        <v>2014</v>
      </c>
    </row>
    <row r="1181" spans="1:18" ht="44" hidden="1" thickBot="1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0" t="s">
        <v>8338</v>
      </c>
      <c r="P1181" s="15" t="s">
        <v>8339</v>
      </c>
      <c r="Q1181" s="13">
        <v>42275.720219907409</v>
      </c>
      <c r="R1181">
        <f t="shared" si="19"/>
        <v>2015</v>
      </c>
    </row>
    <row r="1182" spans="1:18" ht="44" hidden="1" thickBot="1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0" t="s">
        <v>8338</v>
      </c>
      <c r="P1182" s="15" t="s">
        <v>8339</v>
      </c>
      <c r="Q1182" s="12">
        <v>41781.806875000002</v>
      </c>
      <c r="R1182">
        <f t="shared" si="19"/>
        <v>2014</v>
      </c>
    </row>
    <row r="1183" spans="1:18" ht="29.5" hidden="1" thickBot="1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0" t="s">
        <v>8338</v>
      </c>
      <c r="P1183" s="15" t="s">
        <v>8339</v>
      </c>
      <c r="Q1183" s="13">
        <v>42034.339363425926</v>
      </c>
      <c r="R1183">
        <f t="shared" si="19"/>
        <v>2015</v>
      </c>
    </row>
    <row r="1184" spans="1:18" ht="58.5" hidden="1" thickBot="1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0" t="s">
        <v>8338</v>
      </c>
      <c r="P1184" s="15" t="s">
        <v>8339</v>
      </c>
      <c r="Q1184" s="12">
        <v>42728.827407407407</v>
      </c>
      <c r="R1184">
        <f t="shared" si="19"/>
        <v>2016</v>
      </c>
    </row>
    <row r="1185" spans="1:18" ht="44" hidden="1" thickBot="1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0" t="s">
        <v>8338</v>
      </c>
      <c r="P1185" s="15" t="s">
        <v>8339</v>
      </c>
      <c r="Q1185" s="13">
        <v>42656.861377314817</v>
      </c>
      <c r="R1185">
        <f t="shared" si="19"/>
        <v>2016</v>
      </c>
    </row>
    <row r="1186" spans="1:18" ht="44" hidden="1" thickBot="1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0" t="s">
        <v>8340</v>
      </c>
      <c r="P1186" s="15" t="s">
        <v>8341</v>
      </c>
      <c r="Q1186" s="12">
        <v>42741.599664351852</v>
      </c>
      <c r="R1186">
        <f t="shared" si="19"/>
        <v>2017</v>
      </c>
    </row>
    <row r="1187" spans="1:18" ht="58.5" hidden="1" thickBot="1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0" t="s">
        <v>8340</v>
      </c>
      <c r="P1187" s="15" t="s">
        <v>8341</v>
      </c>
      <c r="Q1187" s="13">
        <v>42130.86515046296</v>
      </c>
      <c r="R1187">
        <f t="shared" si="19"/>
        <v>2015</v>
      </c>
    </row>
    <row r="1188" spans="1:18" ht="44" hidden="1" thickBot="1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0" t="s">
        <v>8340</v>
      </c>
      <c r="P1188" s="15" t="s">
        <v>8341</v>
      </c>
      <c r="Q1188" s="12">
        <v>42123.863368055558</v>
      </c>
      <c r="R1188">
        <f t="shared" si="19"/>
        <v>2015</v>
      </c>
    </row>
    <row r="1189" spans="1:18" ht="44" hidden="1" thickBot="1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0" t="s">
        <v>8340</v>
      </c>
      <c r="P1189" s="15" t="s">
        <v>8341</v>
      </c>
      <c r="Q1189" s="13">
        <v>42109.894942129627</v>
      </c>
      <c r="R1189">
        <f t="shared" si="19"/>
        <v>2015</v>
      </c>
    </row>
    <row r="1190" spans="1:18" ht="44" hidden="1" thickBot="1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0" t="s">
        <v>8340</v>
      </c>
      <c r="P1190" s="15" t="s">
        <v>8341</v>
      </c>
      <c r="Q1190" s="12">
        <v>42711.700694444444</v>
      </c>
      <c r="R1190">
        <f t="shared" si="19"/>
        <v>2016</v>
      </c>
    </row>
    <row r="1191" spans="1:18" ht="44" hidden="1" thickBot="1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0" t="s">
        <v>8340</v>
      </c>
      <c r="P1191" s="15" t="s">
        <v>8341</v>
      </c>
      <c r="Q1191" s="13">
        <v>42529.979108796295</v>
      </c>
      <c r="R1191">
        <f t="shared" si="19"/>
        <v>2016</v>
      </c>
    </row>
    <row r="1192" spans="1:18" ht="44" hidden="1" thickBot="1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0" t="s">
        <v>8340</v>
      </c>
      <c r="P1192" s="15" t="s">
        <v>8341</v>
      </c>
      <c r="Q1192" s="12">
        <v>41852.665798611109</v>
      </c>
      <c r="R1192">
        <f t="shared" si="19"/>
        <v>2014</v>
      </c>
    </row>
    <row r="1193" spans="1:18" ht="44" hidden="1" thickBot="1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0" t="s">
        <v>8340</v>
      </c>
      <c r="P1193" s="15" t="s">
        <v>8341</v>
      </c>
      <c r="Q1193" s="13">
        <v>42419.603703703702</v>
      </c>
      <c r="R1193">
        <f t="shared" si="19"/>
        <v>2016</v>
      </c>
    </row>
    <row r="1194" spans="1:18" ht="29.5" hidden="1" thickBot="1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0" t="s">
        <v>8340</v>
      </c>
      <c r="P1194" s="15" t="s">
        <v>8341</v>
      </c>
      <c r="Q1194" s="12">
        <v>42747.506689814814</v>
      </c>
      <c r="R1194">
        <f t="shared" si="19"/>
        <v>2017</v>
      </c>
    </row>
    <row r="1195" spans="1:18" ht="58.5" hidden="1" thickBot="1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0" t="s">
        <v>8340</v>
      </c>
      <c r="P1195" s="15" t="s">
        <v>8341</v>
      </c>
      <c r="Q1195" s="13">
        <v>42409.776076388887</v>
      </c>
      <c r="R1195">
        <f t="shared" si="19"/>
        <v>2016</v>
      </c>
    </row>
    <row r="1196" spans="1:18" ht="44" hidden="1" thickBot="1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0" t="s">
        <v>8340</v>
      </c>
      <c r="P1196" s="15" t="s">
        <v>8341</v>
      </c>
      <c r="Q1196" s="12">
        <v>42072.488182870373</v>
      </c>
      <c r="R1196">
        <f t="shared" si="19"/>
        <v>2015</v>
      </c>
    </row>
    <row r="1197" spans="1:18" ht="58.5" hidden="1" thickBot="1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0" t="s">
        <v>8340</v>
      </c>
      <c r="P1197" s="15" t="s">
        <v>8341</v>
      </c>
      <c r="Q1197" s="13">
        <v>42298.34783564815</v>
      </c>
      <c r="R1197">
        <f t="shared" si="19"/>
        <v>2015</v>
      </c>
    </row>
    <row r="1198" spans="1:18" ht="29.5" hidden="1" thickBot="1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0" t="s">
        <v>8340</v>
      </c>
      <c r="P1198" s="15" t="s">
        <v>8341</v>
      </c>
      <c r="Q1198" s="12">
        <v>42326.818738425929</v>
      </c>
      <c r="R1198">
        <f t="shared" si="19"/>
        <v>2015</v>
      </c>
    </row>
    <row r="1199" spans="1:18" ht="58.5" hidden="1" thickBot="1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0" t="s">
        <v>8340</v>
      </c>
      <c r="P1199" s="15" t="s">
        <v>8341</v>
      </c>
      <c r="Q1199" s="13">
        <v>42503.66474537037</v>
      </c>
      <c r="R1199">
        <f t="shared" si="19"/>
        <v>2016</v>
      </c>
    </row>
    <row r="1200" spans="1:18" ht="44" hidden="1" thickBot="1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0" t="s">
        <v>8340</v>
      </c>
      <c r="P1200" s="15" t="s">
        <v>8341</v>
      </c>
      <c r="Q1200" s="12">
        <v>42333.619050925925</v>
      </c>
      <c r="R1200">
        <f t="shared" si="19"/>
        <v>2015</v>
      </c>
    </row>
    <row r="1201" spans="1:18" ht="44" hidden="1" thickBot="1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0" t="s">
        <v>8340</v>
      </c>
      <c r="P1201" s="15" t="s">
        <v>8341</v>
      </c>
      <c r="Q1201" s="13">
        <v>42161.770833333336</v>
      </c>
      <c r="R1201">
        <f t="shared" si="19"/>
        <v>2015</v>
      </c>
    </row>
    <row r="1202" spans="1:18" ht="44" hidden="1" thickBot="1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0" t="s">
        <v>8340</v>
      </c>
      <c r="P1202" s="15" t="s">
        <v>8341</v>
      </c>
      <c r="Q1202" s="12">
        <v>42089.477500000001</v>
      </c>
      <c r="R1202">
        <f t="shared" si="19"/>
        <v>2015</v>
      </c>
    </row>
    <row r="1203" spans="1:18" ht="44" hidden="1" thickBot="1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0" t="s">
        <v>8340</v>
      </c>
      <c r="P1203" s="15" t="s">
        <v>8341</v>
      </c>
      <c r="Q1203" s="13">
        <v>42536.60701388889</v>
      </c>
      <c r="R1203">
        <f t="shared" si="19"/>
        <v>2016</v>
      </c>
    </row>
    <row r="1204" spans="1:18" ht="58.5" hidden="1" thickBot="1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0" t="s">
        <v>8340</v>
      </c>
      <c r="P1204" s="15" t="s">
        <v>8341</v>
      </c>
      <c r="Q1204" s="12">
        <v>42152.288819444446</v>
      </c>
      <c r="R1204">
        <f t="shared" si="19"/>
        <v>2015</v>
      </c>
    </row>
    <row r="1205" spans="1:18" ht="44" hidden="1" thickBot="1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0" t="s">
        <v>8340</v>
      </c>
      <c r="P1205" s="15" t="s">
        <v>8341</v>
      </c>
      <c r="Q1205" s="13">
        <v>42125.614895833336</v>
      </c>
      <c r="R1205">
        <f t="shared" si="19"/>
        <v>2015</v>
      </c>
    </row>
    <row r="1206" spans="1:18" ht="44" hidden="1" thickBot="1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0" t="s">
        <v>8340</v>
      </c>
      <c r="P1206" s="15" t="s">
        <v>8341</v>
      </c>
      <c r="Q1206" s="12">
        <v>42297.748067129629</v>
      </c>
      <c r="R1206">
        <f t="shared" si="19"/>
        <v>2015</v>
      </c>
    </row>
    <row r="1207" spans="1:18" ht="44" hidden="1" thickBot="1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0" t="s">
        <v>8340</v>
      </c>
      <c r="P1207" s="15" t="s">
        <v>8341</v>
      </c>
      <c r="Q1207" s="13">
        <v>42138.506377314814</v>
      </c>
      <c r="R1207">
        <f t="shared" si="19"/>
        <v>2015</v>
      </c>
    </row>
    <row r="1208" spans="1:18" ht="58.5" hidden="1" thickBot="1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0" t="s">
        <v>8340</v>
      </c>
      <c r="P1208" s="15" t="s">
        <v>8341</v>
      </c>
      <c r="Q1208" s="12">
        <v>42772.776076388887</v>
      </c>
      <c r="R1208">
        <f t="shared" si="19"/>
        <v>2017</v>
      </c>
    </row>
    <row r="1209" spans="1:18" ht="29.5" hidden="1" thickBot="1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0" t="s">
        <v>8340</v>
      </c>
      <c r="P1209" s="15" t="s">
        <v>8341</v>
      </c>
      <c r="Q1209" s="13">
        <v>42430.430243055554</v>
      </c>
      <c r="R1209">
        <f t="shared" si="19"/>
        <v>2016</v>
      </c>
    </row>
    <row r="1210" spans="1:18" ht="58.5" hidden="1" thickBot="1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0" t="s">
        <v>8340</v>
      </c>
      <c r="P1210" s="15" t="s">
        <v>8341</v>
      </c>
      <c r="Q1210" s="12">
        <v>42423.709074074075</v>
      </c>
      <c r="R1210">
        <f t="shared" si="19"/>
        <v>2016</v>
      </c>
    </row>
    <row r="1211" spans="1:18" ht="44" hidden="1" thickBot="1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0" t="s">
        <v>8340</v>
      </c>
      <c r="P1211" s="15" t="s">
        <v>8341</v>
      </c>
      <c r="Q1211" s="13">
        <v>42761.846122685187</v>
      </c>
      <c r="R1211">
        <f t="shared" si="19"/>
        <v>2017</v>
      </c>
    </row>
    <row r="1212" spans="1:18" ht="29.5" hidden="1" thickBot="1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0" t="s">
        <v>8340</v>
      </c>
      <c r="P1212" s="15" t="s">
        <v>8341</v>
      </c>
      <c r="Q1212" s="12">
        <v>42132.941805555558</v>
      </c>
      <c r="R1212">
        <f t="shared" si="19"/>
        <v>2015</v>
      </c>
    </row>
    <row r="1213" spans="1:18" ht="44" hidden="1" thickBot="1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0" t="s">
        <v>8340</v>
      </c>
      <c r="P1213" s="15" t="s">
        <v>8341</v>
      </c>
      <c r="Q1213" s="13">
        <v>42515.866446759261</v>
      </c>
      <c r="R1213">
        <f t="shared" si="19"/>
        <v>2016</v>
      </c>
    </row>
    <row r="1214" spans="1:18" ht="58.5" hidden="1" thickBot="1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0" t="s">
        <v>8340</v>
      </c>
      <c r="P1214" s="15" t="s">
        <v>8341</v>
      </c>
      <c r="Q1214" s="12">
        <v>42318.950173611112</v>
      </c>
      <c r="R1214">
        <f t="shared" si="19"/>
        <v>2015</v>
      </c>
    </row>
    <row r="1215" spans="1:18" ht="58.5" hidden="1" thickBot="1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0" t="s">
        <v>8340</v>
      </c>
      <c r="P1215" s="15" t="s">
        <v>8341</v>
      </c>
      <c r="Q1215" s="13">
        <v>42731.755787037036</v>
      </c>
      <c r="R1215">
        <f t="shared" si="19"/>
        <v>2016</v>
      </c>
    </row>
    <row r="1216" spans="1:18" ht="58.5" hidden="1" thickBot="1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0" t="s">
        <v>8340</v>
      </c>
      <c r="P1216" s="15" t="s">
        <v>8341</v>
      </c>
      <c r="Q1216" s="12">
        <v>42104.84033564815</v>
      </c>
      <c r="R1216">
        <f t="shared" si="19"/>
        <v>2015</v>
      </c>
    </row>
    <row r="1217" spans="1:18" ht="44" hidden="1" thickBot="1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0" t="s">
        <v>8340</v>
      </c>
      <c r="P1217" s="15" t="s">
        <v>8341</v>
      </c>
      <c r="Q1217" s="13">
        <v>41759.923101851855</v>
      </c>
      <c r="R1217">
        <f t="shared" si="19"/>
        <v>2014</v>
      </c>
    </row>
    <row r="1218" spans="1:18" ht="29.5" hidden="1" thickBot="1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0" t="s">
        <v>8340</v>
      </c>
      <c r="P1218" s="15" t="s">
        <v>8341</v>
      </c>
      <c r="Q1218" s="12">
        <v>42247.616400462961</v>
      </c>
      <c r="R1218">
        <f t="shared" si="19"/>
        <v>2015</v>
      </c>
    </row>
    <row r="1219" spans="1:18" ht="44" hidden="1" thickBot="1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0" t="s">
        <v>8340</v>
      </c>
      <c r="P1219" s="15" t="s">
        <v>8341</v>
      </c>
      <c r="Q1219" s="13">
        <v>42535.809490740743</v>
      </c>
      <c r="R1219">
        <f t="shared" ref="R1219:R1282" si="20">YEAR(Q1219)</f>
        <v>2016</v>
      </c>
    </row>
    <row r="1220" spans="1:18" ht="58.5" hidden="1" thickBot="1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0" t="s">
        <v>8340</v>
      </c>
      <c r="P1220" s="15" t="s">
        <v>8341</v>
      </c>
      <c r="Q1220" s="12">
        <v>42278.662037037036</v>
      </c>
      <c r="R1220">
        <f t="shared" si="20"/>
        <v>2015</v>
      </c>
    </row>
    <row r="1221" spans="1:18" ht="29.5" hidden="1" thickBot="1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0" t="s">
        <v>8340</v>
      </c>
      <c r="P1221" s="15" t="s">
        <v>8341</v>
      </c>
      <c r="Q1221" s="13">
        <v>42633.461956018517</v>
      </c>
      <c r="R1221">
        <f t="shared" si="20"/>
        <v>2016</v>
      </c>
    </row>
    <row r="1222" spans="1:18" ht="44" hidden="1" thickBot="1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0" t="s">
        <v>8340</v>
      </c>
      <c r="P1222" s="15" t="s">
        <v>8341</v>
      </c>
      <c r="Q1222" s="12">
        <v>42211.628611111111</v>
      </c>
      <c r="R1222">
        <f t="shared" si="20"/>
        <v>2015</v>
      </c>
    </row>
    <row r="1223" spans="1:18" ht="44" hidden="1" thickBot="1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0" t="s">
        <v>8340</v>
      </c>
      <c r="P1223" s="15" t="s">
        <v>8341</v>
      </c>
      <c r="Q1223" s="13">
        <v>42680.475555555553</v>
      </c>
      <c r="R1223">
        <f t="shared" si="20"/>
        <v>2016</v>
      </c>
    </row>
    <row r="1224" spans="1:18" ht="29.5" hidden="1" thickBot="1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0" t="s">
        <v>8340</v>
      </c>
      <c r="P1224" s="15" t="s">
        <v>8341</v>
      </c>
      <c r="Q1224" s="12">
        <v>42430.720451388886</v>
      </c>
      <c r="R1224">
        <f t="shared" si="20"/>
        <v>2016</v>
      </c>
    </row>
    <row r="1225" spans="1:18" ht="44" hidden="1" thickBot="1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0" t="s">
        <v>8340</v>
      </c>
      <c r="P1225" s="15" t="s">
        <v>8341</v>
      </c>
      <c r="Q1225" s="13">
        <v>42654.177187499998</v>
      </c>
      <c r="R1225">
        <f t="shared" si="20"/>
        <v>2016</v>
      </c>
    </row>
    <row r="1226" spans="1:18" ht="29.5" hidden="1" thickBot="1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0" t="s">
        <v>8327</v>
      </c>
      <c r="P1226" s="15" t="s">
        <v>8342</v>
      </c>
      <c r="Q1226" s="12">
        <v>41736.549791666665</v>
      </c>
      <c r="R1226">
        <f t="shared" si="20"/>
        <v>2014</v>
      </c>
    </row>
    <row r="1227" spans="1:18" ht="44" hidden="1" thickBot="1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0" t="s">
        <v>8327</v>
      </c>
      <c r="P1227" s="15" t="s">
        <v>8342</v>
      </c>
      <c r="Q1227" s="13">
        <v>41509.905995370369</v>
      </c>
      <c r="R1227">
        <f t="shared" si="20"/>
        <v>2013</v>
      </c>
    </row>
    <row r="1228" spans="1:18" ht="44" hidden="1" thickBot="1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0" t="s">
        <v>8327</v>
      </c>
      <c r="P1228" s="15" t="s">
        <v>8342</v>
      </c>
      <c r="Q1228" s="12">
        <v>41715.874780092592</v>
      </c>
      <c r="R1228">
        <f t="shared" si="20"/>
        <v>2014</v>
      </c>
    </row>
    <row r="1229" spans="1:18" ht="44" hidden="1" thickBot="1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0" t="s">
        <v>8327</v>
      </c>
      <c r="P1229" s="15" t="s">
        <v>8342</v>
      </c>
      <c r="Q1229" s="13">
        <v>41827.919166666667</v>
      </c>
      <c r="R1229">
        <f t="shared" si="20"/>
        <v>2014</v>
      </c>
    </row>
    <row r="1230" spans="1:18" ht="44" hidden="1" thickBot="1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0" t="s">
        <v>8327</v>
      </c>
      <c r="P1230" s="15" t="s">
        <v>8342</v>
      </c>
      <c r="Q1230" s="12">
        <v>40754.729259259257</v>
      </c>
      <c r="R1230">
        <f t="shared" si="20"/>
        <v>2011</v>
      </c>
    </row>
    <row r="1231" spans="1:18" ht="58.5" hidden="1" thickBot="1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0" t="s">
        <v>8327</v>
      </c>
      <c r="P1231" s="15" t="s">
        <v>8342</v>
      </c>
      <c r="Q1231" s="13">
        <v>40985.459803240738</v>
      </c>
      <c r="R1231">
        <f t="shared" si="20"/>
        <v>2012</v>
      </c>
    </row>
    <row r="1232" spans="1:18" ht="44" hidden="1" thickBot="1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0" t="s">
        <v>8327</v>
      </c>
      <c r="P1232" s="15" t="s">
        <v>8342</v>
      </c>
      <c r="Q1232" s="12">
        <v>40568.972569444442</v>
      </c>
      <c r="R1232">
        <f t="shared" si="20"/>
        <v>2011</v>
      </c>
    </row>
    <row r="1233" spans="1:18" ht="44" hidden="1" thickBot="1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0" t="s">
        <v>8327</v>
      </c>
      <c r="P1233" s="15" t="s">
        <v>8342</v>
      </c>
      <c r="Q1233" s="13">
        <v>42193.941759259258</v>
      </c>
      <c r="R1233">
        <f t="shared" si="20"/>
        <v>2015</v>
      </c>
    </row>
    <row r="1234" spans="1:18" ht="44" hidden="1" thickBot="1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0" t="s">
        <v>8327</v>
      </c>
      <c r="P1234" s="15" t="s">
        <v>8342</v>
      </c>
      <c r="Q1234" s="12">
        <v>41506.848032407404</v>
      </c>
      <c r="R1234">
        <f t="shared" si="20"/>
        <v>2013</v>
      </c>
    </row>
    <row r="1235" spans="1:18" ht="44" hidden="1" thickBot="1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0" t="s">
        <v>8327</v>
      </c>
      <c r="P1235" s="15" t="s">
        <v>8342</v>
      </c>
      <c r="Q1235" s="13">
        <v>40939.948773148149</v>
      </c>
      <c r="R1235">
        <f t="shared" si="20"/>
        <v>2012</v>
      </c>
    </row>
    <row r="1236" spans="1:18" ht="44" hidden="1" thickBot="1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0" t="s">
        <v>8327</v>
      </c>
      <c r="P1236" s="15" t="s">
        <v>8342</v>
      </c>
      <c r="Q1236" s="12">
        <v>42007.788680555554</v>
      </c>
      <c r="R1236">
        <f t="shared" si="20"/>
        <v>2015</v>
      </c>
    </row>
    <row r="1237" spans="1:18" ht="44" hidden="1" thickBot="1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0" t="s">
        <v>8327</v>
      </c>
      <c r="P1237" s="15" t="s">
        <v>8342</v>
      </c>
      <c r="Q1237" s="13">
        <v>41583.135405092595</v>
      </c>
      <c r="R1237">
        <f t="shared" si="20"/>
        <v>2013</v>
      </c>
    </row>
    <row r="1238" spans="1:18" ht="15" hidden="1" thickBot="1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0" t="s">
        <v>8327</v>
      </c>
      <c r="P1238" s="15" t="s">
        <v>8342</v>
      </c>
      <c r="Q1238" s="12">
        <v>41110.680138888885</v>
      </c>
      <c r="R1238">
        <f t="shared" si="20"/>
        <v>2012</v>
      </c>
    </row>
    <row r="1239" spans="1:18" ht="58.5" hidden="1" thickBot="1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0" t="s">
        <v>8327</v>
      </c>
      <c r="P1239" s="15" t="s">
        <v>8342</v>
      </c>
      <c r="Q1239" s="13">
        <v>41125.283159722225</v>
      </c>
      <c r="R1239">
        <f t="shared" si="20"/>
        <v>2012</v>
      </c>
    </row>
    <row r="1240" spans="1:18" ht="58.5" hidden="1" thickBot="1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0" t="s">
        <v>8327</v>
      </c>
      <c r="P1240" s="15" t="s">
        <v>8342</v>
      </c>
      <c r="Q1240" s="12">
        <v>40731.61037037037</v>
      </c>
      <c r="R1240">
        <f t="shared" si="20"/>
        <v>2011</v>
      </c>
    </row>
    <row r="1241" spans="1:18" ht="29.5" hidden="1" thickBot="1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0" t="s">
        <v>8327</v>
      </c>
      <c r="P1241" s="15" t="s">
        <v>8342</v>
      </c>
      <c r="Q1241" s="13">
        <v>40883.962581018517</v>
      </c>
      <c r="R1241">
        <f t="shared" si="20"/>
        <v>2011</v>
      </c>
    </row>
    <row r="1242" spans="1:18" ht="44" hidden="1" thickBot="1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0" t="s">
        <v>8327</v>
      </c>
      <c r="P1242" s="15" t="s">
        <v>8342</v>
      </c>
      <c r="Q1242" s="12">
        <v>41409.040011574078</v>
      </c>
      <c r="R1242">
        <f t="shared" si="20"/>
        <v>2013</v>
      </c>
    </row>
    <row r="1243" spans="1:18" ht="58.5" hidden="1" thickBot="1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0" t="s">
        <v>8327</v>
      </c>
      <c r="P1243" s="15" t="s">
        <v>8342</v>
      </c>
      <c r="Q1243" s="13">
        <v>41923.837731481479</v>
      </c>
      <c r="R1243">
        <f t="shared" si="20"/>
        <v>2014</v>
      </c>
    </row>
    <row r="1244" spans="1:18" ht="44" hidden="1" thickBot="1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0" t="s">
        <v>8327</v>
      </c>
      <c r="P1244" s="15" t="s">
        <v>8342</v>
      </c>
      <c r="Q1244" s="12">
        <v>40782.165532407409</v>
      </c>
      <c r="R1244">
        <f t="shared" si="20"/>
        <v>2011</v>
      </c>
    </row>
    <row r="1245" spans="1:18" ht="44" hidden="1" thickBot="1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0" t="s">
        <v>8327</v>
      </c>
      <c r="P1245" s="15" t="s">
        <v>8342</v>
      </c>
      <c r="Q1245" s="13">
        <v>40671.879293981481</v>
      </c>
      <c r="R1245">
        <f t="shared" si="20"/>
        <v>2011</v>
      </c>
    </row>
    <row r="1246" spans="1:18" ht="44" hidden="1" thickBot="1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0" t="s">
        <v>8327</v>
      </c>
      <c r="P1246" s="15" t="s">
        <v>8328</v>
      </c>
      <c r="Q1246" s="12">
        <v>41355.825497685182</v>
      </c>
      <c r="R1246">
        <f t="shared" si="20"/>
        <v>2013</v>
      </c>
    </row>
    <row r="1247" spans="1:18" ht="44" hidden="1" thickBot="1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0" t="s">
        <v>8327</v>
      </c>
      <c r="P1247" s="15" t="s">
        <v>8328</v>
      </c>
      <c r="Q1247" s="13">
        <v>41774.599930555552</v>
      </c>
      <c r="R1247">
        <f t="shared" si="20"/>
        <v>2014</v>
      </c>
    </row>
    <row r="1248" spans="1:18" ht="44" hidden="1" thickBot="1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0" t="s">
        <v>8327</v>
      </c>
      <c r="P1248" s="15" t="s">
        <v>8328</v>
      </c>
      <c r="Q1248" s="12">
        <v>40838.043391203704</v>
      </c>
      <c r="R1248">
        <f t="shared" si="20"/>
        <v>2011</v>
      </c>
    </row>
    <row r="1249" spans="1:18" ht="29.5" hidden="1" thickBot="1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0" t="s">
        <v>8327</v>
      </c>
      <c r="P1249" s="15" t="s">
        <v>8328</v>
      </c>
      <c r="Q1249" s="13">
        <v>41370.292303240742</v>
      </c>
      <c r="R1249">
        <f t="shared" si="20"/>
        <v>2013</v>
      </c>
    </row>
    <row r="1250" spans="1:18" ht="44" hidden="1" thickBot="1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0" t="s">
        <v>8327</v>
      </c>
      <c r="P1250" s="15" t="s">
        <v>8328</v>
      </c>
      <c r="Q1250" s="12">
        <v>41767.656863425924</v>
      </c>
      <c r="R1250">
        <f t="shared" si="20"/>
        <v>2014</v>
      </c>
    </row>
    <row r="1251" spans="1:18" ht="44" hidden="1" thickBot="1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0" t="s">
        <v>8327</v>
      </c>
      <c r="P1251" s="15" t="s">
        <v>8328</v>
      </c>
      <c r="Q1251" s="13">
        <v>41067.740868055553</v>
      </c>
      <c r="R1251">
        <f t="shared" si="20"/>
        <v>2012</v>
      </c>
    </row>
    <row r="1252" spans="1:18" ht="58.5" hidden="1" thickBot="1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0" t="s">
        <v>8327</v>
      </c>
      <c r="P1252" s="15" t="s">
        <v>8328</v>
      </c>
      <c r="Q1252" s="12">
        <v>41843.64271990741</v>
      </c>
      <c r="R1252">
        <f t="shared" si="20"/>
        <v>2014</v>
      </c>
    </row>
    <row r="1253" spans="1:18" ht="29.5" hidden="1" thickBot="1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0" t="s">
        <v>8327</v>
      </c>
      <c r="P1253" s="15" t="s">
        <v>8328</v>
      </c>
      <c r="Q1253" s="13">
        <v>40751.814432870371</v>
      </c>
      <c r="R1253">
        <f t="shared" si="20"/>
        <v>2011</v>
      </c>
    </row>
    <row r="1254" spans="1:18" ht="44" hidden="1" thickBot="1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0" t="s">
        <v>8327</v>
      </c>
      <c r="P1254" s="15" t="s">
        <v>8328</v>
      </c>
      <c r="Q1254" s="12">
        <v>41543.988067129627</v>
      </c>
      <c r="R1254">
        <f t="shared" si="20"/>
        <v>2013</v>
      </c>
    </row>
    <row r="1255" spans="1:18" ht="58.5" hidden="1" thickBot="1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0" t="s">
        <v>8327</v>
      </c>
      <c r="P1255" s="15" t="s">
        <v>8328</v>
      </c>
      <c r="Q1255" s="13">
        <v>41855.783645833333</v>
      </c>
      <c r="R1255">
        <f t="shared" si="20"/>
        <v>2014</v>
      </c>
    </row>
    <row r="1256" spans="1:18" ht="44" hidden="1" thickBot="1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0" t="s">
        <v>8327</v>
      </c>
      <c r="P1256" s="15" t="s">
        <v>8328</v>
      </c>
      <c r="Q1256" s="12">
        <v>40487.621365740742</v>
      </c>
      <c r="R1256">
        <f t="shared" si="20"/>
        <v>2010</v>
      </c>
    </row>
    <row r="1257" spans="1:18" ht="44" hidden="1" thickBot="1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0" t="s">
        <v>8327</v>
      </c>
      <c r="P1257" s="15" t="s">
        <v>8328</v>
      </c>
      <c r="Q1257" s="13">
        <v>41579.845509259256</v>
      </c>
      <c r="R1257">
        <f t="shared" si="20"/>
        <v>2013</v>
      </c>
    </row>
    <row r="1258" spans="1:18" ht="44" hidden="1" thickBot="1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0" t="s">
        <v>8327</v>
      </c>
      <c r="P1258" s="15" t="s">
        <v>8328</v>
      </c>
      <c r="Q1258" s="12">
        <v>40921.919340277775</v>
      </c>
      <c r="R1258">
        <f t="shared" si="20"/>
        <v>2012</v>
      </c>
    </row>
    <row r="1259" spans="1:18" ht="44" hidden="1" thickBot="1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0" t="s">
        <v>8327</v>
      </c>
      <c r="P1259" s="15" t="s">
        <v>8328</v>
      </c>
      <c r="Q1259" s="13">
        <v>40587.085532407407</v>
      </c>
      <c r="R1259">
        <f t="shared" si="20"/>
        <v>2011</v>
      </c>
    </row>
    <row r="1260" spans="1:18" ht="44" hidden="1" thickBot="1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0" t="s">
        <v>8327</v>
      </c>
      <c r="P1260" s="15" t="s">
        <v>8328</v>
      </c>
      <c r="Q1260" s="12">
        <v>41487.611250000002</v>
      </c>
      <c r="R1260">
        <f t="shared" si="20"/>
        <v>2013</v>
      </c>
    </row>
    <row r="1261" spans="1:18" ht="44" hidden="1" thickBot="1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0" t="s">
        <v>8327</v>
      </c>
      <c r="P1261" s="15" t="s">
        <v>8328</v>
      </c>
      <c r="Q1261" s="13">
        <v>41766.970648148148</v>
      </c>
      <c r="R1261">
        <f t="shared" si="20"/>
        <v>2014</v>
      </c>
    </row>
    <row r="1262" spans="1:18" ht="44" hidden="1" thickBot="1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0" t="s">
        <v>8327</v>
      </c>
      <c r="P1262" s="15" t="s">
        <v>8328</v>
      </c>
      <c r="Q1262" s="12">
        <v>41666.842824074076</v>
      </c>
      <c r="R1262">
        <f t="shared" si="20"/>
        <v>2014</v>
      </c>
    </row>
    <row r="1263" spans="1:18" ht="44" hidden="1" thickBot="1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0" t="s">
        <v>8327</v>
      </c>
      <c r="P1263" s="15" t="s">
        <v>8328</v>
      </c>
      <c r="Q1263" s="13">
        <v>41638.342905092592</v>
      </c>
      <c r="R1263">
        <f t="shared" si="20"/>
        <v>2013</v>
      </c>
    </row>
    <row r="1264" spans="1:18" ht="44" hidden="1" thickBot="1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0" t="s">
        <v>8327</v>
      </c>
      <c r="P1264" s="15" t="s">
        <v>8328</v>
      </c>
      <c r="Q1264" s="12">
        <v>41656.762638888889</v>
      </c>
      <c r="R1264">
        <f t="shared" si="20"/>
        <v>2014</v>
      </c>
    </row>
    <row r="1265" spans="1:18" ht="29.5" hidden="1" thickBot="1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0" t="s">
        <v>8327</v>
      </c>
      <c r="P1265" s="15" t="s">
        <v>8328</v>
      </c>
      <c r="Q1265" s="13">
        <v>41692.084143518521</v>
      </c>
      <c r="R1265">
        <f t="shared" si="20"/>
        <v>2014</v>
      </c>
    </row>
    <row r="1266" spans="1:18" ht="44" hidden="1" thickBot="1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0" t="s">
        <v>8327</v>
      </c>
      <c r="P1266" s="15" t="s">
        <v>8328</v>
      </c>
      <c r="Q1266" s="12">
        <v>41547.662997685184</v>
      </c>
      <c r="R1266">
        <f t="shared" si="20"/>
        <v>2013</v>
      </c>
    </row>
    <row r="1267" spans="1:18" ht="58.5" hidden="1" thickBot="1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0" t="s">
        <v>8327</v>
      </c>
      <c r="P1267" s="15" t="s">
        <v>8328</v>
      </c>
      <c r="Q1267" s="13">
        <v>40465.655266203707</v>
      </c>
      <c r="R1267">
        <f t="shared" si="20"/>
        <v>2010</v>
      </c>
    </row>
    <row r="1268" spans="1:18" ht="29.5" hidden="1" thickBot="1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0" t="s">
        <v>8327</v>
      </c>
      <c r="P1268" s="15" t="s">
        <v>8328</v>
      </c>
      <c r="Q1268" s="12">
        <v>41620.87667824074</v>
      </c>
      <c r="R1268">
        <f t="shared" si="20"/>
        <v>2013</v>
      </c>
    </row>
    <row r="1269" spans="1:18" ht="44" hidden="1" thickBot="1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0" t="s">
        <v>8327</v>
      </c>
      <c r="P1269" s="15" t="s">
        <v>8328</v>
      </c>
      <c r="Q1269" s="13">
        <v>41449.585162037038</v>
      </c>
      <c r="R1269">
        <f t="shared" si="20"/>
        <v>2013</v>
      </c>
    </row>
    <row r="1270" spans="1:18" ht="29.5" hidden="1" thickBot="1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0" t="s">
        <v>8327</v>
      </c>
      <c r="P1270" s="15" t="s">
        <v>8328</v>
      </c>
      <c r="Q1270" s="12">
        <v>41507.845451388886</v>
      </c>
      <c r="R1270">
        <f t="shared" si="20"/>
        <v>2013</v>
      </c>
    </row>
    <row r="1271" spans="1:18" ht="58.5" hidden="1" thickBot="1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0" t="s">
        <v>8327</v>
      </c>
      <c r="P1271" s="15" t="s">
        <v>8328</v>
      </c>
      <c r="Q1271" s="13">
        <v>42445.823055555556</v>
      </c>
      <c r="R1271">
        <f t="shared" si="20"/>
        <v>2016</v>
      </c>
    </row>
    <row r="1272" spans="1:18" ht="29.5" hidden="1" thickBot="1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0" t="s">
        <v>8327</v>
      </c>
      <c r="P1272" s="15" t="s">
        <v>8328</v>
      </c>
      <c r="Q1272" s="12">
        <v>40933.85696759259</v>
      </c>
      <c r="R1272">
        <f t="shared" si="20"/>
        <v>2012</v>
      </c>
    </row>
    <row r="1273" spans="1:18" ht="44" hidden="1" thickBot="1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0" t="s">
        <v>8327</v>
      </c>
      <c r="P1273" s="15" t="s">
        <v>8328</v>
      </c>
      <c r="Q1273" s="13">
        <v>41561.683553240742</v>
      </c>
      <c r="R1273">
        <f t="shared" si="20"/>
        <v>2013</v>
      </c>
    </row>
    <row r="1274" spans="1:18" ht="58.5" hidden="1" thickBot="1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0" t="s">
        <v>8327</v>
      </c>
      <c r="P1274" s="15" t="s">
        <v>8328</v>
      </c>
      <c r="Q1274" s="12">
        <v>40274.745127314818</v>
      </c>
      <c r="R1274">
        <f t="shared" si="20"/>
        <v>2010</v>
      </c>
    </row>
    <row r="1275" spans="1:18" ht="44" hidden="1" thickBot="1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0" t="s">
        <v>8327</v>
      </c>
      <c r="P1275" s="15" t="s">
        <v>8328</v>
      </c>
      <c r="Q1275" s="13">
        <v>41852.730219907404</v>
      </c>
      <c r="R1275">
        <f t="shared" si="20"/>
        <v>2014</v>
      </c>
    </row>
    <row r="1276" spans="1:18" ht="44" hidden="1" thickBot="1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0" t="s">
        <v>8327</v>
      </c>
      <c r="P1276" s="15" t="s">
        <v>8328</v>
      </c>
      <c r="Q1276" s="12">
        <v>41116.690104166664</v>
      </c>
      <c r="R1276">
        <f t="shared" si="20"/>
        <v>2012</v>
      </c>
    </row>
    <row r="1277" spans="1:18" ht="44" hidden="1" thickBot="1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0" t="s">
        <v>8327</v>
      </c>
      <c r="P1277" s="15" t="s">
        <v>8328</v>
      </c>
      <c r="Q1277" s="13">
        <v>41458.867905092593</v>
      </c>
      <c r="R1277">
        <f t="shared" si="20"/>
        <v>2013</v>
      </c>
    </row>
    <row r="1278" spans="1:18" ht="29.5" hidden="1" thickBot="1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0" t="s">
        <v>8327</v>
      </c>
      <c r="P1278" s="15" t="s">
        <v>8328</v>
      </c>
      <c r="Q1278" s="12">
        <v>40007.704247685186</v>
      </c>
      <c r="R1278">
        <f t="shared" si="20"/>
        <v>2009</v>
      </c>
    </row>
    <row r="1279" spans="1:18" ht="44" hidden="1" thickBot="1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0" t="s">
        <v>8327</v>
      </c>
      <c r="P1279" s="15" t="s">
        <v>8328</v>
      </c>
      <c r="Q1279" s="13">
        <v>41121.561886574076</v>
      </c>
      <c r="R1279">
        <f t="shared" si="20"/>
        <v>2012</v>
      </c>
    </row>
    <row r="1280" spans="1:18" ht="44" hidden="1" thickBot="1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0" t="s">
        <v>8327</v>
      </c>
      <c r="P1280" s="15" t="s">
        <v>8328</v>
      </c>
      <c r="Q1280" s="12">
        <v>41786.555162037039</v>
      </c>
      <c r="R1280">
        <f t="shared" si="20"/>
        <v>2014</v>
      </c>
    </row>
    <row r="1281" spans="1:19" ht="44" hidden="1" thickBot="1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0" t="s">
        <v>8327</v>
      </c>
      <c r="P1281" s="15" t="s">
        <v>8328</v>
      </c>
      <c r="Q1281" s="13">
        <v>41682.099189814813</v>
      </c>
      <c r="R1281">
        <f t="shared" si="20"/>
        <v>2014</v>
      </c>
    </row>
    <row r="1282" spans="1:19" ht="44" hidden="1" thickBot="1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0" t="s">
        <v>8327</v>
      </c>
      <c r="P1282" s="15" t="s">
        <v>8328</v>
      </c>
      <c r="Q1282" s="12">
        <v>40513.757569444446</v>
      </c>
      <c r="R1282">
        <f t="shared" si="20"/>
        <v>2010</v>
      </c>
    </row>
    <row r="1283" spans="1:19" ht="44" hidden="1" thickBot="1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0" t="s">
        <v>8327</v>
      </c>
      <c r="P1283" s="15" t="s">
        <v>8328</v>
      </c>
      <c r="Q1283" s="13">
        <v>41463.743472222224</v>
      </c>
      <c r="R1283">
        <f t="shared" ref="R1283:R1346" si="21">YEAR(Q1283)</f>
        <v>2013</v>
      </c>
    </row>
    <row r="1284" spans="1:19" ht="58.5" hidden="1" thickBot="1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0" t="s">
        <v>8327</v>
      </c>
      <c r="P1284" s="15" t="s">
        <v>8328</v>
      </c>
      <c r="Q1284" s="12">
        <v>41586.475173611114</v>
      </c>
      <c r="R1284">
        <f t="shared" si="21"/>
        <v>2013</v>
      </c>
    </row>
    <row r="1285" spans="1:19" ht="44" hidden="1" thickBot="1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0" t="s">
        <v>8327</v>
      </c>
      <c r="P1285" s="15" t="s">
        <v>8328</v>
      </c>
      <c r="Q1285" s="13">
        <v>41320.717465277776</v>
      </c>
      <c r="R1285">
        <f t="shared" si="21"/>
        <v>2013</v>
      </c>
    </row>
    <row r="1286" spans="1:19" ht="44" thickBot="1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0" t="s">
        <v>8319</v>
      </c>
      <c r="P1286" s="15" t="s">
        <v>8320</v>
      </c>
      <c r="Q1286" s="12">
        <v>42712.23474537037</v>
      </c>
      <c r="R1286">
        <f t="shared" si="21"/>
        <v>2016</v>
      </c>
      <c r="S1286" t="str">
        <f t="shared" ref="S1286:S1305" si="22">TEXT(Q1286,"mmm")</f>
        <v>Dec</v>
      </c>
    </row>
    <row r="1287" spans="1:19" ht="44" thickBot="1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0" t="s">
        <v>8319</v>
      </c>
      <c r="P1287" s="15" t="s">
        <v>8320</v>
      </c>
      <c r="Q1287" s="13">
        <v>42160.583043981482</v>
      </c>
      <c r="R1287">
        <f t="shared" si="21"/>
        <v>2015</v>
      </c>
      <c r="S1287" t="str">
        <f t="shared" si="22"/>
        <v>Jun</v>
      </c>
    </row>
    <row r="1288" spans="1:19" ht="44" thickBot="1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0" t="s">
        <v>8319</v>
      </c>
      <c r="P1288" s="15" t="s">
        <v>8320</v>
      </c>
      <c r="Q1288" s="12">
        <v>42039.384571759256</v>
      </c>
      <c r="R1288">
        <f t="shared" si="21"/>
        <v>2015</v>
      </c>
      <c r="S1288" t="str">
        <f t="shared" si="22"/>
        <v>Feb</v>
      </c>
    </row>
    <row r="1289" spans="1:19" ht="73" thickBot="1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0" t="s">
        <v>8319</v>
      </c>
      <c r="P1289" s="15" t="s">
        <v>8320</v>
      </c>
      <c r="Q1289" s="13">
        <v>42107.621018518519</v>
      </c>
      <c r="R1289">
        <f t="shared" si="21"/>
        <v>2015</v>
      </c>
      <c r="S1289" t="str">
        <f t="shared" si="22"/>
        <v>Apr</v>
      </c>
    </row>
    <row r="1290" spans="1:19" ht="58.5" thickBot="1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0" t="s">
        <v>8319</v>
      </c>
      <c r="P1290" s="15" t="s">
        <v>8320</v>
      </c>
      <c r="Q1290" s="12">
        <v>42561.154664351852</v>
      </c>
      <c r="R1290">
        <f t="shared" si="21"/>
        <v>2016</v>
      </c>
      <c r="S1290" t="str">
        <f t="shared" si="22"/>
        <v>Jul</v>
      </c>
    </row>
    <row r="1291" spans="1:19" ht="44" thickBot="1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0" t="s">
        <v>8319</v>
      </c>
      <c r="P1291" s="15" t="s">
        <v>8320</v>
      </c>
      <c r="Q1291" s="13">
        <v>42709.134780092594</v>
      </c>
      <c r="R1291">
        <f t="shared" si="21"/>
        <v>2016</v>
      </c>
      <c r="S1291" t="str">
        <f t="shared" si="22"/>
        <v>Dec</v>
      </c>
    </row>
    <row r="1292" spans="1:19" ht="29.5" thickBot="1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0" t="s">
        <v>8319</v>
      </c>
      <c r="P1292" s="15" t="s">
        <v>8320</v>
      </c>
      <c r="Q1292" s="12">
        <v>42086.614942129629</v>
      </c>
      <c r="R1292">
        <f t="shared" si="21"/>
        <v>2015</v>
      </c>
      <c r="S1292" t="str">
        <f t="shared" si="22"/>
        <v>Mar</v>
      </c>
    </row>
    <row r="1293" spans="1:19" ht="44" thickBot="1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0" t="s">
        <v>8319</v>
      </c>
      <c r="P1293" s="15" t="s">
        <v>8320</v>
      </c>
      <c r="Q1293" s="13">
        <v>42064.652673611112</v>
      </c>
      <c r="R1293">
        <f t="shared" si="21"/>
        <v>2015</v>
      </c>
      <c r="S1293" t="str">
        <f t="shared" si="22"/>
        <v>Mar</v>
      </c>
    </row>
    <row r="1294" spans="1:19" ht="58.5" thickBot="1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0" t="s">
        <v>8319</v>
      </c>
      <c r="P1294" s="15" t="s">
        <v>8320</v>
      </c>
      <c r="Q1294" s="12">
        <v>42256.76421296296</v>
      </c>
      <c r="R1294">
        <f t="shared" si="21"/>
        <v>2015</v>
      </c>
      <c r="S1294" t="str">
        <f t="shared" si="22"/>
        <v>Sep</v>
      </c>
    </row>
    <row r="1295" spans="1:19" ht="58.5" thickBot="1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0" t="s">
        <v>8319</v>
      </c>
      <c r="P1295" s="15" t="s">
        <v>8320</v>
      </c>
      <c r="Q1295" s="13">
        <v>42292.701053240744</v>
      </c>
      <c r="R1295">
        <f t="shared" si="21"/>
        <v>2015</v>
      </c>
      <c r="S1295" t="str">
        <f t="shared" si="22"/>
        <v>Oct</v>
      </c>
    </row>
    <row r="1296" spans="1:19" ht="44" thickBot="1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0" t="s">
        <v>8319</v>
      </c>
      <c r="P1296" s="15" t="s">
        <v>8320</v>
      </c>
      <c r="Q1296" s="12">
        <v>42278.453668981485</v>
      </c>
      <c r="R1296">
        <f t="shared" si="21"/>
        <v>2015</v>
      </c>
      <c r="S1296" t="str">
        <f t="shared" si="22"/>
        <v>Oct</v>
      </c>
    </row>
    <row r="1297" spans="1:19" ht="44" thickBot="1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0" t="s">
        <v>8319</v>
      </c>
      <c r="P1297" s="15" t="s">
        <v>8320</v>
      </c>
      <c r="Q1297" s="13">
        <v>42184.572881944441</v>
      </c>
      <c r="R1297">
        <f t="shared" si="21"/>
        <v>2015</v>
      </c>
      <c r="S1297" t="str">
        <f t="shared" si="22"/>
        <v>Jun</v>
      </c>
    </row>
    <row r="1298" spans="1:19" ht="58.5" thickBot="1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0" t="s">
        <v>8319</v>
      </c>
      <c r="P1298" s="15" t="s">
        <v>8320</v>
      </c>
      <c r="Q1298" s="12">
        <v>42423.050613425927</v>
      </c>
      <c r="R1298">
        <f t="shared" si="21"/>
        <v>2016</v>
      </c>
      <c r="S1298" t="str">
        <f t="shared" si="22"/>
        <v>Feb</v>
      </c>
    </row>
    <row r="1299" spans="1:19" ht="44" thickBot="1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0" t="s">
        <v>8319</v>
      </c>
      <c r="P1299" s="15" t="s">
        <v>8320</v>
      </c>
      <c r="Q1299" s="13">
        <v>42461.747199074074</v>
      </c>
      <c r="R1299">
        <f t="shared" si="21"/>
        <v>2016</v>
      </c>
      <c r="S1299" t="str">
        <f t="shared" si="22"/>
        <v>Apr</v>
      </c>
    </row>
    <row r="1300" spans="1:19" ht="44" thickBot="1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0" t="s">
        <v>8319</v>
      </c>
      <c r="P1300" s="15" t="s">
        <v>8320</v>
      </c>
      <c r="Q1300" s="12">
        <v>42458.680925925924</v>
      </c>
      <c r="R1300">
        <f t="shared" si="21"/>
        <v>2016</v>
      </c>
      <c r="S1300" t="str">
        <f t="shared" si="22"/>
        <v>Mar</v>
      </c>
    </row>
    <row r="1301" spans="1:19" ht="44" thickBot="1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0" t="s">
        <v>8319</v>
      </c>
      <c r="P1301" s="15" t="s">
        <v>8320</v>
      </c>
      <c r="Q1301" s="13">
        <v>42169.814340277779</v>
      </c>
      <c r="R1301">
        <f t="shared" si="21"/>
        <v>2015</v>
      </c>
      <c r="S1301" t="str">
        <f t="shared" si="22"/>
        <v>Jun</v>
      </c>
    </row>
    <row r="1302" spans="1:19" ht="44" thickBot="1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0" t="s">
        <v>8319</v>
      </c>
      <c r="P1302" s="15" t="s">
        <v>8320</v>
      </c>
      <c r="Q1302" s="12">
        <v>42483.675208333334</v>
      </c>
      <c r="R1302">
        <f t="shared" si="21"/>
        <v>2016</v>
      </c>
      <c r="S1302" t="str">
        <f t="shared" si="22"/>
        <v>Apr</v>
      </c>
    </row>
    <row r="1303" spans="1:19" ht="44" thickBot="1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0" t="s">
        <v>8319</v>
      </c>
      <c r="P1303" s="15" t="s">
        <v>8320</v>
      </c>
      <c r="Q1303" s="13">
        <v>42195.749745370369</v>
      </c>
      <c r="R1303">
        <f t="shared" si="21"/>
        <v>2015</v>
      </c>
      <c r="S1303" t="str">
        <f t="shared" si="22"/>
        <v>Jul</v>
      </c>
    </row>
    <row r="1304" spans="1:19" ht="44" thickBot="1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0" t="s">
        <v>8319</v>
      </c>
      <c r="P1304" s="15" t="s">
        <v>8320</v>
      </c>
      <c r="Q1304" s="12">
        <v>42675.057997685188</v>
      </c>
      <c r="R1304">
        <f t="shared" si="21"/>
        <v>2016</v>
      </c>
      <c r="S1304" t="str">
        <f t="shared" si="22"/>
        <v>Nov</v>
      </c>
    </row>
    <row r="1305" spans="1:19" ht="29.5" thickBot="1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0" t="s">
        <v>8319</v>
      </c>
      <c r="P1305" s="15" t="s">
        <v>8320</v>
      </c>
      <c r="Q1305" s="13">
        <v>42566.441203703704</v>
      </c>
      <c r="R1305">
        <f t="shared" si="21"/>
        <v>2016</v>
      </c>
      <c r="S1305" t="str">
        <f t="shared" si="22"/>
        <v>Jul</v>
      </c>
    </row>
    <row r="1306" spans="1:19" ht="44" hidden="1" thickBot="1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0" t="s">
        <v>8321</v>
      </c>
      <c r="P1306" s="15" t="s">
        <v>8323</v>
      </c>
      <c r="Q1306" s="12">
        <v>42747.194502314815</v>
      </c>
      <c r="R1306">
        <f t="shared" si="21"/>
        <v>2017</v>
      </c>
    </row>
    <row r="1307" spans="1:19" ht="44" hidden="1" thickBot="1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0" t="s">
        <v>8321</v>
      </c>
      <c r="P1307" s="15" t="s">
        <v>8323</v>
      </c>
      <c r="Q1307" s="13">
        <v>42543.665601851855</v>
      </c>
      <c r="R1307">
        <f t="shared" si="21"/>
        <v>2016</v>
      </c>
    </row>
    <row r="1308" spans="1:19" ht="58.5" hidden="1" thickBot="1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0" t="s">
        <v>8321</v>
      </c>
      <c r="P1308" s="15" t="s">
        <v>8323</v>
      </c>
      <c r="Q1308" s="12">
        <v>41947.457569444443</v>
      </c>
      <c r="R1308">
        <f t="shared" si="21"/>
        <v>2014</v>
      </c>
    </row>
    <row r="1309" spans="1:19" ht="29.5" hidden="1" thickBot="1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0" t="s">
        <v>8321</v>
      </c>
      <c r="P1309" s="15" t="s">
        <v>8323</v>
      </c>
      <c r="Q1309" s="13">
        <v>42387.503229166665</v>
      </c>
      <c r="R1309">
        <f t="shared" si="21"/>
        <v>2016</v>
      </c>
    </row>
    <row r="1310" spans="1:19" ht="29.5" hidden="1" thickBot="1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0" t="s">
        <v>8321</v>
      </c>
      <c r="P1310" s="15" t="s">
        <v>8323</v>
      </c>
      <c r="Q1310" s="12">
        <v>42611.613564814812</v>
      </c>
      <c r="R1310">
        <f t="shared" si="21"/>
        <v>2016</v>
      </c>
    </row>
    <row r="1311" spans="1:19" ht="44" hidden="1" thickBot="1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0" t="s">
        <v>8321</v>
      </c>
      <c r="P1311" s="15" t="s">
        <v>8323</v>
      </c>
      <c r="Q1311" s="13">
        <v>42257.882731481484</v>
      </c>
      <c r="R1311">
        <f t="shared" si="21"/>
        <v>2015</v>
      </c>
    </row>
    <row r="1312" spans="1:19" ht="44" hidden="1" thickBot="1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0" t="s">
        <v>8321</v>
      </c>
      <c r="P1312" s="15" t="s">
        <v>8323</v>
      </c>
      <c r="Q1312" s="12">
        <v>42556.667245370372</v>
      </c>
      <c r="R1312">
        <f t="shared" si="21"/>
        <v>2016</v>
      </c>
    </row>
    <row r="1313" spans="1:18" ht="58.5" hidden="1" thickBot="1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0" t="s">
        <v>8321</v>
      </c>
      <c r="P1313" s="15" t="s">
        <v>8323</v>
      </c>
      <c r="Q1313" s="13">
        <v>42669.802303240744</v>
      </c>
      <c r="R1313">
        <f t="shared" si="21"/>
        <v>2016</v>
      </c>
    </row>
    <row r="1314" spans="1:18" ht="44" hidden="1" thickBot="1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0" t="s">
        <v>8321</v>
      </c>
      <c r="P1314" s="15" t="s">
        <v>8323</v>
      </c>
      <c r="Q1314" s="12">
        <v>42082.702800925923</v>
      </c>
      <c r="R1314">
        <f t="shared" si="21"/>
        <v>2015</v>
      </c>
    </row>
    <row r="1315" spans="1:18" ht="44" hidden="1" thickBot="1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0" t="s">
        <v>8321</v>
      </c>
      <c r="P1315" s="15" t="s">
        <v>8323</v>
      </c>
      <c r="Q1315" s="13">
        <v>42402.709652777776</v>
      </c>
      <c r="R1315">
        <f t="shared" si="21"/>
        <v>2016</v>
      </c>
    </row>
    <row r="1316" spans="1:18" ht="58.5" hidden="1" thickBot="1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0" t="s">
        <v>8321</v>
      </c>
      <c r="P1316" s="15" t="s">
        <v>8323</v>
      </c>
      <c r="Q1316" s="12">
        <v>42604.669675925928</v>
      </c>
      <c r="R1316">
        <f t="shared" si="21"/>
        <v>2016</v>
      </c>
    </row>
    <row r="1317" spans="1:18" ht="29.5" hidden="1" thickBot="1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0" t="s">
        <v>8321</v>
      </c>
      <c r="P1317" s="15" t="s">
        <v>8323</v>
      </c>
      <c r="Q1317" s="13">
        <v>42278.498240740744</v>
      </c>
      <c r="R1317">
        <f t="shared" si="21"/>
        <v>2015</v>
      </c>
    </row>
    <row r="1318" spans="1:18" ht="44" hidden="1" thickBot="1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0" t="s">
        <v>8321</v>
      </c>
      <c r="P1318" s="15" t="s">
        <v>8323</v>
      </c>
      <c r="Q1318" s="12">
        <v>42393.961909722224</v>
      </c>
      <c r="R1318">
        <f t="shared" si="21"/>
        <v>2016</v>
      </c>
    </row>
    <row r="1319" spans="1:18" ht="58.5" hidden="1" thickBot="1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0" t="s">
        <v>8321</v>
      </c>
      <c r="P1319" s="15" t="s">
        <v>8323</v>
      </c>
      <c r="Q1319" s="13">
        <v>42520.235486111109</v>
      </c>
      <c r="R1319">
        <f t="shared" si="21"/>
        <v>2016</v>
      </c>
    </row>
    <row r="1320" spans="1:18" ht="44" hidden="1" thickBot="1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0" t="s">
        <v>8321</v>
      </c>
      <c r="P1320" s="15" t="s">
        <v>8323</v>
      </c>
      <c r="Q1320" s="12">
        <v>41985.043657407405</v>
      </c>
      <c r="R1320">
        <f t="shared" si="21"/>
        <v>2014</v>
      </c>
    </row>
    <row r="1321" spans="1:18" ht="44" hidden="1" thickBot="1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0" t="s">
        <v>8321</v>
      </c>
      <c r="P1321" s="15" t="s">
        <v>8323</v>
      </c>
      <c r="Q1321" s="13">
        <v>41816.812094907407</v>
      </c>
      <c r="R1321">
        <f t="shared" si="21"/>
        <v>2014</v>
      </c>
    </row>
    <row r="1322" spans="1:18" ht="44" hidden="1" thickBot="1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0" t="s">
        <v>8321</v>
      </c>
      <c r="P1322" s="15" t="s">
        <v>8323</v>
      </c>
      <c r="Q1322" s="12">
        <v>42705.690347222226</v>
      </c>
      <c r="R1322">
        <f t="shared" si="21"/>
        <v>2016</v>
      </c>
    </row>
    <row r="1323" spans="1:18" ht="58.5" hidden="1" thickBot="1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0" t="s">
        <v>8321</v>
      </c>
      <c r="P1323" s="15" t="s">
        <v>8323</v>
      </c>
      <c r="Q1323" s="13">
        <v>42697.74927083333</v>
      </c>
      <c r="R1323">
        <f t="shared" si="21"/>
        <v>2016</v>
      </c>
    </row>
    <row r="1324" spans="1:18" ht="44" hidden="1" thickBot="1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0" t="s">
        <v>8321</v>
      </c>
      <c r="P1324" s="15" t="s">
        <v>8323</v>
      </c>
      <c r="Q1324" s="12">
        <v>42115.656539351854</v>
      </c>
      <c r="R1324">
        <f t="shared" si="21"/>
        <v>2015</v>
      </c>
    </row>
    <row r="1325" spans="1:18" ht="44" hidden="1" thickBot="1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0" t="s">
        <v>8321</v>
      </c>
      <c r="P1325" s="15" t="s">
        <v>8323</v>
      </c>
      <c r="Q1325" s="13">
        <v>42451.698449074072</v>
      </c>
      <c r="R1325">
        <f t="shared" si="21"/>
        <v>2016</v>
      </c>
    </row>
    <row r="1326" spans="1:18" ht="44" hidden="1" thickBot="1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0" t="s">
        <v>8321</v>
      </c>
      <c r="P1326" s="15" t="s">
        <v>8323</v>
      </c>
      <c r="Q1326" s="12">
        <v>42626.633703703701</v>
      </c>
      <c r="R1326">
        <f t="shared" si="21"/>
        <v>2016</v>
      </c>
    </row>
    <row r="1327" spans="1:18" ht="44" hidden="1" thickBot="1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0" t="s">
        <v>8321</v>
      </c>
      <c r="P1327" s="15" t="s">
        <v>8323</v>
      </c>
      <c r="Q1327" s="13">
        <v>42704.086053240739</v>
      </c>
      <c r="R1327">
        <f t="shared" si="21"/>
        <v>2016</v>
      </c>
    </row>
    <row r="1328" spans="1:18" ht="44" hidden="1" thickBot="1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0" t="s">
        <v>8321</v>
      </c>
      <c r="P1328" s="15" t="s">
        <v>8323</v>
      </c>
      <c r="Q1328" s="12">
        <v>41974.791990740741</v>
      </c>
      <c r="R1328">
        <f t="shared" si="21"/>
        <v>2014</v>
      </c>
    </row>
    <row r="1329" spans="1:18" ht="44" hidden="1" thickBot="1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0" t="s">
        <v>8321</v>
      </c>
      <c r="P1329" s="15" t="s">
        <v>8323</v>
      </c>
      <c r="Q1329" s="13">
        <v>42123.67864583333</v>
      </c>
      <c r="R1329">
        <f t="shared" si="21"/>
        <v>2015</v>
      </c>
    </row>
    <row r="1330" spans="1:18" ht="58.5" hidden="1" thickBot="1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0" t="s">
        <v>8321</v>
      </c>
      <c r="P1330" s="15" t="s">
        <v>8323</v>
      </c>
      <c r="Q1330" s="12">
        <v>42612.642754629633</v>
      </c>
      <c r="R1330">
        <f t="shared" si="21"/>
        <v>2016</v>
      </c>
    </row>
    <row r="1331" spans="1:18" ht="44" hidden="1" thickBot="1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0" t="s">
        <v>8321</v>
      </c>
      <c r="P1331" s="15" t="s">
        <v>8323</v>
      </c>
      <c r="Q1331" s="13">
        <v>41935.221585648149</v>
      </c>
      <c r="R1331">
        <f t="shared" si="21"/>
        <v>2014</v>
      </c>
    </row>
    <row r="1332" spans="1:18" ht="44" hidden="1" thickBot="1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0" t="s">
        <v>8321</v>
      </c>
      <c r="P1332" s="15" t="s">
        <v>8323</v>
      </c>
      <c r="Q1332" s="12">
        <v>42522.276724537034</v>
      </c>
      <c r="R1332">
        <f t="shared" si="21"/>
        <v>2016</v>
      </c>
    </row>
    <row r="1333" spans="1:18" ht="44" hidden="1" thickBot="1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0" t="s">
        <v>8321</v>
      </c>
      <c r="P1333" s="15" t="s">
        <v>8323</v>
      </c>
      <c r="Q1333" s="13">
        <v>42569.50409722222</v>
      </c>
      <c r="R1333">
        <f t="shared" si="21"/>
        <v>2016</v>
      </c>
    </row>
    <row r="1334" spans="1:18" ht="58.5" hidden="1" thickBot="1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0" t="s">
        <v>8321</v>
      </c>
      <c r="P1334" s="15" t="s">
        <v>8323</v>
      </c>
      <c r="Q1334" s="12">
        <v>42732.060277777775</v>
      </c>
      <c r="R1334">
        <f t="shared" si="21"/>
        <v>2016</v>
      </c>
    </row>
    <row r="1335" spans="1:18" ht="44" hidden="1" thickBot="1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0" t="s">
        <v>8321</v>
      </c>
      <c r="P1335" s="15" t="s">
        <v>8323</v>
      </c>
      <c r="Q1335" s="13">
        <v>41806.106770833336</v>
      </c>
      <c r="R1335">
        <f t="shared" si="21"/>
        <v>2014</v>
      </c>
    </row>
    <row r="1336" spans="1:18" ht="44" hidden="1" thickBot="1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0" t="s">
        <v>8321</v>
      </c>
      <c r="P1336" s="15" t="s">
        <v>8323</v>
      </c>
      <c r="Q1336" s="12">
        <v>42410.774155092593</v>
      </c>
      <c r="R1336">
        <f t="shared" si="21"/>
        <v>2016</v>
      </c>
    </row>
    <row r="1337" spans="1:18" ht="58.5" hidden="1" thickBot="1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0" t="s">
        <v>8321</v>
      </c>
      <c r="P1337" s="15" t="s">
        <v>8323</v>
      </c>
      <c r="Q1337" s="13">
        <v>42313.936365740738</v>
      </c>
      <c r="R1337">
        <f t="shared" si="21"/>
        <v>2015</v>
      </c>
    </row>
    <row r="1338" spans="1:18" ht="44" hidden="1" thickBot="1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0" t="s">
        <v>8321</v>
      </c>
      <c r="P1338" s="15" t="s">
        <v>8323</v>
      </c>
      <c r="Q1338" s="12">
        <v>41955.863749999997</v>
      </c>
      <c r="R1338">
        <f t="shared" si="21"/>
        <v>2014</v>
      </c>
    </row>
    <row r="1339" spans="1:18" ht="44" hidden="1" thickBot="1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0" t="s">
        <v>8321</v>
      </c>
      <c r="P1339" s="15" t="s">
        <v>8323</v>
      </c>
      <c r="Q1339" s="13">
        <v>42767.577303240738</v>
      </c>
      <c r="R1339">
        <f t="shared" si="21"/>
        <v>2017</v>
      </c>
    </row>
    <row r="1340" spans="1:18" ht="58.5" hidden="1" thickBot="1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0" t="s">
        <v>8321</v>
      </c>
      <c r="P1340" s="15" t="s">
        <v>8323</v>
      </c>
      <c r="Q1340" s="12">
        <v>42188.803622685184</v>
      </c>
      <c r="R1340">
        <f t="shared" si="21"/>
        <v>2015</v>
      </c>
    </row>
    <row r="1341" spans="1:18" ht="29.5" hidden="1" thickBot="1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0" t="s">
        <v>8321</v>
      </c>
      <c r="P1341" s="15" t="s">
        <v>8323</v>
      </c>
      <c r="Q1341" s="13">
        <v>41936.647164351853</v>
      </c>
      <c r="R1341">
        <f t="shared" si="21"/>
        <v>2014</v>
      </c>
    </row>
    <row r="1342" spans="1:18" ht="44" hidden="1" thickBot="1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0" t="s">
        <v>8321</v>
      </c>
      <c r="P1342" s="15" t="s">
        <v>8323</v>
      </c>
      <c r="Q1342" s="12">
        <v>41836.595520833333</v>
      </c>
      <c r="R1342">
        <f t="shared" si="21"/>
        <v>2014</v>
      </c>
    </row>
    <row r="1343" spans="1:18" ht="58.5" hidden="1" thickBot="1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0" t="s">
        <v>8321</v>
      </c>
      <c r="P1343" s="15" t="s">
        <v>8323</v>
      </c>
      <c r="Q1343" s="13">
        <v>42612.624039351853</v>
      </c>
      <c r="R1343">
        <f t="shared" si="21"/>
        <v>2016</v>
      </c>
    </row>
    <row r="1344" spans="1:18" ht="44" hidden="1" thickBot="1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0" t="s">
        <v>8321</v>
      </c>
      <c r="P1344" s="15" t="s">
        <v>8323</v>
      </c>
      <c r="Q1344" s="12">
        <v>42172.816423611112</v>
      </c>
      <c r="R1344">
        <f t="shared" si="21"/>
        <v>2015</v>
      </c>
    </row>
    <row r="1345" spans="1:18" ht="58.5" hidden="1" thickBot="1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0" t="s">
        <v>8321</v>
      </c>
      <c r="P1345" s="15" t="s">
        <v>8323</v>
      </c>
      <c r="Q1345" s="13">
        <v>42542.526423611111</v>
      </c>
      <c r="R1345">
        <f t="shared" si="21"/>
        <v>2016</v>
      </c>
    </row>
    <row r="1346" spans="1:18" ht="44" hidden="1" thickBot="1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0" t="s">
        <v>8324</v>
      </c>
      <c r="P1346" s="15" t="s">
        <v>8325</v>
      </c>
      <c r="Q1346" s="12">
        <v>42522.789803240739</v>
      </c>
      <c r="R1346">
        <f t="shared" si="21"/>
        <v>2016</v>
      </c>
    </row>
    <row r="1347" spans="1:18" ht="44" hidden="1" thickBot="1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0" t="s">
        <v>8324</v>
      </c>
      <c r="P1347" s="15" t="s">
        <v>8325</v>
      </c>
      <c r="Q1347" s="13">
        <v>41799.814340277779</v>
      </c>
      <c r="R1347">
        <f t="shared" ref="R1347:R1410" si="23">YEAR(Q1347)</f>
        <v>2014</v>
      </c>
    </row>
    <row r="1348" spans="1:18" ht="44" hidden="1" thickBot="1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0" t="s">
        <v>8324</v>
      </c>
      <c r="P1348" s="15" t="s">
        <v>8325</v>
      </c>
      <c r="Q1348" s="12">
        <v>41422.075821759259</v>
      </c>
      <c r="R1348">
        <f t="shared" si="23"/>
        <v>2013</v>
      </c>
    </row>
    <row r="1349" spans="1:18" ht="44" hidden="1" thickBot="1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0" t="s">
        <v>8324</v>
      </c>
      <c r="P1349" s="15" t="s">
        <v>8325</v>
      </c>
      <c r="Q1349" s="13">
        <v>42040.638020833336</v>
      </c>
      <c r="R1349">
        <f t="shared" si="23"/>
        <v>2015</v>
      </c>
    </row>
    <row r="1350" spans="1:18" ht="44" hidden="1" thickBot="1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0" t="s">
        <v>8324</v>
      </c>
      <c r="P1350" s="15" t="s">
        <v>8325</v>
      </c>
      <c r="Q1350" s="12">
        <v>41963.506168981483</v>
      </c>
      <c r="R1350">
        <f t="shared" si="23"/>
        <v>2014</v>
      </c>
    </row>
    <row r="1351" spans="1:18" ht="44" hidden="1" thickBot="1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0" t="s">
        <v>8324</v>
      </c>
      <c r="P1351" s="15" t="s">
        <v>8325</v>
      </c>
      <c r="Q1351" s="13">
        <v>42317.33258101852</v>
      </c>
      <c r="R1351">
        <f t="shared" si="23"/>
        <v>2015</v>
      </c>
    </row>
    <row r="1352" spans="1:18" ht="44" hidden="1" thickBot="1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0" t="s">
        <v>8324</v>
      </c>
      <c r="P1352" s="15" t="s">
        <v>8325</v>
      </c>
      <c r="Q1352" s="12">
        <v>42334.013124999998</v>
      </c>
      <c r="R1352">
        <f t="shared" si="23"/>
        <v>2015</v>
      </c>
    </row>
    <row r="1353" spans="1:18" ht="29.5" hidden="1" thickBot="1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0" t="s">
        <v>8324</v>
      </c>
      <c r="P1353" s="15" t="s">
        <v>8325</v>
      </c>
      <c r="Q1353" s="13">
        <v>42382.74009259259</v>
      </c>
      <c r="R1353">
        <f t="shared" si="23"/>
        <v>2016</v>
      </c>
    </row>
    <row r="1354" spans="1:18" ht="58.5" hidden="1" thickBot="1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0" t="s">
        <v>8324</v>
      </c>
      <c r="P1354" s="15" t="s">
        <v>8325</v>
      </c>
      <c r="Q1354" s="12">
        <v>42200.578310185185</v>
      </c>
      <c r="R1354">
        <f t="shared" si="23"/>
        <v>2015</v>
      </c>
    </row>
    <row r="1355" spans="1:18" ht="44" hidden="1" thickBot="1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0" t="s">
        <v>8324</v>
      </c>
      <c r="P1355" s="15" t="s">
        <v>8325</v>
      </c>
      <c r="Q1355" s="13">
        <v>41309.11791666667</v>
      </c>
      <c r="R1355">
        <f t="shared" si="23"/>
        <v>2013</v>
      </c>
    </row>
    <row r="1356" spans="1:18" ht="44" hidden="1" thickBot="1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0" t="s">
        <v>8324</v>
      </c>
      <c r="P1356" s="15" t="s">
        <v>8325</v>
      </c>
      <c r="Q1356" s="12">
        <v>42502.807627314818</v>
      </c>
      <c r="R1356">
        <f t="shared" si="23"/>
        <v>2016</v>
      </c>
    </row>
    <row r="1357" spans="1:18" ht="58.5" hidden="1" thickBot="1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0" t="s">
        <v>8324</v>
      </c>
      <c r="P1357" s="15" t="s">
        <v>8325</v>
      </c>
      <c r="Q1357" s="13">
        <v>41213.254687499997</v>
      </c>
      <c r="R1357">
        <f t="shared" si="23"/>
        <v>2012</v>
      </c>
    </row>
    <row r="1358" spans="1:18" ht="44" hidden="1" thickBot="1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0" t="s">
        <v>8324</v>
      </c>
      <c r="P1358" s="15" t="s">
        <v>8325</v>
      </c>
      <c r="Q1358" s="12">
        <v>41430.038888888892</v>
      </c>
      <c r="R1358">
        <f t="shared" si="23"/>
        <v>2013</v>
      </c>
    </row>
    <row r="1359" spans="1:18" ht="44" hidden="1" thickBot="1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0" t="s">
        <v>8324</v>
      </c>
      <c r="P1359" s="15" t="s">
        <v>8325</v>
      </c>
      <c r="Q1359" s="13">
        <v>41304.962233796294</v>
      </c>
      <c r="R1359">
        <f t="shared" si="23"/>
        <v>2013</v>
      </c>
    </row>
    <row r="1360" spans="1:18" ht="44" hidden="1" thickBot="1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0" t="s">
        <v>8324</v>
      </c>
      <c r="P1360" s="15" t="s">
        <v>8325</v>
      </c>
      <c r="Q1360" s="12">
        <v>40689.570868055554</v>
      </c>
      <c r="R1360">
        <f t="shared" si="23"/>
        <v>2011</v>
      </c>
    </row>
    <row r="1361" spans="1:18" ht="44" hidden="1" thickBot="1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0" t="s">
        <v>8324</v>
      </c>
      <c r="P1361" s="15" t="s">
        <v>8325</v>
      </c>
      <c r="Q1361" s="13">
        <v>40668.814699074072</v>
      </c>
      <c r="R1361">
        <f t="shared" si="23"/>
        <v>2011</v>
      </c>
    </row>
    <row r="1362" spans="1:18" ht="29.5" hidden="1" thickBot="1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0" t="s">
        <v>8324</v>
      </c>
      <c r="P1362" s="15" t="s">
        <v>8325</v>
      </c>
      <c r="Q1362" s="12">
        <v>41095.900694444441</v>
      </c>
      <c r="R1362">
        <f t="shared" si="23"/>
        <v>2012</v>
      </c>
    </row>
    <row r="1363" spans="1:18" ht="44" hidden="1" thickBot="1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0" t="s">
        <v>8324</v>
      </c>
      <c r="P1363" s="15" t="s">
        <v>8325</v>
      </c>
      <c r="Q1363" s="13">
        <v>41781.717268518521</v>
      </c>
      <c r="R1363">
        <f t="shared" si="23"/>
        <v>2014</v>
      </c>
    </row>
    <row r="1364" spans="1:18" ht="44" hidden="1" thickBot="1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0" t="s">
        <v>8324</v>
      </c>
      <c r="P1364" s="15" t="s">
        <v>8325</v>
      </c>
      <c r="Q1364" s="12">
        <v>41464.934386574074</v>
      </c>
      <c r="R1364">
        <f t="shared" si="23"/>
        <v>2013</v>
      </c>
    </row>
    <row r="1365" spans="1:18" ht="44" hidden="1" thickBot="1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0" t="s">
        <v>8324</v>
      </c>
      <c r="P1365" s="15" t="s">
        <v>8325</v>
      </c>
      <c r="Q1365" s="13">
        <v>42396.8440625</v>
      </c>
      <c r="R1365">
        <f t="shared" si="23"/>
        <v>2016</v>
      </c>
    </row>
    <row r="1366" spans="1:18" ht="58.5" hidden="1" thickBot="1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0" t="s">
        <v>8327</v>
      </c>
      <c r="P1366" s="15" t="s">
        <v>8328</v>
      </c>
      <c r="Q1366" s="12">
        <v>41951.695671296293</v>
      </c>
      <c r="R1366">
        <f t="shared" si="23"/>
        <v>2014</v>
      </c>
    </row>
    <row r="1367" spans="1:18" ht="44" hidden="1" thickBot="1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0" t="s">
        <v>8327</v>
      </c>
      <c r="P1367" s="15" t="s">
        <v>8328</v>
      </c>
      <c r="Q1367" s="13">
        <v>42049.733240740738</v>
      </c>
      <c r="R1367">
        <f t="shared" si="23"/>
        <v>2015</v>
      </c>
    </row>
    <row r="1368" spans="1:18" ht="15" hidden="1" thickBot="1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0" t="s">
        <v>8327</v>
      </c>
      <c r="P1368" s="15" t="s">
        <v>8328</v>
      </c>
      <c r="Q1368" s="12">
        <v>41924.996099537035</v>
      </c>
      <c r="R1368">
        <f t="shared" si="23"/>
        <v>2014</v>
      </c>
    </row>
    <row r="1369" spans="1:18" ht="44" hidden="1" thickBot="1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0" t="s">
        <v>8327</v>
      </c>
      <c r="P1369" s="15" t="s">
        <v>8328</v>
      </c>
      <c r="Q1369" s="13">
        <v>42292.002893518518</v>
      </c>
      <c r="R1369">
        <f t="shared" si="23"/>
        <v>2015</v>
      </c>
    </row>
    <row r="1370" spans="1:18" ht="44" hidden="1" thickBot="1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0" t="s">
        <v>8327</v>
      </c>
      <c r="P1370" s="15" t="s">
        <v>8328</v>
      </c>
      <c r="Q1370" s="12">
        <v>42146.19090277778</v>
      </c>
      <c r="R1370">
        <f t="shared" si="23"/>
        <v>2015</v>
      </c>
    </row>
    <row r="1371" spans="1:18" ht="44" hidden="1" thickBot="1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0" t="s">
        <v>8327</v>
      </c>
      <c r="P1371" s="15" t="s">
        <v>8328</v>
      </c>
      <c r="Q1371" s="13">
        <v>41710.594282407408</v>
      </c>
      <c r="R1371">
        <f t="shared" si="23"/>
        <v>2014</v>
      </c>
    </row>
    <row r="1372" spans="1:18" ht="29.5" hidden="1" thickBot="1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0" t="s">
        <v>8327</v>
      </c>
      <c r="P1372" s="15" t="s">
        <v>8328</v>
      </c>
      <c r="Q1372" s="12">
        <v>41548.00335648148</v>
      </c>
      <c r="R1372">
        <f t="shared" si="23"/>
        <v>2013</v>
      </c>
    </row>
    <row r="1373" spans="1:18" ht="58.5" hidden="1" thickBot="1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0" t="s">
        <v>8327</v>
      </c>
      <c r="P1373" s="15" t="s">
        <v>8328</v>
      </c>
      <c r="Q1373" s="13">
        <v>42101.758587962962</v>
      </c>
      <c r="R1373">
        <f t="shared" si="23"/>
        <v>2015</v>
      </c>
    </row>
    <row r="1374" spans="1:18" ht="29.5" hidden="1" thickBot="1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0" t="s">
        <v>8327</v>
      </c>
      <c r="P1374" s="15" t="s">
        <v>8328</v>
      </c>
      <c r="Q1374" s="12">
        <v>41072.739953703705</v>
      </c>
      <c r="R1374">
        <f t="shared" si="23"/>
        <v>2012</v>
      </c>
    </row>
    <row r="1375" spans="1:18" ht="29.5" hidden="1" thickBot="1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0" t="s">
        <v>8327</v>
      </c>
      <c r="P1375" s="15" t="s">
        <v>8328</v>
      </c>
      <c r="Q1375" s="13">
        <v>42704.951770833337</v>
      </c>
      <c r="R1375">
        <f t="shared" si="23"/>
        <v>2016</v>
      </c>
    </row>
    <row r="1376" spans="1:18" ht="44" hidden="1" thickBot="1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0" t="s">
        <v>8327</v>
      </c>
      <c r="P1376" s="15" t="s">
        <v>8328</v>
      </c>
      <c r="Q1376" s="12">
        <v>42424.161898148152</v>
      </c>
      <c r="R1376">
        <f t="shared" si="23"/>
        <v>2016</v>
      </c>
    </row>
    <row r="1377" spans="1:18" ht="58.5" hidden="1" thickBot="1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0" t="s">
        <v>8327</v>
      </c>
      <c r="P1377" s="15" t="s">
        <v>8328</v>
      </c>
      <c r="Q1377" s="13">
        <v>42720.066192129627</v>
      </c>
      <c r="R1377">
        <f t="shared" si="23"/>
        <v>2016</v>
      </c>
    </row>
    <row r="1378" spans="1:18" ht="29.5" hidden="1" thickBot="1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0" t="s">
        <v>8327</v>
      </c>
      <c r="P1378" s="15" t="s">
        <v>8328</v>
      </c>
      <c r="Q1378" s="12">
        <v>42677.669050925928</v>
      </c>
      <c r="R1378">
        <f t="shared" si="23"/>
        <v>2016</v>
      </c>
    </row>
    <row r="1379" spans="1:18" ht="44" hidden="1" thickBot="1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0" t="s">
        <v>8327</v>
      </c>
      <c r="P1379" s="15" t="s">
        <v>8328</v>
      </c>
      <c r="Q1379" s="13">
        <v>42747.219560185185</v>
      </c>
      <c r="R1379">
        <f t="shared" si="23"/>
        <v>2017</v>
      </c>
    </row>
    <row r="1380" spans="1:18" ht="15" hidden="1" thickBot="1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0" t="s">
        <v>8327</v>
      </c>
      <c r="P1380" s="15" t="s">
        <v>8328</v>
      </c>
      <c r="Q1380" s="12">
        <v>42568.759375000001</v>
      </c>
      <c r="R1380">
        <f t="shared" si="23"/>
        <v>2016</v>
      </c>
    </row>
    <row r="1381" spans="1:18" ht="29.5" hidden="1" thickBot="1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0" t="s">
        <v>8327</v>
      </c>
      <c r="P1381" s="15" t="s">
        <v>8328</v>
      </c>
      <c r="Q1381" s="13">
        <v>42130.491620370369</v>
      </c>
      <c r="R1381">
        <f t="shared" si="23"/>
        <v>2015</v>
      </c>
    </row>
    <row r="1382" spans="1:18" ht="44" hidden="1" thickBot="1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0" t="s">
        <v>8327</v>
      </c>
      <c r="P1382" s="15" t="s">
        <v>8328</v>
      </c>
      <c r="Q1382" s="12">
        <v>42141.762800925928</v>
      </c>
      <c r="R1382">
        <f t="shared" si="23"/>
        <v>2015</v>
      </c>
    </row>
    <row r="1383" spans="1:18" ht="58.5" hidden="1" thickBot="1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0" t="s">
        <v>8327</v>
      </c>
      <c r="P1383" s="15" t="s">
        <v>8328</v>
      </c>
      <c r="Q1383" s="13">
        <v>42703.214409722219</v>
      </c>
      <c r="R1383">
        <f t="shared" si="23"/>
        <v>2016</v>
      </c>
    </row>
    <row r="1384" spans="1:18" ht="44" hidden="1" thickBot="1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0" t="s">
        <v>8327</v>
      </c>
      <c r="P1384" s="15" t="s">
        <v>8328</v>
      </c>
      <c r="Q1384" s="12">
        <v>41370.800185185188</v>
      </c>
      <c r="R1384">
        <f t="shared" si="23"/>
        <v>2013</v>
      </c>
    </row>
    <row r="1385" spans="1:18" ht="44" hidden="1" thickBot="1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0" t="s">
        <v>8327</v>
      </c>
      <c r="P1385" s="15" t="s">
        <v>8328</v>
      </c>
      <c r="Q1385" s="13">
        <v>42707.074976851851</v>
      </c>
      <c r="R1385">
        <f t="shared" si="23"/>
        <v>2016</v>
      </c>
    </row>
    <row r="1386" spans="1:18" ht="44" hidden="1" thickBot="1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0" t="s">
        <v>8327</v>
      </c>
      <c r="P1386" s="15" t="s">
        <v>8328</v>
      </c>
      <c r="Q1386" s="12">
        <v>42160.735208333332</v>
      </c>
      <c r="R1386">
        <f t="shared" si="23"/>
        <v>2015</v>
      </c>
    </row>
    <row r="1387" spans="1:18" ht="44" hidden="1" thickBot="1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0" t="s">
        <v>8327</v>
      </c>
      <c r="P1387" s="15" t="s">
        <v>8328</v>
      </c>
      <c r="Q1387" s="13">
        <v>42433.688900462963</v>
      </c>
      <c r="R1387">
        <f t="shared" si="23"/>
        <v>2016</v>
      </c>
    </row>
    <row r="1388" spans="1:18" ht="29.5" hidden="1" thickBot="1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0" t="s">
        <v>8327</v>
      </c>
      <c r="P1388" s="15" t="s">
        <v>8328</v>
      </c>
      <c r="Q1388" s="12">
        <v>42184.646863425929</v>
      </c>
      <c r="R1388">
        <f t="shared" si="23"/>
        <v>2015</v>
      </c>
    </row>
    <row r="1389" spans="1:18" ht="44" hidden="1" thickBot="1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0" t="s">
        <v>8327</v>
      </c>
      <c r="P1389" s="15" t="s">
        <v>8328</v>
      </c>
      <c r="Q1389" s="13">
        <v>42126.921238425923</v>
      </c>
      <c r="R1389">
        <f t="shared" si="23"/>
        <v>2015</v>
      </c>
    </row>
    <row r="1390" spans="1:18" ht="44" hidden="1" thickBot="1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0" t="s">
        <v>8327</v>
      </c>
      <c r="P1390" s="15" t="s">
        <v>8328</v>
      </c>
      <c r="Q1390" s="12">
        <v>42634.61478009259</v>
      </c>
      <c r="R1390">
        <f t="shared" si="23"/>
        <v>2016</v>
      </c>
    </row>
    <row r="1391" spans="1:18" ht="29.5" hidden="1" thickBot="1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0" t="s">
        <v>8327</v>
      </c>
      <c r="P1391" s="15" t="s">
        <v>8328</v>
      </c>
      <c r="Q1391" s="13">
        <v>42565.480983796297</v>
      </c>
      <c r="R1391">
        <f t="shared" si="23"/>
        <v>2016</v>
      </c>
    </row>
    <row r="1392" spans="1:18" ht="44" hidden="1" thickBot="1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0" t="s">
        <v>8327</v>
      </c>
      <c r="P1392" s="15" t="s">
        <v>8328</v>
      </c>
      <c r="Q1392" s="12">
        <v>42087.803310185183</v>
      </c>
      <c r="R1392">
        <f t="shared" si="23"/>
        <v>2015</v>
      </c>
    </row>
    <row r="1393" spans="1:18" ht="44" hidden="1" thickBot="1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0" t="s">
        <v>8327</v>
      </c>
      <c r="P1393" s="15" t="s">
        <v>8328</v>
      </c>
      <c r="Q1393" s="13">
        <v>42193.650671296295</v>
      </c>
      <c r="R1393">
        <f t="shared" si="23"/>
        <v>2015</v>
      </c>
    </row>
    <row r="1394" spans="1:18" ht="44" hidden="1" thickBot="1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0" t="s">
        <v>8327</v>
      </c>
      <c r="P1394" s="15" t="s">
        <v>8328</v>
      </c>
      <c r="Q1394" s="12">
        <v>42401.154930555553</v>
      </c>
      <c r="R1394">
        <f t="shared" si="23"/>
        <v>2016</v>
      </c>
    </row>
    <row r="1395" spans="1:18" ht="15" hidden="1" thickBot="1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0" t="s">
        <v>8327</v>
      </c>
      <c r="P1395" s="15" t="s">
        <v>8328</v>
      </c>
      <c r="Q1395" s="13">
        <v>42553.681979166664</v>
      </c>
      <c r="R1395">
        <f t="shared" si="23"/>
        <v>2016</v>
      </c>
    </row>
    <row r="1396" spans="1:18" ht="44" hidden="1" thickBot="1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0" t="s">
        <v>8327</v>
      </c>
      <c r="P1396" s="15" t="s">
        <v>8328</v>
      </c>
      <c r="Q1396" s="12">
        <v>42752.144976851851</v>
      </c>
      <c r="R1396">
        <f t="shared" si="23"/>
        <v>2017</v>
      </c>
    </row>
    <row r="1397" spans="1:18" ht="15" hidden="1" thickBot="1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0" t="s">
        <v>8327</v>
      </c>
      <c r="P1397" s="15" t="s">
        <v>8328</v>
      </c>
      <c r="Q1397" s="13">
        <v>42719.90834490741</v>
      </c>
      <c r="R1397">
        <f t="shared" si="23"/>
        <v>2016</v>
      </c>
    </row>
    <row r="1398" spans="1:18" ht="58.5" hidden="1" thickBot="1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0" t="s">
        <v>8327</v>
      </c>
      <c r="P1398" s="15" t="s">
        <v>8328</v>
      </c>
      <c r="Q1398" s="12">
        <v>42018.99863425926</v>
      </c>
      <c r="R1398">
        <f t="shared" si="23"/>
        <v>2015</v>
      </c>
    </row>
    <row r="1399" spans="1:18" ht="44" hidden="1" thickBot="1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0" t="s">
        <v>8327</v>
      </c>
      <c r="P1399" s="15" t="s">
        <v>8328</v>
      </c>
      <c r="Q1399" s="13">
        <v>42640.917939814812</v>
      </c>
      <c r="R1399">
        <f t="shared" si="23"/>
        <v>2016</v>
      </c>
    </row>
    <row r="1400" spans="1:18" ht="44" hidden="1" thickBot="1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0" t="s">
        <v>8327</v>
      </c>
      <c r="P1400" s="15" t="s">
        <v>8328</v>
      </c>
      <c r="Q1400" s="12">
        <v>42526.874236111114</v>
      </c>
      <c r="R1400">
        <f t="shared" si="23"/>
        <v>2016</v>
      </c>
    </row>
    <row r="1401" spans="1:18" ht="44" hidden="1" thickBot="1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0" t="s">
        <v>8327</v>
      </c>
      <c r="P1401" s="15" t="s">
        <v>8328</v>
      </c>
      <c r="Q1401" s="13">
        <v>41889.004317129627</v>
      </c>
      <c r="R1401">
        <f t="shared" si="23"/>
        <v>2014</v>
      </c>
    </row>
    <row r="1402" spans="1:18" ht="44" hidden="1" thickBot="1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0" t="s">
        <v>8327</v>
      </c>
      <c r="P1402" s="15" t="s">
        <v>8328</v>
      </c>
      <c r="Q1402" s="12">
        <v>42498.341122685182</v>
      </c>
      <c r="R1402">
        <f t="shared" si="23"/>
        <v>2016</v>
      </c>
    </row>
    <row r="1403" spans="1:18" ht="58.5" hidden="1" thickBot="1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0" t="s">
        <v>8327</v>
      </c>
      <c r="P1403" s="15" t="s">
        <v>8328</v>
      </c>
      <c r="Q1403" s="13">
        <v>41399.99622685185</v>
      </c>
      <c r="R1403">
        <f t="shared" si="23"/>
        <v>2013</v>
      </c>
    </row>
    <row r="1404" spans="1:18" ht="44" hidden="1" thickBot="1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0" t="s">
        <v>8327</v>
      </c>
      <c r="P1404" s="15" t="s">
        <v>8328</v>
      </c>
      <c r="Q1404" s="12">
        <v>42065.053368055553</v>
      </c>
      <c r="R1404">
        <f t="shared" si="23"/>
        <v>2015</v>
      </c>
    </row>
    <row r="1405" spans="1:18" ht="44" hidden="1" thickBot="1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0" t="s">
        <v>8327</v>
      </c>
      <c r="P1405" s="15" t="s">
        <v>8328</v>
      </c>
      <c r="Q1405" s="13">
        <v>41451.062905092593</v>
      </c>
      <c r="R1405">
        <f t="shared" si="23"/>
        <v>2013</v>
      </c>
    </row>
    <row r="1406" spans="1:18" ht="44" hidden="1" thickBot="1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0" t="s">
        <v>8324</v>
      </c>
      <c r="P1406" s="15" t="s">
        <v>8343</v>
      </c>
      <c r="Q1406" s="12">
        <v>42032.510243055556</v>
      </c>
      <c r="R1406">
        <f t="shared" si="23"/>
        <v>2015</v>
      </c>
    </row>
    <row r="1407" spans="1:18" ht="29.5" hidden="1" thickBot="1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0" t="s">
        <v>8324</v>
      </c>
      <c r="P1407" s="15" t="s">
        <v>8343</v>
      </c>
      <c r="Q1407" s="13">
        <v>41941.680567129632</v>
      </c>
      <c r="R1407">
        <f t="shared" si="23"/>
        <v>2014</v>
      </c>
    </row>
    <row r="1408" spans="1:18" ht="15" hidden="1" thickBot="1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0" t="s">
        <v>8324</v>
      </c>
      <c r="P1408" s="15" t="s">
        <v>8343</v>
      </c>
      <c r="Q1408" s="12">
        <v>42297.432951388888</v>
      </c>
      <c r="R1408">
        <f t="shared" si="23"/>
        <v>2015</v>
      </c>
    </row>
    <row r="1409" spans="1:18" ht="44" hidden="1" thickBot="1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0" t="s">
        <v>8324</v>
      </c>
      <c r="P1409" s="15" t="s">
        <v>8343</v>
      </c>
      <c r="Q1409" s="13">
        <v>41838.536782407406</v>
      </c>
      <c r="R1409">
        <f t="shared" si="23"/>
        <v>2014</v>
      </c>
    </row>
    <row r="1410" spans="1:18" ht="44" hidden="1" thickBot="1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0" t="s">
        <v>8324</v>
      </c>
      <c r="P1410" s="15" t="s">
        <v>8343</v>
      </c>
      <c r="Q1410" s="12">
        <v>42291.872175925928</v>
      </c>
      <c r="R1410">
        <f t="shared" si="23"/>
        <v>2015</v>
      </c>
    </row>
    <row r="1411" spans="1:18" ht="44" hidden="1" thickBot="1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0" t="s">
        <v>8324</v>
      </c>
      <c r="P1411" s="15" t="s">
        <v>8343</v>
      </c>
      <c r="Q1411" s="13">
        <v>41945.133506944447</v>
      </c>
      <c r="R1411">
        <f t="shared" ref="R1411:R1474" si="24">YEAR(Q1411)</f>
        <v>2014</v>
      </c>
    </row>
    <row r="1412" spans="1:18" ht="44" hidden="1" thickBot="1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0" t="s">
        <v>8324</v>
      </c>
      <c r="P1412" s="15" t="s">
        <v>8343</v>
      </c>
      <c r="Q1412" s="12">
        <v>42479.318518518521</v>
      </c>
      <c r="R1412">
        <f t="shared" si="24"/>
        <v>2016</v>
      </c>
    </row>
    <row r="1413" spans="1:18" ht="58.5" hidden="1" thickBot="1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0" t="s">
        <v>8324</v>
      </c>
      <c r="P1413" s="15" t="s">
        <v>8343</v>
      </c>
      <c r="Q1413" s="13">
        <v>42013.059027777781</v>
      </c>
      <c r="R1413">
        <f t="shared" si="24"/>
        <v>2015</v>
      </c>
    </row>
    <row r="1414" spans="1:18" ht="29.5" hidden="1" thickBot="1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0" t="s">
        <v>8324</v>
      </c>
      <c r="P1414" s="15" t="s">
        <v>8343</v>
      </c>
      <c r="Q1414" s="12">
        <v>41947.063645833332</v>
      </c>
      <c r="R1414">
        <f t="shared" si="24"/>
        <v>2014</v>
      </c>
    </row>
    <row r="1415" spans="1:18" ht="58.5" hidden="1" thickBot="1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0" t="s">
        <v>8324</v>
      </c>
      <c r="P1415" s="15" t="s">
        <v>8343</v>
      </c>
      <c r="Q1415" s="13">
        <v>42360.437152777777</v>
      </c>
      <c r="R1415">
        <f t="shared" si="24"/>
        <v>2015</v>
      </c>
    </row>
    <row r="1416" spans="1:18" ht="44" hidden="1" thickBot="1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0" t="s">
        <v>8324</v>
      </c>
      <c r="P1416" s="15" t="s">
        <v>8343</v>
      </c>
      <c r="Q1416" s="12">
        <v>42708.25309027778</v>
      </c>
      <c r="R1416">
        <f t="shared" si="24"/>
        <v>2016</v>
      </c>
    </row>
    <row r="1417" spans="1:18" ht="44" hidden="1" thickBot="1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0" t="s">
        <v>8324</v>
      </c>
      <c r="P1417" s="15" t="s">
        <v>8343</v>
      </c>
      <c r="Q1417" s="13">
        <v>42192.675821759258</v>
      </c>
      <c r="R1417">
        <f t="shared" si="24"/>
        <v>2015</v>
      </c>
    </row>
    <row r="1418" spans="1:18" ht="44" hidden="1" thickBot="1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0" t="s">
        <v>8324</v>
      </c>
      <c r="P1418" s="15" t="s">
        <v>8343</v>
      </c>
      <c r="Q1418" s="12">
        <v>42299.926145833335</v>
      </c>
      <c r="R1418">
        <f t="shared" si="24"/>
        <v>2015</v>
      </c>
    </row>
    <row r="1419" spans="1:18" ht="44" hidden="1" thickBot="1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0" t="s">
        <v>8324</v>
      </c>
      <c r="P1419" s="15" t="s">
        <v>8343</v>
      </c>
      <c r="Q1419" s="13">
        <v>42232.15016203704</v>
      </c>
      <c r="R1419">
        <f t="shared" si="24"/>
        <v>2015</v>
      </c>
    </row>
    <row r="1420" spans="1:18" ht="58.5" hidden="1" thickBot="1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0" t="s">
        <v>8324</v>
      </c>
      <c r="P1420" s="15" t="s">
        <v>8343</v>
      </c>
      <c r="Q1420" s="12">
        <v>42395.456412037034</v>
      </c>
      <c r="R1420">
        <f t="shared" si="24"/>
        <v>2016</v>
      </c>
    </row>
    <row r="1421" spans="1:18" ht="58.5" hidden="1" thickBot="1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0" t="s">
        <v>8324</v>
      </c>
      <c r="P1421" s="15" t="s">
        <v>8343</v>
      </c>
      <c r="Q1421" s="13">
        <v>42622.456238425926</v>
      </c>
      <c r="R1421">
        <f t="shared" si="24"/>
        <v>2016</v>
      </c>
    </row>
    <row r="1422" spans="1:18" ht="29.5" hidden="1" thickBot="1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0" t="s">
        <v>8324</v>
      </c>
      <c r="P1422" s="15" t="s">
        <v>8343</v>
      </c>
      <c r="Q1422" s="12">
        <v>42524.667662037034</v>
      </c>
      <c r="R1422">
        <f t="shared" si="24"/>
        <v>2016</v>
      </c>
    </row>
    <row r="1423" spans="1:18" ht="58.5" hidden="1" thickBot="1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0" t="s">
        <v>8324</v>
      </c>
      <c r="P1423" s="15" t="s">
        <v>8343</v>
      </c>
      <c r="Q1423" s="13">
        <v>42013.915613425925</v>
      </c>
      <c r="R1423">
        <f t="shared" si="24"/>
        <v>2015</v>
      </c>
    </row>
    <row r="1424" spans="1:18" ht="44" hidden="1" thickBot="1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0" t="s">
        <v>8324</v>
      </c>
      <c r="P1424" s="15" t="s">
        <v>8343</v>
      </c>
      <c r="Q1424" s="12">
        <v>42604.239629629628</v>
      </c>
      <c r="R1424">
        <f t="shared" si="24"/>
        <v>2016</v>
      </c>
    </row>
    <row r="1425" spans="1:18" ht="44" hidden="1" thickBot="1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0" t="s">
        <v>8324</v>
      </c>
      <c r="P1425" s="15" t="s">
        <v>8343</v>
      </c>
      <c r="Q1425" s="13">
        <v>42340.360312500001</v>
      </c>
      <c r="R1425">
        <f t="shared" si="24"/>
        <v>2015</v>
      </c>
    </row>
    <row r="1426" spans="1:18" ht="44" hidden="1" thickBot="1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0" t="s">
        <v>8324</v>
      </c>
      <c r="P1426" s="15" t="s">
        <v>8343</v>
      </c>
      <c r="Q1426" s="12">
        <v>42676.717615740738</v>
      </c>
      <c r="R1426">
        <f t="shared" si="24"/>
        <v>2016</v>
      </c>
    </row>
    <row r="1427" spans="1:18" ht="44" hidden="1" thickBot="1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0" t="s">
        <v>8324</v>
      </c>
      <c r="P1427" s="15" t="s">
        <v>8343</v>
      </c>
      <c r="Q1427" s="13">
        <v>42093.131469907406</v>
      </c>
      <c r="R1427">
        <f t="shared" si="24"/>
        <v>2015</v>
      </c>
    </row>
    <row r="1428" spans="1:18" ht="44" hidden="1" thickBot="1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0" t="s">
        <v>8324</v>
      </c>
      <c r="P1428" s="15" t="s">
        <v>8343</v>
      </c>
      <c r="Q1428" s="12">
        <v>42180.390277777777</v>
      </c>
      <c r="R1428">
        <f t="shared" si="24"/>
        <v>2015</v>
      </c>
    </row>
    <row r="1429" spans="1:18" ht="58.5" hidden="1" thickBot="1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0" t="s">
        <v>8324</v>
      </c>
      <c r="P1429" s="15" t="s">
        <v>8343</v>
      </c>
      <c r="Q1429" s="13">
        <v>42601.851678240739</v>
      </c>
      <c r="R1429">
        <f t="shared" si="24"/>
        <v>2016</v>
      </c>
    </row>
    <row r="1430" spans="1:18" ht="44" hidden="1" thickBot="1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0" t="s">
        <v>8324</v>
      </c>
      <c r="P1430" s="15" t="s">
        <v>8343</v>
      </c>
      <c r="Q1430" s="12">
        <v>42432.379826388889</v>
      </c>
      <c r="R1430">
        <f t="shared" si="24"/>
        <v>2016</v>
      </c>
    </row>
    <row r="1431" spans="1:18" ht="44" hidden="1" thickBot="1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0" t="s">
        <v>8324</v>
      </c>
      <c r="P1431" s="15" t="s">
        <v>8343</v>
      </c>
      <c r="Q1431" s="13">
        <v>42074.060671296298</v>
      </c>
      <c r="R1431">
        <f t="shared" si="24"/>
        <v>2015</v>
      </c>
    </row>
    <row r="1432" spans="1:18" ht="44" hidden="1" thickBot="1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0" t="s">
        <v>8324</v>
      </c>
      <c r="P1432" s="15" t="s">
        <v>8343</v>
      </c>
      <c r="Q1432" s="12">
        <v>41961.813518518517</v>
      </c>
      <c r="R1432">
        <f t="shared" si="24"/>
        <v>2014</v>
      </c>
    </row>
    <row r="1433" spans="1:18" ht="58.5" hidden="1" thickBot="1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0" t="s">
        <v>8324</v>
      </c>
      <c r="P1433" s="15" t="s">
        <v>8343</v>
      </c>
      <c r="Q1433" s="13">
        <v>42304.210833333331</v>
      </c>
      <c r="R1433">
        <f t="shared" si="24"/>
        <v>2015</v>
      </c>
    </row>
    <row r="1434" spans="1:18" ht="58.5" hidden="1" thickBot="1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0" t="s">
        <v>8324</v>
      </c>
      <c r="P1434" s="15" t="s">
        <v>8343</v>
      </c>
      <c r="Q1434" s="12">
        <v>42175.780416666668</v>
      </c>
      <c r="R1434">
        <f t="shared" si="24"/>
        <v>2015</v>
      </c>
    </row>
    <row r="1435" spans="1:18" ht="44" hidden="1" thickBot="1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0" t="s">
        <v>8324</v>
      </c>
      <c r="P1435" s="15" t="s">
        <v>8343</v>
      </c>
      <c r="Q1435" s="13">
        <v>42673.625868055555</v>
      </c>
      <c r="R1435">
        <f t="shared" si="24"/>
        <v>2016</v>
      </c>
    </row>
    <row r="1436" spans="1:18" ht="44" hidden="1" thickBot="1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0" t="s">
        <v>8324</v>
      </c>
      <c r="P1436" s="15" t="s">
        <v>8343</v>
      </c>
      <c r="Q1436" s="12">
        <v>42142.767106481479</v>
      </c>
      <c r="R1436">
        <f t="shared" si="24"/>
        <v>2015</v>
      </c>
    </row>
    <row r="1437" spans="1:18" ht="44" hidden="1" thickBot="1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0" t="s">
        <v>8324</v>
      </c>
      <c r="P1437" s="15" t="s">
        <v>8343</v>
      </c>
      <c r="Q1437" s="13">
        <v>42258.780324074076</v>
      </c>
      <c r="R1437">
        <f t="shared" si="24"/>
        <v>2015</v>
      </c>
    </row>
    <row r="1438" spans="1:18" ht="58.5" hidden="1" thickBot="1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0" t="s">
        <v>8324</v>
      </c>
      <c r="P1438" s="15" t="s">
        <v>8343</v>
      </c>
      <c r="Q1438" s="12">
        <v>42391.35019675926</v>
      </c>
      <c r="R1438">
        <f t="shared" si="24"/>
        <v>2016</v>
      </c>
    </row>
    <row r="1439" spans="1:18" ht="58.5" hidden="1" thickBot="1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0" t="s">
        <v>8324</v>
      </c>
      <c r="P1439" s="15" t="s">
        <v>8343</v>
      </c>
      <c r="Q1439" s="13">
        <v>41796.531701388885</v>
      </c>
      <c r="R1439">
        <f t="shared" si="24"/>
        <v>2014</v>
      </c>
    </row>
    <row r="1440" spans="1:18" ht="44" hidden="1" thickBot="1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0" t="s">
        <v>8324</v>
      </c>
      <c r="P1440" s="15" t="s">
        <v>8343</v>
      </c>
      <c r="Q1440" s="12">
        <v>42457.871516203704</v>
      </c>
      <c r="R1440">
        <f t="shared" si="24"/>
        <v>2016</v>
      </c>
    </row>
    <row r="1441" spans="1:18" ht="44" hidden="1" thickBot="1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0" t="s">
        <v>8324</v>
      </c>
      <c r="P1441" s="15" t="s">
        <v>8343</v>
      </c>
      <c r="Q1441" s="13">
        <v>42040.829872685186</v>
      </c>
      <c r="R1441">
        <f t="shared" si="24"/>
        <v>2015</v>
      </c>
    </row>
    <row r="1442" spans="1:18" ht="44" hidden="1" thickBot="1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0" t="s">
        <v>8324</v>
      </c>
      <c r="P1442" s="15" t="s">
        <v>8343</v>
      </c>
      <c r="Q1442" s="12">
        <v>42486.748414351852</v>
      </c>
      <c r="R1442">
        <f t="shared" si="24"/>
        <v>2016</v>
      </c>
    </row>
    <row r="1443" spans="1:18" ht="58.5" hidden="1" thickBot="1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0" t="s">
        <v>8324</v>
      </c>
      <c r="P1443" s="15" t="s">
        <v>8343</v>
      </c>
      <c r="Q1443" s="13">
        <v>42198.765844907408</v>
      </c>
      <c r="R1443">
        <f t="shared" si="24"/>
        <v>2015</v>
      </c>
    </row>
    <row r="1444" spans="1:18" ht="44" hidden="1" thickBot="1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0" t="s">
        <v>8324</v>
      </c>
      <c r="P1444" s="15" t="s">
        <v>8343</v>
      </c>
      <c r="Q1444" s="12">
        <v>42485.64534722222</v>
      </c>
      <c r="R1444">
        <f t="shared" si="24"/>
        <v>2016</v>
      </c>
    </row>
    <row r="1445" spans="1:18" ht="44" hidden="1" thickBot="1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0" t="s">
        <v>8324</v>
      </c>
      <c r="P1445" s="15" t="s">
        <v>8343</v>
      </c>
      <c r="Q1445" s="13">
        <v>42707.926030092596</v>
      </c>
      <c r="R1445">
        <f t="shared" si="24"/>
        <v>2016</v>
      </c>
    </row>
    <row r="1446" spans="1:18" ht="44" hidden="1" thickBot="1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0" t="s">
        <v>8324</v>
      </c>
      <c r="P1446" s="15" t="s">
        <v>8343</v>
      </c>
      <c r="Q1446" s="12">
        <v>42199.873402777775</v>
      </c>
      <c r="R1446">
        <f t="shared" si="24"/>
        <v>2015</v>
      </c>
    </row>
    <row r="1447" spans="1:18" ht="44" hidden="1" thickBot="1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0" t="s">
        <v>8324</v>
      </c>
      <c r="P1447" s="15" t="s">
        <v>8343</v>
      </c>
      <c r="Q1447" s="13">
        <v>42139.542303240742</v>
      </c>
      <c r="R1447">
        <f t="shared" si="24"/>
        <v>2015</v>
      </c>
    </row>
    <row r="1448" spans="1:18" ht="44" hidden="1" thickBot="1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0" t="s">
        <v>8324</v>
      </c>
      <c r="P1448" s="15" t="s">
        <v>8343</v>
      </c>
      <c r="Q1448" s="12">
        <v>42461.447662037041</v>
      </c>
      <c r="R1448">
        <f t="shared" si="24"/>
        <v>2016</v>
      </c>
    </row>
    <row r="1449" spans="1:18" ht="29.5" hidden="1" thickBot="1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0" t="s">
        <v>8324</v>
      </c>
      <c r="P1449" s="15" t="s">
        <v>8343</v>
      </c>
      <c r="Q1449" s="13">
        <v>42529.730717592596</v>
      </c>
      <c r="R1449">
        <f t="shared" si="24"/>
        <v>2016</v>
      </c>
    </row>
    <row r="1450" spans="1:18" ht="58.5" hidden="1" thickBot="1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0" t="s">
        <v>8324</v>
      </c>
      <c r="P1450" s="15" t="s">
        <v>8343</v>
      </c>
      <c r="Q1450" s="12">
        <v>42115.936550925922</v>
      </c>
      <c r="R1450">
        <f t="shared" si="24"/>
        <v>2015</v>
      </c>
    </row>
    <row r="1451" spans="1:18" ht="44" hidden="1" thickBot="1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0" t="s">
        <v>8324</v>
      </c>
      <c r="P1451" s="15" t="s">
        <v>8343</v>
      </c>
      <c r="Q1451" s="13">
        <v>42086.811400462961</v>
      </c>
      <c r="R1451">
        <f t="shared" si="24"/>
        <v>2015</v>
      </c>
    </row>
    <row r="1452" spans="1:18" ht="58.5" hidden="1" thickBot="1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0" t="s">
        <v>8324</v>
      </c>
      <c r="P1452" s="15" t="s">
        <v>8343</v>
      </c>
      <c r="Q1452" s="12">
        <v>42390.171261574076</v>
      </c>
      <c r="R1452">
        <f t="shared" si="24"/>
        <v>2016</v>
      </c>
    </row>
    <row r="1453" spans="1:18" ht="44" hidden="1" thickBot="1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0" t="s">
        <v>8324</v>
      </c>
      <c r="P1453" s="15" t="s">
        <v>8343</v>
      </c>
      <c r="Q1453" s="13">
        <v>41931.959016203706</v>
      </c>
      <c r="R1453">
        <f t="shared" si="24"/>
        <v>2014</v>
      </c>
    </row>
    <row r="1454" spans="1:18" ht="29.5" hidden="1" thickBot="1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0" t="s">
        <v>8324</v>
      </c>
      <c r="P1454" s="15" t="s">
        <v>8343</v>
      </c>
      <c r="Q1454" s="12">
        <v>41818.703275462962</v>
      </c>
      <c r="R1454">
        <f t="shared" si="24"/>
        <v>2014</v>
      </c>
    </row>
    <row r="1455" spans="1:18" ht="44" hidden="1" thickBot="1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0" t="s">
        <v>8324</v>
      </c>
      <c r="P1455" s="15" t="s">
        <v>8343</v>
      </c>
      <c r="Q1455" s="13">
        <v>42795.696145833332</v>
      </c>
      <c r="R1455">
        <f t="shared" si="24"/>
        <v>2017</v>
      </c>
    </row>
    <row r="1456" spans="1:18" ht="44" hidden="1" thickBot="1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0" t="s">
        <v>8324</v>
      </c>
      <c r="P1456" s="15" t="s">
        <v>8343</v>
      </c>
      <c r="Q1456" s="12">
        <v>42463.866666666669</v>
      </c>
      <c r="R1456">
        <f t="shared" si="24"/>
        <v>2016</v>
      </c>
    </row>
    <row r="1457" spans="1:18" ht="58.5" hidden="1" thickBot="1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0" t="s">
        <v>8324</v>
      </c>
      <c r="P1457" s="15" t="s">
        <v>8343</v>
      </c>
      <c r="Q1457" s="13">
        <v>41832.672685185185</v>
      </c>
      <c r="R1457">
        <f t="shared" si="24"/>
        <v>2014</v>
      </c>
    </row>
    <row r="1458" spans="1:18" ht="15" hidden="1" thickBot="1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0" t="s">
        <v>8324</v>
      </c>
      <c r="P1458" s="15" t="s">
        <v>8343</v>
      </c>
      <c r="Q1458" s="12">
        <v>42708.668576388889</v>
      </c>
      <c r="R1458">
        <f t="shared" si="24"/>
        <v>2016</v>
      </c>
    </row>
    <row r="1459" spans="1:18" ht="29.5" hidden="1" thickBot="1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0" t="s">
        <v>8324</v>
      </c>
      <c r="P1459" s="15" t="s">
        <v>8343</v>
      </c>
      <c r="Q1459" s="13">
        <v>42289.89634259259</v>
      </c>
      <c r="R1459">
        <f t="shared" si="24"/>
        <v>2015</v>
      </c>
    </row>
    <row r="1460" spans="1:18" ht="58.5" hidden="1" thickBot="1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0" t="s">
        <v>8324</v>
      </c>
      <c r="P1460" s="15" t="s">
        <v>8343</v>
      </c>
      <c r="Q1460" s="12">
        <v>41831.705555555556</v>
      </c>
      <c r="R1460">
        <f t="shared" si="24"/>
        <v>2014</v>
      </c>
    </row>
    <row r="1461" spans="1:18" ht="44" hidden="1" thickBot="1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0" t="s">
        <v>8324</v>
      </c>
      <c r="P1461" s="15" t="s">
        <v>8343</v>
      </c>
      <c r="Q1461" s="13">
        <v>42312.204814814817</v>
      </c>
      <c r="R1461">
        <f t="shared" si="24"/>
        <v>2015</v>
      </c>
    </row>
    <row r="1462" spans="1:18" ht="44" hidden="1" thickBot="1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0" t="s">
        <v>8324</v>
      </c>
      <c r="P1462" s="15" t="s">
        <v>8343</v>
      </c>
      <c r="Q1462" s="12">
        <v>41915.896967592591</v>
      </c>
      <c r="R1462">
        <f t="shared" si="24"/>
        <v>2014</v>
      </c>
    </row>
    <row r="1463" spans="1:18" ht="29.5" hidden="1" thickBot="1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0" t="s">
        <v>8324</v>
      </c>
      <c r="P1463" s="15" t="s">
        <v>8344</v>
      </c>
      <c r="Q1463" s="13">
        <v>41899.645300925928</v>
      </c>
      <c r="R1463">
        <f t="shared" si="24"/>
        <v>2014</v>
      </c>
    </row>
    <row r="1464" spans="1:18" ht="29.5" hidden="1" thickBot="1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0" t="s">
        <v>8324</v>
      </c>
      <c r="P1464" s="15" t="s">
        <v>8344</v>
      </c>
      <c r="Q1464" s="12">
        <v>41344.662858796299</v>
      </c>
      <c r="R1464">
        <f t="shared" si="24"/>
        <v>2013</v>
      </c>
    </row>
    <row r="1465" spans="1:18" ht="44" hidden="1" thickBot="1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0" t="s">
        <v>8324</v>
      </c>
      <c r="P1465" s="15" t="s">
        <v>8344</v>
      </c>
      <c r="Q1465" s="13">
        <v>41326.911319444444</v>
      </c>
      <c r="R1465">
        <f t="shared" si="24"/>
        <v>2013</v>
      </c>
    </row>
    <row r="1466" spans="1:18" ht="15" hidden="1" thickBot="1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0" t="s">
        <v>8324</v>
      </c>
      <c r="P1466" s="15" t="s">
        <v>8344</v>
      </c>
      <c r="Q1466" s="12">
        <v>41291.661550925928</v>
      </c>
      <c r="R1466">
        <f t="shared" si="24"/>
        <v>2013</v>
      </c>
    </row>
    <row r="1467" spans="1:18" ht="44" hidden="1" thickBot="1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0" t="s">
        <v>8324</v>
      </c>
      <c r="P1467" s="15" t="s">
        <v>8344</v>
      </c>
      <c r="Q1467" s="13">
        <v>40959.734398148146</v>
      </c>
      <c r="R1467">
        <f t="shared" si="24"/>
        <v>2012</v>
      </c>
    </row>
    <row r="1468" spans="1:18" ht="44" hidden="1" thickBot="1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0" t="s">
        <v>8324</v>
      </c>
      <c r="P1468" s="15" t="s">
        <v>8344</v>
      </c>
      <c r="Q1468" s="12">
        <v>42340.172060185185</v>
      </c>
      <c r="R1468">
        <f t="shared" si="24"/>
        <v>2015</v>
      </c>
    </row>
    <row r="1469" spans="1:18" ht="29.5" hidden="1" thickBot="1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0" t="s">
        <v>8324</v>
      </c>
      <c r="P1469" s="15" t="s">
        <v>8344</v>
      </c>
      <c r="Q1469" s="13">
        <v>40933.80190972222</v>
      </c>
      <c r="R1469">
        <f t="shared" si="24"/>
        <v>2012</v>
      </c>
    </row>
    <row r="1470" spans="1:18" ht="44" hidden="1" thickBot="1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0" t="s">
        <v>8324</v>
      </c>
      <c r="P1470" s="15" t="s">
        <v>8344</v>
      </c>
      <c r="Q1470" s="12">
        <v>40646.014456018522</v>
      </c>
      <c r="R1470">
        <f t="shared" si="24"/>
        <v>2011</v>
      </c>
    </row>
    <row r="1471" spans="1:18" ht="44" hidden="1" thickBot="1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0" t="s">
        <v>8324</v>
      </c>
      <c r="P1471" s="15" t="s">
        <v>8344</v>
      </c>
      <c r="Q1471" s="13">
        <v>41290.598483796297</v>
      </c>
      <c r="R1471">
        <f t="shared" si="24"/>
        <v>2013</v>
      </c>
    </row>
    <row r="1472" spans="1:18" ht="58.5" hidden="1" thickBot="1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0" t="s">
        <v>8324</v>
      </c>
      <c r="P1472" s="15" t="s">
        <v>8344</v>
      </c>
      <c r="Q1472" s="12">
        <v>41250.827118055553</v>
      </c>
      <c r="R1472">
        <f t="shared" si="24"/>
        <v>2012</v>
      </c>
    </row>
    <row r="1473" spans="1:18" ht="44" hidden="1" thickBot="1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0" t="s">
        <v>8324</v>
      </c>
      <c r="P1473" s="15" t="s">
        <v>8344</v>
      </c>
      <c r="Q1473" s="13">
        <v>42073.957569444443</v>
      </c>
      <c r="R1473">
        <f t="shared" si="24"/>
        <v>2015</v>
      </c>
    </row>
    <row r="1474" spans="1:18" ht="58.5" hidden="1" thickBot="1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0" t="s">
        <v>8324</v>
      </c>
      <c r="P1474" s="15" t="s">
        <v>8344</v>
      </c>
      <c r="Q1474" s="12">
        <v>41533.542858796296</v>
      </c>
      <c r="R1474">
        <f t="shared" si="24"/>
        <v>2013</v>
      </c>
    </row>
    <row r="1475" spans="1:18" ht="15" hidden="1" thickBot="1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0" t="s">
        <v>8324</v>
      </c>
      <c r="P1475" s="15" t="s">
        <v>8344</v>
      </c>
      <c r="Q1475" s="13">
        <v>40939.979618055557</v>
      </c>
      <c r="R1475">
        <f t="shared" ref="R1475:R1538" si="25">YEAR(Q1475)</f>
        <v>2012</v>
      </c>
    </row>
    <row r="1476" spans="1:18" ht="44" hidden="1" thickBot="1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0" t="s">
        <v>8324</v>
      </c>
      <c r="P1476" s="15" t="s">
        <v>8344</v>
      </c>
      <c r="Q1476" s="12">
        <v>41500.727916666663</v>
      </c>
      <c r="R1476">
        <f t="shared" si="25"/>
        <v>2013</v>
      </c>
    </row>
    <row r="1477" spans="1:18" ht="44" hidden="1" thickBot="1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0" t="s">
        <v>8324</v>
      </c>
      <c r="P1477" s="15" t="s">
        <v>8344</v>
      </c>
      <c r="Q1477" s="13">
        <v>41960.722951388889</v>
      </c>
      <c r="R1477">
        <f t="shared" si="25"/>
        <v>2014</v>
      </c>
    </row>
    <row r="1478" spans="1:18" ht="29.5" hidden="1" thickBot="1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0" t="s">
        <v>8324</v>
      </c>
      <c r="P1478" s="15" t="s">
        <v>8344</v>
      </c>
      <c r="Q1478" s="12">
        <v>40766.041921296295</v>
      </c>
      <c r="R1478">
        <f t="shared" si="25"/>
        <v>2011</v>
      </c>
    </row>
    <row r="1479" spans="1:18" ht="44" hidden="1" thickBot="1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0" t="s">
        <v>8324</v>
      </c>
      <c r="P1479" s="15" t="s">
        <v>8344</v>
      </c>
      <c r="Q1479" s="13">
        <v>40840.615787037037</v>
      </c>
      <c r="R1479">
        <f t="shared" si="25"/>
        <v>2011</v>
      </c>
    </row>
    <row r="1480" spans="1:18" ht="44" hidden="1" thickBot="1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0" t="s">
        <v>8324</v>
      </c>
      <c r="P1480" s="15" t="s">
        <v>8344</v>
      </c>
      <c r="Q1480" s="12">
        <v>41394.871678240743</v>
      </c>
      <c r="R1480">
        <f t="shared" si="25"/>
        <v>2013</v>
      </c>
    </row>
    <row r="1481" spans="1:18" ht="44" hidden="1" thickBot="1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0" t="s">
        <v>8324</v>
      </c>
      <c r="P1481" s="15" t="s">
        <v>8344</v>
      </c>
      <c r="Q1481" s="13">
        <v>41754.745243055557</v>
      </c>
      <c r="R1481">
        <f t="shared" si="25"/>
        <v>2014</v>
      </c>
    </row>
    <row r="1482" spans="1:18" ht="44" hidden="1" thickBot="1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0" t="s">
        <v>8324</v>
      </c>
      <c r="P1482" s="15" t="s">
        <v>8344</v>
      </c>
      <c r="Q1482" s="12">
        <v>41464.934016203704</v>
      </c>
      <c r="R1482">
        <f t="shared" si="25"/>
        <v>2013</v>
      </c>
    </row>
    <row r="1483" spans="1:18" ht="44" hidden="1" thickBot="1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0" t="s">
        <v>8324</v>
      </c>
      <c r="P1483" s="15" t="s">
        <v>8326</v>
      </c>
      <c r="Q1483" s="13">
        <v>41550.922974537039</v>
      </c>
      <c r="R1483">
        <f t="shared" si="25"/>
        <v>2013</v>
      </c>
    </row>
    <row r="1484" spans="1:18" ht="44" hidden="1" thickBot="1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0" t="s">
        <v>8324</v>
      </c>
      <c r="P1484" s="15" t="s">
        <v>8326</v>
      </c>
      <c r="Q1484" s="12">
        <v>41136.858055555553</v>
      </c>
      <c r="R1484">
        <f t="shared" si="25"/>
        <v>2012</v>
      </c>
    </row>
    <row r="1485" spans="1:18" ht="44" hidden="1" thickBot="1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0" t="s">
        <v>8324</v>
      </c>
      <c r="P1485" s="15" t="s">
        <v>8326</v>
      </c>
      <c r="Q1485" s="13">
        <v>42548.192997685182</v>
      </c>
      <c r="R1485">
        <f t="shared" si="25"/>
        <v>2016</v>
      </c>
    </row>
    <row r="1486" spans="1:18" ht="15" hidden="1" thickBot="1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0" t="s">
        <v>8324</v>
      </c>
      <c r="P1486" s="15" t="s">
        <v>8326</v>
      </c>
      <c r="Q1486" s="12">
        <v>41053.200960648152</v>
      </c>
      <c r="R1486">
        <f t="shared" si="25"/>
        <v>2012</v>
      </c>
    </row>
    <row r="1487" spans="1:18" ht="44" hidden="1" thickBot="1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0" t="s">
        <v>8324</v>
      </c>
      <c r="P1487" s="15" t="s">
        <v>8326</v>
      </c>
      <c r="Q1487" s="13">
        <v>42130.795983796299</v>
      </c>
      <c r="R1487">
        <f t="shared" si="25"/>
        <v>2015</v>
      </c>
    </row>
    <row r="1488" spans="1:18" ht="58.5" hidden="1" thickBot="1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0" t="s">
        <v>8324</v>
      </c>
      <c r="P1488" s="15" t="s">
        <v>8326</v>
      </c>
      <c r="Q1488" s="12">
        <v>42032.168530092589</v>
      </c>
      <c r="R1488">
        <f t="shared" si="25"/>
        <v>2015</v>
      </c>
    </row>
    <row r="1489" spans="1:18" ht="44" hidden="1" thickBot="1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0" t="s">
        <v>8324</v>
      </c>
      <c r="P1489" s="15" t="s">
        <v>8326</v>
      </c>
      <c r="Q1489" s="13">
        <v>42554.917488425926</v>
      </c>
      <c r="R1489">
        <f t="shared" si="25"/>
        <v>2016</v>
      </c>
    </row>
    <row r="1490" spans="1:18" ht="44" hidden="1" thickBot="1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0" t="s">
        <v>8324</v>
      </c>
      <c r="P1490" s="15" t="s">
        <v>8326</v>
      </c>
      <c r="Q1490" s="12">
        <v>41614.563194444447</v>
      </c>
      <c r="R1490">
        <f t="shared" si="25"/>
        <v>2013</v>
      </c>
    </row>
    <row r="1491" spans="1:18" ht="44" hidden="1" thickBot="1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0" t="s">
        <v>8324</v>
      </c>
      <c r="P1491" s="15" t="s">
        <v>8326</v>
      </c>
      <c r="Q1491" s="13">
        <v>41198.611712962964</v>
      </c>
      <c r="R1491">
        <f t="shared" si="25"/>
        <v>2012</v>
      </c>
    </row>
    <row r="1492" spans="1:18" ht="44" hidden="1" thickBot="1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0" t="s">
        <v>8324</v>
      </c>
      <c r="P1492" s="15" t="s">
        <v>8326</v>
      </c>
      <c r="Q1492" s="12">
        <v>41520.561041666668</v>
      </c>
      <c r="R1492">
        <f t="shared" si="25"/>
        <v>2013</v>
      </c>
    </row>
    <row r="1493" spans="1:18" ht="44" hidden="1" thickBot="1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0" t="s">
        <v>8324</v>
      </c>
      <c r="P1493" s="15" t="s">
        <v>8326</v>
      </c>
      <c r="Q1493" s="13">
        <v>41991.713460648149</v>
      </c>
      <c r="R1493">
        <f t="shared" si="25"/>
        <v>2014</v>
      </c>
    </row>
    <row r="1494" spans="1:18" ht="58.5" hidden="1" thickBot="1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0" t="s">
        <v>8324</v>
      </c>
      <c r="P1494" s="15" t="s">
        <v>8326</v>
      </c>
      <c r="Q1494" s="12">
        <v>40682.884791666664</v>
      </c>
      <c r="R1494">
        <f t="shared" si="25"/>
        <v>2011</v>
      </c>
    </row>
    <row r="1495" spans="1:18" ht="29.5" hidden="1" thickBot="1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0" t="s">
        <v>8324</v>
      </c>
      <c r="P1495" s="15" t="s">
        <v>8326</v>
      </c>
      <c r="Q1495" s="13">
        <v>41411.866608796299</v>
      </c>
      <c r="R1495">
        <f t="shared" si="25"/>
        <v>2013</v>
      </c>
    </row>
    <row r="1496" spans="1:18" ht="58.5" hidden="1" thickBot="1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0" t="s">
        <v>8324</v>
      </c>
      <c r="P1496" s="15" t="s">
        <v>8326</v>
      </c>
      <c r="Q1496" s="12">
        <v>42067.722372685188</v>
      </c>
      <c r="R1496">
        <f t="shared" si="25"/>
        <v>2015</v>
      </c>
    </row>
    <row r="1497" spans="1:18" ht="29.5" hidden="1" thickBot="1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0" t="s">
        <v>8324</v>
      </c>
      <c r="P1497" s="15" t="s">
        <v>8326</v>
      </c>
      <c r="Q1497" s="13">
        <v>40752.789710648147</v>
      </c>
      <c r="R1497">
        <f t="shared" si="25"/>
        <v>2011</v>
      </c>
    </row>
    <row r="1498" spans="1:18" ht="44" hidden="1" thickBot="1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0" t="s">
        <v>8324</v>
      </c>
      <c r="P1498" s="15" t="s">
        <v>8326</v>
      </c>
      <c r="Q1498" s="12">
        <v>41838.475219907406</v>
      </c>
      <c r="R1498">
        <f t="shared" si="25"/>
        <v>2014</v>
      </c>
    </row>
    <row r="1499" spans="1:18" ht="58.5" hidden="1" thickBot="1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0" t="s">
        <v>8324</v>
      </c>
      <c r="P1499" s="15" t="s">
        <v>8326</v>
      </c>
      <c r="Q1499" s="13">
        <v>41444.64261574074</v>
      </c>
      <c r="R1499">
        <f t="shared" si="25"/>
        <v>2013</v>
      </c>
    </row>
    <row r="1500" spans="1:18" ht="44" hidden="1" thickBot="1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0" t="s">
        <v>8324</v>
      </c>
      <c r="P1500" s="15" t="s">
        <v>8326</v>
      </c>
      <c r="Q1500" s="12">
        <v>41840.983541666668</v>
      </c>
      <c r="R1500">
        <f t="shared" si="25"/>
        <v>2014</v>
      </c>
    </row>
    <row r="1501" spans="1:18" ht="58.5" hidden="1" thickBot="1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0" t="s">
        <v>8324</v>
      </c>
      <c r="P1501" s="15" t="s">
        <v>8326</v>
      </c>
      <c r="Q1501" s="13">
        <v>42527.007326388892</v>
      </c>
      <c r="R1501">
        <f t="shared" si="25"/>
        <v>2016</v>
      </c>
    </row>
    <row r="1502" spans="1:18" ht="44" hidden="1" thickBot="1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0" t="s">
        <v>8324</v>
      </c>
      <c r="P1502" s="15" t="s">
        <v>8326</v>
      </c>
      <c r="Q1502" s="12">
        <v>41365.904594907406</v>
      </c>
      <c r="R1502">
        <f t="shared" si="25"/>
        <v>2013</v>
      </c>
    </row>
    <row r="1503" spans="1:18" ht="29.5" hidden="1" thickBot="1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0" t="s">
        <v>8340</v>
      </c>
      <c r="P1503" s="15" t="s">
        <v>8341</v>
      </c>
      <c r="Q1503" s="13">
        <v>42163.583599537036</v>
      </c>
      <c r="R1503">
        <f t="shared" si="25"/>
        <v>2015</v>
      </c>
    </row>
    <row r="1504" spans="1:18" ht="44" hidden="1" thickBot="1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0" t="s">
        <v>8340</v>
      </c>
      <c r="P1504" s="15" t="s">
        <v>8341</v>
      </c>
      <c r="Q1504" s="12">
        <v>42426.542592592596</v>
      </c>
      <c r="R1504">
        <f t="shared" si="25"/>
        <v>2016</v>
      </c>
    </row>
    <row r="1505" spans="1:18" ht="44" hidden="1" thickBot="1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0" t="s">
        <v>8340</v>
      </c>
      <c r="P1505" s="15" t="s">
        <v>8341</v>
      </c>
      <c r="Q1505" s="13">
        <v>42606.347233796296</v>
      </c>
      <c r="R1505">
        <f t="shared" si="25"/>
        <v>2016</v>
      </c>
    </row>
    <row r="1506" spans="1:18" ht="44" hidden="1" thickBot="1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0" t="s">
        <v>8340</v>
      </c>
      <c r="P1506" s="15" t="s">
        <v>8341</v>
      </c>
      <c r="Q1506" s="12">
        <v>41772.657685185186</v>
      </c>
      <c r="R1506">
        <f t="shared" si="25"/>
        <v>2014</v>
      </c>
    </row>
    <row r="1507" spans="1:18" ht="58.5" hidden="1" thickBot="1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0" t="s">
        <v>8340</v>
      </c>
      <c r="P1507" s="15" t="s">
        <v>8341</v>
      </c>
      <c r="Q1507" s="13">
        <v>42414.44332175926</v>
      </c>
      <c r="R1507">
        <f t="shared" si="25"/>
        <v>2016</v>
      </c>
    </row>
    <row r="1508" spans="1:18" ht="44" hidden="1" thickBot="1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0" t="s">
        <v>8340</v>
      </c>
      <c r="P1508" s="15" t="s">
        <v>8341</v>
      </c>
      <c r="Q1508" s="12">
        <v>41814.785925925928</v>
      </c>
      <c r="R1508">
        <f t="shared" si="25"/>
        <v>2014</v>
      </c>
    </row>
    <row r="1509" spans="1:18" ht="58.5" hidden="1" thickBot="1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0" t="s">
        <v>8340</v>
      </c>
      <c r="P1509" s="15" t="s">
        <v>8341</v>
      </c>
      <c r="Q1509" s="13">
        <v>40254.450335648151</v>
      </c>
      <c r="R1509">
        <f t="shared" si="25"/>
        <v>2010</v>
      </c>
    </row>
    <row r="1510" spans="1:18" ht="44" hidden="1" thickBot="1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0" t="s">
        <v>8340</v>
      </c>
      <c r="P1510" s="15" t="s">
        <v>8341</v>
      </c>
      <c r="Q1510" s="12">
        <v>41786.614363425928</v>
      </c>
      <c r="R1510">
        <f t="shared" si="25"/>
        <v>2014</v>
      </c>
    </row>
    <row r="1511" spans="1:18" ht="44" hidden="1" thickBot="1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0" t="s">
        <v>8340</v>
      </c>
      <c r="P1511" s="15" t="s">
        <v>8341</v>
      </c>
      <c r="Q1511" s="13">
        <v>42751.533391203702</v>
      </c>
      <c r="R1511">
        <f t="shared" si="25"/>
        <v>2017</v>
      </c>
    </row>
    <row r="1512" spans="1:18" ht="44" hidden="1" thickBot="1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0" t="s">
        <v>8340</v>
      </c>
      <c r="P1512" s="15" t="s">
        <v>8341</v>
      </c>
      <c r="Q1512" s="12">
        <v>41809.385162037041</v>
      </c>
      <c r="R1512">
        <f t="shared" si="25"/>
        <v>2014</v>
      </c>
    </row>
    <row r="1513" spans="1:18" ht="58.5" hidden="1" thickBot="1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0" t="s">
        <v>8340</v>
      </c>
      <c r="P1513" s="15" t="s">
        <v>8341</v>
      </c>
      <c r="Q1513" s="13">
        <v>42296.583379629628</v>
      </c>
      <c r="R1513">
        <f t="shared" si="25"/>
        <v>2015</v>
      </c>
    </row>
    <row r="1514" spans="1:18" ht="44" hidden="1" thickBot="1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0" t="s">
        <v>8340</v>
      </c>
      <c r="P1514" s="15" t="s">
        <v>8341</v>
      </c>
      <c r="Q1514" s="12">
        <v>42741.684479166666</v>
      </c>
      <c r="R1514">
        <f t="shared" si="25"/>
        <v>2017</v>
      </c>
    </row>
    <row r="1515" spans="1:18" ht="44" hidden="1" thickBot="1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0" t="s">
        <v>8340</v>
      </c>
      <c r="P1515" s="15" t="s">
        <v>8341</v>
      </c>
      <c r="Q1515" s="13">
        <v>41806.637337962966</v>
      </c>
      <c r="R1515">
        <f t="shared" si="25"/>
        <v>2014</v>
      </c>
    </row>
    <row r="1516" spans="1:18" ht="44" hidden="1" thickBot="1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0" t="s">
        <v>8340</v>
      </c>
      <c r="P1516" s="15" t="s">
        <v>8341</v>
      </c>
      <c r="Q1516" s="12">
        <v>42234.597685185188</v>
      </c>
      <c r="R1516">
        <f t="shared" si="25"/>
        <v>2015</v>
      </c>
    </row>
    <row r="1517" spans="1:18" ht="44" hidden="1" thickBot="1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0" t="s">
        <v>8340</v>
      </c>
      <c r="P1517" s="15" t="s">
        <v>8341</v>
      </c>
      <c r="Q1517" s="13">
        <v>42415.253437500003</v>
      </c>
      <c r="R1517">
        <f t="shared" si="25"/>
        <v>2016</v>
      </c>
    </row>
    <row r="1518" spans="1:18" ht="44" hidden="1" thickBot="1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0" t="s">
        <v>8340</v>
      </c>
      <c r="P1518" s="15" t="s">
        <v>8341</v>
      </c>
      <c r="Q1518" s="12">
        <v>42619.46634259259</v>
      </c>
      <c r="R1518">
        <f t="shared" si="25"/>
        <v>2016</v>
      </c>
    </row>
    <row r="1519" spans="1:18" ht="44" hidden="1" thickBot="1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0" t="s">
        <v>8340</v>
      </c>
      <c r="P1519" s="15" t="s">
        <v>8341</v>
      </c>
      <c r="Q1519" s="13">
        <v>41948.56658564815</v>
      </c>
      <c r="R1519">
        <f t="shared" si="25"/>
        <v>2014</v>
      </c>
    </row>
    <row r="1520" spans="1:18" ht="29.5" hidden="1" thickBot="1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0" t="s">
        <v>8340</v>
      </c>
      <c r="P1520" s="15" t="s">
        <v>8341</v>
      </c>
      <c r="Q1520" s="12">
        <v>41760.8200462963</v>
      </c>
      <c r="R1520">
        <f t="shared" si="25"/>
        <v>2014</v>
      </c>
    </row>
    <row r="1521" spans="1:18" ht="44" hidden="1" thickBot="1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0" t="s">
        <v>8340</v>
      </c>
      <c r="P1521" s="15" t="s">
        <v>8341</v>
      </c>
      <c r="Q1521" s="13">
        <v>41782.741701388892</v>
      </c>
      <c r="R1521">
        <f t="shared" si="25"/>
        <v>2014</v>
      </c>
    </row>
    <row r="1522" spans="1:18" ht="29.5" hidden="1" thickBot="1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0" t="s">
        <v>8340</v>
      </c>
      <c r="P1522" s="15" t="s">
        <v>8341</v>
      </c>
      <c r="Q1522" s="12">
        <v>41955.857789351852</v>
      </c>
      <c r="R1522">
        <f t="shared" si="25"/>
        <v>2014</v>
      </c>
    </row>
    <row r="1523" spans="1:18" ht="44" hidden="1" thickBot="1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0" t="s">
        <v>8340</v>
      </c>
      <c r="P1523" s="15" t="s">
        <v>8341</v>
      </c>
      <c r="Q1523" s="13">
        <v>42493.167719907404</v>
      </c>
      <c r="R1523">
        <f t="shared" si="25"/>
        <v>2016</v>
      </c>
    </row>
    <row r="1524" spans="1:18" ht="58.5" hidden="1" thickBot="1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0" t="s">
        <v>8340</v>
      </c>
      <c r="P1524" s="15" t="s">
        <v>8341</v>
      </c>
      <c r="Q1524" s="12">
        <v>41899.830312500002</v>
      </c>
      <c r="R1524">
        <f t="shared" si="25"/>
        <v>2014</v>
      </c>
    </row>
    <row r="1525" spans="1:18" ht="44" hidden="1" thickBot="1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0" t="s">
        <v>8340</v>
      </c>
      <c r="P1525" s="15" t="s">
        <v>8341</v>
      </c>
      <c r="Q1525" s="13">
        <v>41964.751342592594</v>
      </c>
      <c r="R1525">
        <f t="shared" si="25"/>
        <v>2014</v>
      </c>
    </row>
    <row r="1526" spans="1:18" ht="44" hidden="1" thickBot="1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0" t="s">
        <v>8340</v>
      </c>
      <c r="P1526" s="15" t="s">
        <v>8341</v>
      </c>
      <c r="Q1526" s="12">
        <v>42756.50104166667</v>
      </c>
      <c r="R1526">
        <f t="shared" si="25"/>
        <v>2017</v>
      </c>
    </row>
    <row r="1527" spans="1:18" ht="44" hidden="1" thickBot="1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0" t="s">
        <v>8340</v>
      </c>
      <c r="P1527" s="15" t="s">
        <v>8341</v>
      </c>
      <c r="Q1527" s="13">
        <v>42570.702986111108</v>
      </c>
      <c r="R1527">
        <f t="shared" si="25"/>
        <v>2016</v>
      </c>
    </row>
    <row r="1528" spans="1:18" ht="44" hidden="1" thickBot="1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0" t="s">
        <v>8340</v>
      </c>
      <c r="P1528" s="15" t="s">
        <v>8341</v>
      </c>
      <c r="Q1528" s="12">
        <v>42339.276006944441</v>
      </c>
      <c r="R1528">
        <f t="shared" si="25"/>
        <v>2015</v>
      </c>
    </row>
    <row r="1529" spans="1:18" ht="44" hidden="1" thickBot="1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0" t="s">
        <v>8340</v>
      </c>
      <c r="P1529" s="15" t="s">
        <v>8341</v>
      </c>
      <c r="Q1529" s="13">
        <v>42780.600532407407</v>
      </c>
      <c r="R1529">
        <f t="shared" si="25"/>
        <v>2017</v>
      </c>
    </row>
    <row r="1530" spans="1:18" ht="29.5" hidden="1" thickBot="1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0" t="s">
        <v>8340</v>
      </c>
      <c r="P1530" s="15" t="s">
        <v>8341</v>
      </c>
      <c r="Q1530" s="12">
        <v>42736.732893518521</v>
      </c>
      <c r="R1530">
        <f t="shared" si="25"/>
        <v>2017</v>
      </c>
    </row>
    <row r="1531" spans="1:18" ht="44" hidden="1" thickBot="1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0" t="s">
        <v>8340</v>
      </c>
      <c r="P1531" s="15" t="s">
        <v>8341</v>
      </c>
      <c r="Q1531" s="13">
        <v>42052.628703703704</v>
      </c>
      <c r="R1531">
        <f t="shared" si="25"/>
        <v>2015</v>
      </c>
    </row>
    <row r="1532" spans="1:18" ht="58.5" hidden="1" thickBot="1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0" t="s">
        <v>8340</v>
      </c>
      <c r="P1532" s="15" t="s">
        <v>8341</v>
      </c>
      <c r="Q1532" s="12">
        <v>42275.76730324074</v>
      </c>
      <c r="R1532">
        <f t="shared" si="25"/>
        <v>2015</v>
      </c>
    </row>
    <row r="1533" spans="1:18" ht="58.5" hidden="1" thickBot="1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0" t="s">
        <v>8340</v>
      </c>
      <c r="P1533" s="15" t="s">
        <v>8341</v>
      </c>
      <c r="Q1533" s="13">
        <v>41941.802384259259</v>
      </c>
      <c r="R1533">
        <f t="shared" si="25"/>
        <v>2014</v>
      </c>
    </row>
    <row r="1534" spans="1:18" ht="44" hidden="1" thickBot="1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0" t="s">
        <v>8340</v>
      </c>
      <c r="P1534" s="15" t="s">
        <v>8341</v>
      </c>
      <c r="Q1534" s="12">
        <v>42391.475289351853</v>
      </c>
      <c r="R1534">
        <f t="shared" si="25"/>
        <v>2016</v>
      </c>
    </row>
    <row r="1535" spans="1:18" ht="44" hidden="1" thickBot="1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0" t="s">
        <v>8340</v>
      </c>
      <c r="P1535" s="15" t="s">
        <v>8341</v>
      </c>
      <c r="Q1535" s="13">
        <v>42443.00204861111</v>
      </c>
      <c r="R1535">
        <f t="shared" si="25"/>
        <v>2016</v>
      </c>
    </row>
    <row r="1536" spans="1:18" ht="44" hidden="1" thickBot="1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0" t="s">
        <v>8340</v>
      </c>
      <c r="P1536" s="15" t="s">
        <v>8341</v>
      </c>
      <c r="Q1536" s="12">
        <v>42221.674328703702</v>
      </c>
      <c r="R1536">
        <f t="shared" si="25"/>
        <v>2015</v>
      </c>
    </row>
    <row r="1537" spans="1:18" ht="58.5" hidden="1" thickBot="1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0" t="s">
        <v>8340</v>
      </c>
      <c r="P1537" s="15" t="s">
        <v>8341</v>
      </c>
      <c r="Q1537" s="13">
        <v>42484.829062500001</v>
      </c>
      <c r="R1537">
        <f t="shared" si="25"/>
        <v>2016</v>
      </c>
    </row>
    <row r="1538" spans="1:18" ht="58.5" hidden="1" thickBot="1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0" t="s">
        <v>8340</v>
      </c>
      <c r="P1538" s="15" t="s">
        <v>8341</v>
      </c>
      <c r="Q1538" s="12">
        <v>42213.802199074074</v>
      </c>
      <c r="R1538">
        <f t="shared" si="25"/>
        <v>2015</v>
      </c>
    </row>
    <row r="1539" spans="1:18" ht="44" hidden="1" thickBot="1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0" t="s">
        <v>8340</v>
      </c>
      <c r="P1539" s="15" t="s">
        <v>8341</v>
      </c>
      <c r="Q1539" s="13">
        <v>42552.315127314818</v>
      </c>
      <c r="R1539">
        <f t="shared" ref="R1539:R1602" si="26">YEAR(Q1539)</f>
        <v>2016</v>
      </c>
    </row>
    <row r="1540" spans="1:18" ht="44" hidden="1" thickBot="1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0" t="s">
        <v>8340</v>
      </c>
      <c r="P1540" s="15" t="s">
        <v>8341</v>
      </c>
      <c r="Q1540" s="12">
        <v>41981.782060185185</v>
      </c>
      <c r="R1540">
        <f t="shared" si="26"/>
        <v>2014</v>
      </c>
    </row>
    <row r="1541" spans="1:18" ht="44" hidden="1" thickBot="1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0" t="s">
        <v>8340</v>
      </c>
      <c r="P1541" s="15" t="s">
        <v>8341</v>
      </c>
      <c r="Q1541" s="13">
        <v>42705.91920138889</v>
      </c>
      <c r="R1541">
        <f t="shared" si="26"/>
        <v>2016</v>
      </c>
    </row>
    <row r="1542" spans="1:18" ht="44" hidden="1" thickBot="1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0" t="s">
        <v>8340</v>
      </c>
      <c r="P1542" s="15" t="s">
        <v>8341</v>
      </c>
      <c r="Q1542" s="12">
        <v>41939.00712962963</v>
      </c>
      <c r="R1542">
        <f t="shared" si="26"/>
        <v>2014</v>
      </c>
    </row>
    <row r="1543" spans="1:18" ht="44" hidden="1" thickBot="1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0" t="s">
        <v>8340</v>
      </c>
      <c r="P1543" s="15" t="s">
        <v>8345</v>
      </c>
      <c r="Q1543" s="13">
        <v>41974.712245370371</v>
      </c>
      <c r="R1543">
        <f t="shared" si="26"/>
        <v>2014</v>
      </c>
    </row>
    <row r="1544" spans="1:18" ht="58.5" hidden="1" thickBot="1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0" t="s">
        <v>8340</v>
      </c>
      <c r="P1544" s="15" t="s">
        <v>8345</v>
      </c>
      <c r="Q1544" s="12">
        <v>42170.996527777781</v>
      </c>
      <c r="R1544">
        <f t="shared" si="26"/>
        <v>2015</v>
      </c>
    </row>
    <row r="1545" spans="1:18" ht="44" hidden="1" thickBot="1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0" t="s">
        <v>8340</v>
      </c>
      <c r="P1545" s="15" t="s">
        <v>8345</v>
      </c>
      <c r="Q1545" s="13">
        <v>41935.509652777779</v>
      </c>
      <c r="R1545">
        <f t="shared" si="26"/>
        <v>2014</v>
      </c>
    </row>
    <row r="1546" spans="1:18" ht="44" hidden="1" thickBot="1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0" t="s">
        <v>8340</v>
      </c>
      <c r="P1546" s="15" t="s">
        <v>8345</v>
      </c>
      <c r="Q1546" s="12">
        <v>42053.051203703704</v>
      </c>
      <c r="R1546">
        <f t="shared" si="26"/>
        <v>2015</v>
      </c>
    </row>
    <row r="1547" spans="1:18" ht="44" hidden="1" thickBot="1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0" t="s">
        <v>8340</v>
      </c>
      <c r="P1547" s="15" t="s">
        <v>8345</v>
      </c>
      <c r="Q1547" s="13">
        <v>42031.884652777779</v>
      </c>
      <c r="R1547">
        <f t="shared" si="26"/>
        <v>2015</v>
      </c>
    </row>
    <row r="1548" spans="1:18" ht="44" hidden="1" thickBot="1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0" t="s">
        <v>8340</v>
      </c>
      <c r="P1548" s="15" t="s">
        <v>8345</v>
      </c>
      <c r="Q1548" s="12">
        <v>41839.212951388887</v>
      </c>
      <c r="R1548">
        <f t="shared" si="26"/>
        <v>2014</v>
      </c>
    </row>
    <row r="1549" spans="1:18" ht="44" hidden="1" thickBot="1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0" t="s">
        <v>8340</v>
      </c>
      <c r="P1549" s="15" t="s">
        <v>8345</v>
      </c>
      <c r="Q1549" s="13">
        <v>42782.426874999997</v>
      </c>
      <c r="R1549">
        <f t="shared" si="26"/>
        <v>2017</v>
      </c>
    </row>
    <row r="1550" spans="1:18" ht="29.5" hidden="1" thickBot="1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0" t="s">
        <v>8340</v>
      </c>
      <c r="P1550" s="15" t="s">
        <v>8345</v>
      </c>
      <c r="Q1550" s="12">
        <v>42286.882175925923</v>
      </c>
      <c r="R1550">
        <f t="shared" si="26"/>
        <v>2015</v>
      </c>
    </row>
    <row r="1551" spans="1:18" ht="44" hidden="1" thickBot="1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0" t="s">
        <v>8340</v>
      </c>
      <c r="P1551" s="15" t="s">
        <v>8345</v>
      </c>
      <c r="Q1551" s="13">
        <v>42281.136099537034</v>
      </c>
      <c r="R1551">
        <f t="shared" si="26"/>
        <v>2015</v>
      </c>
    </row>
    <row r="1552" spans="1:18" ht="58.5" hidden="1" thickBot="1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0" t="s">
        <v>8340</v>
      </c>
      <c r="P1552" s="15" t="s">
        <v>8345</v>
      </c>
      <c r="Q1552" s="12">
        <v>42472.449467592596</v>
      </c>
      <c r="R1552">
        <f t="shared" si="26"/>
        <v>2016</v>
      </c>
    </row>
    <row r="1553" spans="1:18" ht="44" hidden="1" thickBot="1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0" t="s">
        <v>8340</v>
      </c>
      <c r="P1553" s="15" t="s">
        <v>8345</v>
      </c>
      <c r="Q1553" s="13">
        <v>42121.824525462966</v>
      </c>
      <c r="R1553">
        <f t="shared" si="26"/>
        <v>2015</v>
      </c>
    </row>
    <row r="1554" spans="1:18" ht="44" hidden="1" thickBot="1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0" t="s">
        <v>8340</v>
      </c>
      <c r="P1554" s="15" t="s">
        <v>8345</v>
      </c>
      <c r="Q1554" s="12">
        <v>41892.688750000001</v>
      </c>
      <c r="R1554">
        <f t="shared" si="26"/>
        <v>2014</v>
      </c>
    </row>
    <row r="1555" spans="1:18" ht="44" hidden="1" thickBot="1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0" t="s">
        <v>8340</v>
      </c>
      <c r="P1555" s="15" t="s">
        <v>8345</v>
      </c>
      <c r="Q1555" s="13">
        <v>42219.282951388886</v>
      </c>
      <c r="R1555">
        <f t="shared" si="26"/>
        <v>2015</v>
      </c>
    </row>
    <row r="1556" spans="1:18" ht="58.5" hidden="1" thickBot="1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0" t="s">
        <v>8340</v>
      </c>
      <c r="P1556" s="15" t="s">
        <v>8345</v>
      </c>
      <c r="Q1556" s="12">
        <v>42188.252199074072</v>
      </c>
      <c r="R1556">
        <f t="shared" si="26"/>
        <v>2015</v>
      </c>
    </row>
    <row r="1557" spans="1:18" ht="44" hidden="1" thickBot="1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0" t="s">
        <v>8340</v>
      </c>
      <c r="P1557" s="15" t="s">
        <v>8345</v>
      </c>
      <c r="Q1557" s="13">
        <v>42241.613796296297</v>
      </c>
      <c r="R1557">
        <f t="shared" si="26"/>
        <v>2015</v>
      </c>
    </row>
    <row r="1558" spans="1:18" ht="44" hidden="1" thickBot="1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0" t="s">
        <v>8340</v>
      </c>
      <c r="P1558" s="15" t="s">
        <v>8345</v>
      </c>
      <c r="Q1558" s="12">
        <v>42525.153055555558</v>
      </c>
      <c r="R1558">
        <f t="shared" si="26"/>
        <v>2016</v>
      </c>
    </row>
    <row r="1559" spans="1:18" ht="44" hidden="1" thickBot="1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0" t="s">
        <v>8340</v>
      </c>
      <c r="P1559" s="15" t="s">
        <v>8345</v>
      </c>
      <c r="Q1559" s="13">
        <v>41871.65315972222</v>
      </c>
      <c r="R1559">
        <f t="shared" si="26"/>
        <v>2014</v>
      </c>
    </row>
    <row r="1560" spans="1:18" ht="44" hidden="1" thickBot="1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0" t="s">
        <v>8340</v>
      </c>
      <c r="P1560" s="15" t="s">
        <v>8345</v>
      </c>
      <c r="Q1560" s="12">
        <v>42185.397673611114</v>
      </c>
      <c r="R1560">
        <f t="shared" si="26"/>
        <v>2015</v>
      </c>
    </row>
    <row r="1561" spans="1:18" ht="29.5" hidden="1" thickBot="1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0" t="s">
        <v>8340</v>
      </c>
      <c r="P1561" s="15" t="s">
        <v>8345</v>
      </c>
      <c r="Q1561" s="13">
        <v>42108.053229166668</v>
      </c>
      <c r="R1561">
        <f t="shared" si="26"/>
        <v>2015</v>
      </c>
    </row>
    <row r="1562" spans="1:18" ht="44" hidden="1" thickBot="1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0" t="s">
        <v>8340</v>
      </c>
      <c r="P1562" s="15" t="s">
        <v>8345</v>
      </c>
      <c r="Q1562" s="12">
        <v>41936.020752314813</v>
      </c>
      <c r="R1562">
        <f t="shared" si="26"/>
        <v>2014</v>
      </c>
    </row>
    <row r="1563" spans="1:18" ht="58.5" hidden="1" thickBot="1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0" t="s">
        <v>8324</v>
      </c>
      <c r="P1563" s="15" t="s">
        <v>8346</v>
      </c>
      <c r="Q1563" s="13">
        <v>41555.041701388887</v>
      </c>
      <c r="R1563">
        <f t="shared" si="26"/>
        <v>2013</v>
      </c>
    </row>
    <row r="1564" spans="1:18" ht="58.5" hidden="1" thickBot="1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0" t="s">
        <v>8324</v>
      </c>
      <c r="P1564" s="15" t="s">
        <v>8346</v>
      </c>
      <c r="Q1564" s="12">
        <v>40079.566157407404</v>
      </c>
      <c r="R1564">
        <f t="shared" si="26"/>
        <v>2009</v>
      </c>
    </row>
    <row r="1565" spans="1:18" ht="44" hidden="1" thickBot="1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0" t="s">
        <v>8324</v>
      </c>
      <c r="P1565" s="15" t="s">
        <v>8346</v>
      </c>
      <c r="Q1565" s="13">
        <v>41652.742488425924</v>
      </c>
      <c r="R1565">
        <f t="shared" si="26"/>
        <v>2014</v>
      </c>
    </row>
    <row r="1566" spans="1:18" ht="44" hidden="1" thickBot="1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0" t="s">
        <v>8324</v>
      </c>
      <c r="P1566" s="15" t="s">
        <v>8346</v>
      </c>
      <c r="Q1566" s="12">
        <v>42121.367002314815</v>
      </c>
      <c r="R1566">
        <f t="shared" si="26"/>
        <v>2015</v>
      </c>
    </row>
    <row r="1567" spans="1:18" ht="44" hidden="1" thickBot="1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0" t="s">
        <v>8324</v>
      </c>
      <c r="P1567" s="15" t="s">
        <v>8346</v>
      </c>
      <c r="Q1567" s="13">
        <v>40672.729872685188</v>
      </c>
      <c r="R1567">
        <f t="shared" si="26"/>
        <v>2011</v>
      </c>
    </row>
    <row r="1568" spans="1:18" ht="44" hidden="1" thickBot="1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0" t="s">
        <v>8324</v>
      </c>
      <c r="P1568" s="15" t="s">
        <v>8346</v>
      </c>
      <c r="Q1568" s="12">
        <v>42549.916712962964</v>
      </c>
      <c r="R1568">
        <f t="shared" si="26"/>
        <v>2016</v>
      </c>
    </row>
    <row r="1569" spans="1:18" ht="44" hidden="1" thickBot="1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0" t="s">
        <v>8324</v>
      </c>
      <c r="P1569" s="15" t="s">
        <v>8346</v>
      </c>
      <c r="Q1569" s="13">
        <v>41671.936863425923</v>
      </c>
      <c r="R1569">
        <f t="shared" si="26"/>
        <v>2014</v>
      </c>
    </row>
    <row r="1570" spans="1:18" ht="44" hidden="1" thickBot="1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0" t="s">
        <v>8324</v>
      </c>
      <c r="P1570" s="15" t="s">
        <v>8346</v>
      </c>
      <c r="Q1570" s="12">
        <v>41962.062326388892</v>
      </c>
      <c r="R1570">
        <f t="shared" si="26"/>
        <v>2014</v>
      </c>
    </row>
    <row r="1571" spans="1:18" ht="15" hidden="1" thickBot="1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0" t="s">
        <v>8324</v>
      </c>
      <c r="P1571" s="15" t="s">
        <v>8346</v>
      </c>
      <c r="Q1571" s="13">
        <v>41389.679560185185</v>
      </c>
      <c r="R1571">
        <f t="shared" si="26"/>
        <v>2013</v>
      </c>
    </row>
    <row r="1572" spans="1:18" ht="29.5" hidden="1" thickBot="1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0" t="s">
        <v>8324</v>
      </c>
      <c r="P1572" s="15" t="s">
        <v>8346</v>
      </c>
      <c r="Q1572" s="12">
        <v>42438.813449074078</v>
      </c>
      <c r="R1572">
        <f t="shared" si="26"/>
        <v>2016</v>
      </c>
    </row>
    <row r="1573" spans="1:18" ht="58.5" hidden="1" thickBot="1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0" t="s">
        <v>8324</v>
      </c>
      <c r="P1573" s="15" t="s">
        <v>8346</v>
      </c>
      <c r="Q1573" s="13">
        <v>42144.769479166665</v>
      </c>
      <c r="R1573">
        <f t="shared" si="26"/>
        <v>2015</v>
      </c>
    </row>
    <row r="1574" spans="1:18" ht="44" hidden="1" thickBot="1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0" t="s">
        <v>8324</v>
      </c>
      <c r="P1574" s="15" t="s">
        <v>8346</v>
      </c>
      <c r="Q1574" s="12">
        <v>42404.033090277779</v>
      </c>
      <c r="R1574">
        <f t="shared" si="26"/>
        <v>2016</v>
      </c>
    </row>
    <row r="1575" spans="1:18" ht="44" hidden="1" thickBot="1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0" t="s">
        <v>8324</v>
      </c>
      <c r="P1575" s="15" t="s">
        <v>8346</v>
      </c>
      <c r="Q1575" s="13">
        <v>42786.000023148146</v>
      </c>
      <c r="R1575">
        <f t="shared" si="26"/>
        <v>2017</v>
      </c>
    </row>
    <row r="1576" spans="1:18" ht="44" hidden="1" thickBot="1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0" t="s">
        <v>8324</v>
      </c>
      <c r="P1576" s="15" t="s">
        <v>8346</v>
      </c>
      <c r="Q1576" s="12">
        <v>42017.927418981482</v>
      </c>
      <c r="R1576">
        <f t="shared" si="26"/>
        <v>2015</v>
      </c>
    </row>
    <row r="1577" spans="1:18" ht="44" hidden="1" thickBot="1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0" t="s">
        <v>8324</v>
      </c>
      <c r="P1577" s="15" t="s">
        <v>8346</v>
      </c>
      <c r="Q1577" s="13">
        <v>41799.524259259262</v>
      </c>
      <c r="R1577">
        <f t="shared" si="26"/>
        <v>2014</v>
      </c>
    </row>
    <row r="1578" spans="1:18" ht="29.5" hidden="1" thickBot="1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0" t="s">
        <v>8324</v>
      </c>
      <c r="P1578" s="15" t="s">
        <v>8346</v>
      </c>
      <c r="Q1578" s="12">
        <v>42140.879259259258</v>
      </c>
      <c r="R1578">
        <f t="shared" si="26"/>
        <v>2015</v>
      </c>
    </row>
    <row r="1579" spans="1:18" ht="44" hidden="1" thickBot="1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0" t="s">
        <v>8324</v>
      </c>
      <c r="P1579" s="15" t="s">
        <v>8346</v>
      </c>
      <c r="Q1579" s="13">
        <v>41054.847777777781</v>
      </c>
      <c r="R1579">
        <f t="shared" si="26"/>
        <v>2012</v>
      </c>
    </row>
    <row r="1580" spans="1:18" ht="58.5" hidden="1" thickBot="1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0" t="s">
        <v>8324</v>
      </c>
      <c r="P1580" s="15" t="s">
        <v>8346</v>
      </c>
      <c r="Q1580" s="12">
        <v>40399.065868055557</v>
      </c>
      <c r="R1580">
        <f t="shared" si="26"/>
        <v>2010</v>
      </c>
    </row>
    <row r="1581" spans="1:18" ht="29.5" hidden="1" thickBot="1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0" t="s">
        <v>8324</v>
      </c>
      <c r="P1581" s="15" t="s">
        <v>8346</v>
      </c>
      <c r="Q1581" s="13">
        <v>41481.996423611112</v>
      </c>
      <c r="R1581">
        <f t="shared" si="26"/>
        <v>2013</v>
      </c>
    </row>
    <row r="1582" spans="1:18" ht="44" hidden="1" thickBot="1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0" t="s">
        <v>8324</v>
      </c>
      <c r="P1582" s="15" t="s">
        <v>8346</v>
      </c>
      <c r="Q1582" s="12">
        <v>40990.050069444442</v>
      </c>
      <c r="R1582">
        <f t="shared" si="26"/>
        <v>2012</v>
      </c>
    </row>
    <row r="1583" spans="1:18" ht="44" hidden="1" thickBot="1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0" t="s">
        <v>8340</v>
      </c>
      <c r="P1583" s="15" t="s">
        <v>8347</v>
      </c>
      <c r="Q1583" s="13">
        <v>42325.448958333334</v>
      </c>
      <c r="R1583">
        <f t="shared" si="26"/>
        <v>2015</v>
      </c>
    </row>
    <row r="1584" spans="1:18" ht="29.5" hidden="1" thickBot="1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0" t="s">
        <v>8340</v>
      </c>
      <c r="P1584" s="15" t="s">
        <v>8347</v>
      </c>
      <c r="Q1584" s="12">
        <v>42246.789965277778</v>
      </c>
      <c r="R1584">
        <f t="shared" si="26"/>
        <v>2015</v>
      </c>
    </row>
    <row r="1585" spans="1:18" ht="58.5" hidden="1" thickBot="1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0" t="s">
        <v>8340</v>
      </c>
      <c r="P1585" s="15" t="s">
        <v>8347</v>
      </c>
      <c r="Q1585" s="13">
        <v>41877.904988425929</v>
      </c>
      <c r="R1585">
        <f t="shared" si="26"/>
        <v>2014</v>
      </c>
    </row>
    <row r="1586" spans="1:18" ht="44" hidden="1" thickBot="1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0" t="s">
        <v>8340</v>
      </c>
      <c r="P1586" s="15" t="s">
        <v>8347</v>
      </c>
      <c r="Q1586" s="12">
        <v>41779.649317129632</v>
      </c>
      <c r="R1586">
        <f t="shared" si="26"/>
        <v>2014</v>
      </c>
    </row>
    <row r="1587" spans="1:18" ht="58.5" hidden="1" thickBot="1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0" t="s">
        <v>8340</v>
      </c>
      <c r="P1587" s="15" t="s">
        <v>8347</v>
      </c>
      <c r="Q1587" s="13">
        <v>42707.895462962966</v>
      </c>
      <c r="R1587">
        <f t="shared" si="26"/>
        <v>2016</v>
      </c>
    </row>
    <row r="1588" spans="1:18" ht="29.5" hidden="1" thickBot="1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0" t="s">
        <v>8340</v>
      </c>
      <c r="P1588" s="15" t="s">
        <v>8347</v>
      </c>
      <c r="Q1588" s="12">
        <v>42069.104421296295</v>
      </c>
      <c r="R1588">
        <f t="shared" si="26"/>
        <v>2015</v>
      </c>
    </row>
    <row r="1589" spans="1:18" ht="58.5" hidden="1" thickBot="1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0" t="s">
        <v>8340</v>
      </c>
      <c r="P1589" s="15" t="s">
        <v>8347</v>
      </c>
      <c r="Q1589" s="13">
        <v>41956.950983796298</v>
      </c>
      <c r="R1589">
        <f t="shared" si="26"/>
        <v>2014</v>
      </c>
    </row>
    <row r="1590" spans="1:18" ht="29.5" hidden="1" thickBot="1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0" t="s">
        <v>8340</v>
      </c>
      <c r="P1590" s="15" t="s">
        <v>8347</v>
      </c>
      <c r="Q1590" s="12">
        <v>42005.249988425923</v>
      </c>
      <c r="R1590">
        <f t="shared" si="26"/>
        <v>2015</v>
      </c>
    </row>
    <row r="1591" spans="1:18" ht="44" hidden="1" thickBot="1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0" t="s">
        <v>8340</v>
      </c>
      <c r="P1591" s="15" t="s">
        <v>8347</v>
      </c>
      <c r="Q1591" s="13">
        <v>42256.984791666669</v>
      </c>
      <c r="R1591">
        <f t="shared" si="26"/>
        <v>2015</v>
      </c>
    </row>
    <row r="1592" spans="1:18" ht="15" hidden="1" thickBot="1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0" t="s">
        <v>8340</v>
      </c>
      <c r="P1592" s="15" t="s">
        <v>8347</v>
      </c>
      <c r="Q1592" s="12">
        <v>42240.857222222221</v>
      </c>
      <c r="R1592">
        <f t="shared" si="26"/>
        <v>2015</v>
      </c>
    </row>
    <row r="1593" spans="1:18" ht="58.5" hidden="1" thickBot="1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0" t="s">
        <v>8340</v>
      </c>
      <c r="P1593" s="15" t="s">
        <v>8347</v>
      </c>
      <c r="Q1593" s="13">
        <v>42433.726168981484</v>
      </c>
      <c r="R1593">
        <f t="shared" si="26"/>
        <v>2016</v>
      </c>
    </row>
    <row r="1594" spans="1:18" ht="29.5" hidden="1" thickBot="1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0" t="s">
        <v>8340</v>
      </c>
      <c r="P1594" s="15" t="s">
        <v>8347</v>
      </c>
      <c r="Q1594" s="12">
        <v>42046.072743055556</v>
      </c>
      <c r="R1594">
        <f t="shared" si="26"/>
        <v>2015</v>
      </c>
    </row>
    <row r="1595" spans="1:18" ht="29.5" hidden="1" thickBot="1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0" t="s">
        <v>8340</v>
      </c>
      <c r="P1595" s="15" t="s">
        <v>8347</v>
      </c>
      <c r="Q1595" s="13">
        <v>42033.845543981479</v>
      </c>
      <c r="R1595">
        <f t="shared" si="26"/>
        <v>2015</v>
      </c>
    </row>
    <row r="1596" spans="1:18" ht="29.5" hidden="1" thickBot="1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0" t="s">
        <v>8340</v>
      </c>
      <c r="P1596" s="15" t="s">
        <v>8347</v>
      </c>
      <c r="Q1596" s="12">
        <v>42445.712754629632</v>
      </c>
      <c r="R1596">
        <f t="shared" si="26"/>
        <v>2016</v>
      </c>
    </row>
    <row r="1597" spans="1:18" ht="44" hidden="1" thickBot="1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0" t="s">
        <v>8340</v>
      </c>
      <c r="P1597" s="15" t="s">
        <v>8347</v>
      </c>
      <c r="Q1597" s="13">
        <v>41780.050092592595</v>
      </c>
      <c r="R1597">
        <f t="shared" si="26"/>
        <v>2014</v>
      </c>
    </row>
    <row r="1598" spans="1:18" ht="44" hidden="1" thickBot="1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0" t="s">
        <v>8340</v>
      </c>
      <c r="P1598" s="15" t="s">
        <v>8347</v>
      </c>
      <c r="Q1598" s="12">
        <v>41941.430196759262</v>
      </c>
      <c r="R1598">
        <f t="shared" si="26"/>
        <v>2014</v>
      </c>
    </row>
    <row r="1599" spans="1:18" ht="44" hidden="1" thickBot="1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0" t="s">
        <v>8340</v>
      </c>
      <c r="P1599" s="15" t="s">
        <v>8347</v>
      </c>
      <c r="Q1599" s="13">
        <v>42603.354131944441</v>
      </c>
      <c r="R1599">
        <f t="shared" si="26"/>
        <v>2016</v>
      </c>
    </row>
    <row r="1600" spans="1:18" ht="58.5" hidden="1" thickBot="1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0" t="s">
        <v>8340</v>
      </c>
      <c r="P1600" s="15" t="s">
        <v>8347</v>
      </c>
      <c r="Q1600" s="12">
        <v>42151.667337962965</v>
      </c>
      <c r="R1600">
        <f t="shared" si="26"/>
        <v>2015</v>
      </c>
    </row>
    <row r="1601" spans="1:18" ht="44" hidden="1" thickBot="1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0" t="s">
        <v>8340</v>
      </c>
      <c r="P1601" s="15" t="s">
        <v>8347</v>
      </c>
      <c r="Q1601" s="13">
        <v>42438.539074074077</v>
      </c>
      <c r="R1601">
        <f t="shared" si="26"/>
        <v>2016</v>
      </c>
    </row>
    <row r="1602" spans="1:18" ht="58.5" hidden="1" thickBot="1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0" t="s">
        <v>8340</v>
      </c>
      <c r="P1602" s="15" t="s">
        <v>8347</v>
      </c>
      <c r="Q1602" s="12">
        <v>41791.057314814818</v>
      </c>
      <c r="R1602">
        <f t="shared" si="26"/>
        <v>2014</v>
      </c>
    </row>
    <row r="1603" spans="1:18" ht="44" hidden="1" thickBot="1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0" t="s">
        <v>8327</v>
      </c>
      <c r="P1603" s="15" t="s">
        <v>8328</v>
      </c>
      <c r="Q1603" s="13">
        <v>40638.092974537038</v>
      </c>
      <c r="R1603">
        <f t="shared" ref="R1603:R1666" si="27">YEAR(Q1603)</f>
        <v>2011</v>
      </c>
    </row>
    <row r="1604" spans="1:18" ht="44" hidden="1" thickBot="1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0" t="s">
        <v>8327</v>
      </c>
      <c r="P1604" s="15" t="s">
        <v>8328</v>
      </c>
      <c r="Q1604" s="12">
        <v>40788.297650462962</v>
      </c>
      <c r="R1604">
        <f t="shared" si="27"/>
        <v>2011</v>
      </c>
    </row>
    <row r="1605" spans="1:18" ht="29.5" hidden="1" thickBot="1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0" t="s">
        <v>8327</v>
      </c>
      <c r="P1605" s="15" t="s">
        <v>8328</v>
      </c>
      <c r="Q1605" s="13">
        <v>40876.169664351852</v>
      </c>
      <c r="R1605">
        <f t="shared" si="27"/>
        <v>2011</v>
      </c>
    </row>
    <row r="1606" spans="1:18" ht="44" hidden="1" thickBot="1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0" t="s">
        <v>8327</v>
      </c>
      <c r="P1606" s="15" t="s">
        <v>8328</v>
      </c>
      <c r="Q1606" s="12">
        <v>40945.845312500001</v>
      </c>
      <c r="R1606">
        <f t="shared" si="27"/>
        <v>2012</v>
      </c>
    </row>
    <row r="1607" spans="1:18" ht="44" hidden="1" thickBot="1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0" t="s">
        <v>8327</v>
      </c>
      <c r="P1607" s="15" t="s">
        <v>8328</v>
      </c>
      <c r="Q1607" s="13">
        <v>40747.012881944444</v>
      </c>
      <c r="R1607">
        <f t="shared" si="27"/>
        <v>2011</v>
      </c>
    </row>
    <row r="1608" spans="1:18" ht="58.5" hidden="1" thickBot="1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0" t="s">
        <v>8327</v>
      </c>
      <c r="P1608" s="15" t="s">
        <v>8328</v>
      </c>
      <c r="Q1608" s="12">
        <v>40536.111550925925</v>
      </c>
      <c r="R1608">
        <f t="shared" si="27"/>
        <v>2010</v>
      </c>
    </row>
    <row r="1609" spans="1:18" ht="44" hidden="1" thickBot="1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0" t="s">
        <v>8327</v>
      </c>
      <c r="P1609" s="15" t="s">
        <v>8328</v>
      </c>
      <c r="Q1609" s="13">
        <v>41053.80846064815</v>
      </c>
      <c r="R1609">
        <f t="shared" si="27"/>
        <v>2012</v>
      </c>
    </row>
    <row r="1610" spans="1:18" ht="29.5" hidden="1" thickBot="1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0" t="s">
        <v>8327</v>
      </c>
      <c r="P1610" s="15" t="s">
        <v>8328</v>
      </c>
      <c r="Q1610" s="12">
        <v>41607.83085648148</v>
      </c>
      <c r="R1610">
        <f t="shared" si="27"/>
        <v>2013</v>
      </c>
    </row>
    <row r="1611" spans="1:18" ht="44" hidden="1" thickBot="1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0" t="s">
        <v>8327</v>
      </c>
      <c r="P1611" s="15" t="s">
        <v>8328</v>
      </c>
      <c r="Q1611" s="13">
        <v>40796.001261574071</v>
      </c>
      <c r="R1611">
        <f t="shared" si="27"/>
        <v>2011</v>
      </c>
    </row>
    <row r="1612" spans="1:18" ht="29.5" hidden="1" thickBot="1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0" t="s">
        <v>8327</v>
      </c>
      <c r="P1612" s="15" t="s">
        <v>8328</v>
      </c>
      <c r="Q1612" s="12">
        <v>41228.924884259257</v>
      </c>
      <c r="R1612">
        <f t="shared" si="27"/>
        <v>2012</v>
      </c>
    </row>
    <row r="1613" spans="1:18" ht="15" hidden="1" thickBot="1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0" t="s">
        <v>8327</v>
      </c>
      <c r="P1613" s="15" t="s">
        <v>8328</v>
      </c>
      <c r="Q1613" s="13">
        <v>41409.00037037037</v>
      </c>
      <c r="R1613">
        <f t="shared" si="27"/>
        <v>2013</v>
      </c>
    </row>
    <row r="1614" spans="1:18" ht="44" hidden="1" thickBot="1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0" t="s">
        <v>8327</v>
      </c>
      <c r="P1614" s="15" t="s">
        <v>8328</v>
      </c>
      <c r="Q1614" s="12">
        <v>41246.874814814815</v>
      </c>
      <c r="R1614">
        <f t="shared" si="27"/>
        <v>2012</v>
      </c>
    </row>
    <row r="1615" spans="1:18" ht="44" hidden="1" thickBot="1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0" t="s">
        <v>8327</v>
      </c>
      <c r="P1615" s="15" t="s">
        <v>8328</v>
      </c>
      <c r="Q1615" s="13">
        <v>41082.069467592592</v>
      </c>
      <c r="R1615">
        <f t="shared" si="27"/>
        <v>2012</v>
      </c>
    </row>
    <row r="1616" spans="1:18" ht="44" hidden="1" thickBot="1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0" t="s">
        <v>8327</v>
      </c>
      <c r="P1616" s="15" t="s">
        <v>8328</v>
      </c>
      <c r="Q1616" s="12">
        <v>41794.981122685182</v>
      </c>
      <c r="R1616">
        <f t="shared" si="27"/>
        <v>2014</v>
      </c>
    </row>
    <row r="1617" spans="1:18" ht="44" hidden="1" thickBot="1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0" t="s">
        <v>8327</v>
      </c>
      <c r="P1617" s="15" t="s">
        <v>8328</v>
      </c>
      <c r="Q1617" s="13">
        <v>40845.050879629627</v>
      </c>
      <c r="R1617">
        <f t="shared" si="27"/>
        <v>2011</v>
      </c>
    </row>
    <row r="1618" spans="1:18" ht="44" hidden="1" thickBot="1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0" t="s">
        <v>8327</v>
      </c>
      <c r="P1618" s="15" t="s">
        <v>8328</v>
      </c>
      <c r="Q1618" s="12">
        <v>41194.715520833335</v>
      </c>
      <c r="R1618">
        <f t="shared" si="27"/>
        <v>2012</v>
      </c>
    </row>
    <row r="1619" spans="1:18" ht="29.5" hidden="1" thickBot="1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0" t="s">
        <v>8327</v>
      </c>
      <c r="P1619" s="15" t="s">
        <v>8328</v>
      </c>
      <c r="Q1619" s="13">
        <v>41546.664212962962</v>
      </c>
      <c r="R1619">
        <f t="shared" si="27"/>
        <v>2013</v>
      </c>
    </row>
    <row r="1620" spans="1:18" ht="44" hidden="1" thickBot="1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0" t="s">
        <v>8327</v>
      </c>
      <c r="P1620" s="15" t="s">
        <v>8328</v>
      </c>
      <c r="Q1620" s="12">
        <v>41301.654340277775</v>
      </c>
      <c r="R1620">
        <f t="shared" si="27"/>
        <v>2013</v>
      </c>
    </row>
    <row r="1621" spans="1:18" ht="44" hidden="1" thickBot="1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0" t="s">
        <v>8327</v>
      </c>
      <c r="P1621" s="15" t="s">
        <v>8328</v>
      </c>
      <c r="Q1621" s="13">
        <v>41876.186180555553</v>
      </c>
      <c r="R1621">
        <f t="shared" si="27"/>
        <v>2014</v>
      </c>
    </row>
    <row r="1622" spans="1:18" ht="29.5" hidden="1" thickBot="1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0" t="s">
        <v>8327</v>
      </c>
      <c r="P1622" s="15" t="s">
        <v>8328</v>
      </c>
      <c r="Q1622" s="12">
        <v>41321.339583333334</v>
      </c>
      <c r="R1622">
        <f t="shared" si="27"/>
        <v>2013</v>
      </c>
    </row>
    <row r="1623" spans="1:18" ht="44" hidden="1" thickBot="1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0" t="s">
        <v>8327</v>
      </c>
      <c r="P1623" s="15" t="s">
        <v>8328</v>
      </c>
      <c r="Q1623" s="13">
        <v>41003.60665509259</v>
      </c>
      <c r="R1623">
        <f t="shared" si="27"/>
        <v>2012</v>
      </c>
    </row>
    <row r="1624" spans="1:18" ht="44" hidden="1" thickBot="1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0" t="s">
        <v>8327</v>
      </c>
      <c r="P1624" s="15" t="s">
        <v>8328</v>
      </c>
      <c r="Q1624" s="12">
        <v>41950.29483796296</v>
      </c>
      <c r="R1624">
        <f t="shared" si="27"/>
        <v>2014</v>
      </c>
    </row>
    <row r="1625" spans="1:18" ht="44" hidden="1" thickBot="1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0" t="s">
        <v>8327</v>
      </c>
      <c r="P1625" s="15" t="s">
        <v>8328</v>
      </c>
      <c r="Q1625" s="13">
        <v>41453.688530092593</v>
      </c>
      <c r="R1625">
        <f t="shared" si="27"/>
        <v>2013</v>
      </c>
    </row>
    <row r="1626" spans="1:18" ht="44" hidden="1" thickBot="1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0" t="s">
        <v>8327</v>
      </c>
      <c r="P1626" s="15" t="s">
        <v>8328</v>
      </c>
      <c r="Q1626" s="12">
        <v>41243.367303240739</v>
      </c>
      <c r="R1626">
        <f t="shared" si="27"/>
        <v>2012</v>
      </c>
    </row>
    <row r="1627" spans="1:18" ht="58.5" hidden="1" thickBot="1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0" t="s">
        <v>8327</v>
      </c>
      <c r="P1627" s="15" t="s">
        <v>8328</v>
      </c>
      <c r="Q1627" s="13">
        <v>41135.699687499997</v>
      </c>
      <c r="R1627">
        <f t="shared" si="27"/>
        <v>2012</v>
      </c>
    </row>
    <row r="1628" spans="1:18" ht="44" hidden="1" thickBot="1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0" t="s">
        <v>8327</v>
      </c>
      <c r="P1628" s="15" t="s">
        <v>8328</v>
      </c>
      <c r="Q1628" s="12">
        <v>41579.847997685189</v>
      </c>
      <c r="R1628">
        <f t="shared" si="27"/>
        <v>2013</v>
      </c>
    </row>
    <row r="1629" spans="1:18" ht="44" hidden="1" thickBot="1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0" t="s">
        <v>8327</v>
      </c>
      <c r="P1629" s="15" t="s">
        <v>8328</v>
      </c>
      <c r="Q1629" s="13">
        <v>41205.707048611112</v>
      </c>
      <c r="R1629">
        <f t="shared" si="27"/>
        <v>2012</v>
      </c>
    </row>
    <row r="1630" spans="1:18" ht="29.5" hidden="1" thickBot="1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0" t="s">
        <v>8327</v>
      </c>
      <c r="P1630" s="15" t="s">
        <v>8328</v>
      </c>
      <c r="Q1630" s="12">
        <v>41774.737060185187</v>
      </c>
      <c r="R1630">
        <f t="shared" si="27"/>
        <v>2014</v>
      </c>
    </row>
    <row r="1631" spans="1:18" ht="29.5" hidden="1" thickBot="1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0" t="s">
        <v>8327</v>
      </c>
      <c r="P1631" s="15" t="s">
        <v>8328</v>
      </c>
      <c r="Q1631" s="13">
        <v>41645.867280092592</v>
      </c>
      <c r="R1631">
        <f t="shared" si="27"/>
        <v>2014</v>
      </c>
    </row>
    <row r="1632" spans="1:18" ht="44" hidden="1" thickBot="1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0" t="s">
        <v>8327</v>
      </c>
      <c r="P1632" s="15" t="s">
        <v>8328</v>
      </c>
      <c r="Q1632" s="12">
        <v>40939.837673611109</v>
      </c>
      <c r="R1632">
        <f t="shared" si="27"/>
        <v>2012</v>
      </c>
    </row>
    <row r="1633" spans="1:18" ht="44" hidden="1" thickBot="1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0" t="s">
        <v>8327</v>
      </c>
      <c r="P1633" s="15" t="s">
        <v>8328</v>
      </c>
      <c r="Q1633" s="13">
        <v>41164.859502314815</v>
      </c>
      <c r="R1633">
        <f t="shared" si="27"/>
        <v>2012</v>
      </c>
    </row>
    <row r="1634" spans="1:18" ht="58.5" hidden="1" thickBot="1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0" t="s">
        <v>8327</v>
      </c>
      <c r="P1634" s="15" t="s">
        <v>8328</v>
      </c>
      <c r="Q1634" s="12">
        <v>40750.340902777774</v>
      </c>
      <c r="R1634">
        <f t="shared" si="27"/>
        <v>2011</v>
      </c>
    </row>
    <row r="1635" spans="1:18" ht="44" hidden="1" thickBot="1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0" t="s">
        <v>8327</v>
      </c>
      <c r="P1635" s="15" t="s">
        <v>8328</v>
      </c>
      <c r="Q1635" s="13">
        <v>40896.883750000001</v>
      </c>
      <c r="R1635">
        <f t="shared" si="27"/>
        <v>2011</v>
      </c>
    </row>
    <row r="1636" spans="1:18" ht="44" hidden="1" thickBot="1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0" t="s">
        <v>8327</v>
      </c>
      <c r="P1636" s="15" t="s">
        <v>8328</v>
      </c>
      <c r="Q1636" s="12">
        <v>40658.189826388887</v>
      </c>
      <c r="R1636">
        <f t="shared" si="27"/>
        <v>2011</v>
      </c>
    </row>
    <row r="1637" spans="1:18" ht="58.5" hidden="1" thickBot="1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0" t="s">
        <v>8327</v>
      </c>
      <c r="P1637" s="15" t="s">
        <v>8328</v>
      </c>
      <c r="Q1637" s="13">
        <v>42502.868761574071</v>
      </c>
      <c r="R1637">
        <f t="shared" si="27"/>
        <v>2016</v>
      </c>
    </row>
    <row r="1638" spans="1:18" ht="44" hidden="1" thickBot="1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0" t="s">
        <v>8327</v>
      </c>
      <c r="P1638" s="15" t="s">
        <v>8328</v>
      </c>
      <c r="Q1638" s="12">
        <v>40663.08666666667</v>
      </c>
      <c r="R1638">
        <f t="shared" si="27"/>
        <v>2011</v>
      </c>
    </row>
    <row r="1639" spans="1:18" ht="44" hidden="1" thickBot="1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0" t="s">
        <v>8327</v>
      </c>
      <c r="P1639" s="15" t="s">
        <v>8328</v>
      </c>
      <c r="Q1639" s="13">
        <v>40122.751620370371</v>
      </c>
      <c r="R1639">
        <f t="shared" si="27"/>
        <v>2009</v>
      </c>
    </row>
    <row r="1640" spans="1:18" ht="29.5" hidden="1" thickBot="1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0" t="s">
        <v>8327</v>
      </c>
      <c r="P1640" s="15" t="s">
        <v>8328</v>
      </c>
      <c r="Q1640" s="12">
        <v>41288.68712962963</v>
      </c>
      <c r="R1640">
        <f t="shared" si="27"/>
        <v>2013</v>
      </c>
    </row>
    <row r="1641" spans="1:18" ht="44" hidden="1" thickBot="1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0" t="s">
        <v>8327</v>
      </c>
      <c r="P1641" s="15" t="s">
        <v>8328</v>
      </c>
      <c r="Q1641" s="13">
        <v>40941.652372685188</v>
      </c>
      <c r="R1641">
        <f t="shared" si="27"/>
        <v>2012</v>
      </c>
    </row>
    <row r="1642" spans="1:18" ht="44" hidden="1" thickBot="1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0" t="s">
        <v>8327</v>
      </c>
      <c r="P1642" s="15" t="s">
        <v>8328</v>
      </c>
      <c r="Q1642" s="12">
        <v>40379.23096064815</v>
      </c>
      <c r="R1642">
        <f t="shared" si="27"/>
        <v>2010</v>
      </c>
    </row>
    <row r="1643" spans="1:18" ht="29.5" hidden="1" thickBot="1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0" t="s">
        <v>8327</v>
      </c>
      <c r="P1643" s="15" t="s">
        <v>8348</v>
      </c>
      <c r="Q1643" s="13">
        <v>41962.596574074072</v>
      </c>
      <c r="R1643">
        <f t="shared" si="27"/>
        <v>2014</v>
      </c>
    </row>
    <row r="1644" spans="1:18" ht="44" hidden="1" thickBot="1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0" t="s">
        <v>8327</v>
      </c>
      <c r="P1644" s="15" t="s">
        <v>8348</v>
      </c>
      <c r="Q1644" s="12">
        <v>40688.024618055555</v>
      </c>
      <c r="R1644">
        <f t="shared" si="27"/>
        <v>2011</v>
      </c>
    </row>
    <row r="1645" spans="1:18" ht="29.5" hidden="1" thickBot="1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0" t="s">
        <v>8327</v>
      </c>
      <c r="P1645" s="15" t="s">
        <v>8348</v>
      </c>
      <c r="Q1645" s="13">
        <v>41146.824212962965</v>
      </c>
      <c r="R1645">
        <f t="shared" si="27"/>
        <v>2012</v>
      </c>
    </row>
    <row r="1646" spans="1:18" ht="44" hidden="1" thickBot="1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0" t="s">
        <v>8327</v>
      </c>
      <c r="P1646" s="15" t="s">
        <v>8348</v>
      </c>
      <c r="Q1646" s="12">
        <v>41175.05972222222</v>
      </c>
      <c r="R1646">
        <f t="shared" si="27"/>
        <v>2012</v>
      </c>
    </row>
    <row r="1647" spans="1:18" ht="44" hidden="1" thickBot="1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0" t="s">
        <v>8327</v>
      </c>
      <c r="P1647" s="15" t="s">
        <v>8348</v>
      </c>
      <c r="Q1647" s="13">
        <v>41521.617361111108</v>
      </c>
      <c r="R1647">
        <f t="shared" si="27"/>
        <v>2013</v>
      </c>
    </row>
    <row r="1648" spans="1:18" ht="58.5" hidden="1" thickBot="1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0" t="s">
        <v>8327</v>
      </c>
      <c r="P1648" s="15" t="s">
        <v>8348</v>
      </c>
      <c r="Q1648" s="12">
        <v>41833.450266203705</v>
      </c>
      <c r="R1648">
        <f t="shared" si="27"/>
        <v>2014</v>
      </c>
    </row>
    <row r="1649" spans="1:18" ht="44" hidden="1" thickBot="1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0" t="s">
        <v>8327</v>
      </c>
      <c r="P1649" s="15" t="s">
        <v>8348</v>
      </c>
      <c r="Q1649" s="13">
        <v>41039.409456018519</v>
      </c>
      <c r="R1649">
        <f t="shared" si="27"/>
        <v>2012</v>
      </c>
    </row>
    <row r="1650" spans="1:18" ht="44" hidden="1" thickBot="1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0" t="s">
        <v>8327</v>
      </c>
      <c r="P1650" s="15" t="s">
        <v>8348</v>
      </c>
      <c r="Q1650" s="12">
        <v>40592.704652777778</v>
      </c>
      <c r="R1650">
        <f t="shared" si="27"/>
        <v>2011</v>
      </c>
    </row>
    <row r="1651" spans="1:18" ht="44" hidden="1" thickBot="1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0" t="s">
        <v>8327</v>
      </c>
      <c r="P1651" s="15" t="s">
        <v>8348</v>
      </c>
      <c r="Q1651" s="13">
        <v>41737.684664351851</v>
      </c>
      <c r="R1651">
        <f t="shared" si="27"/>
        <v>2014</v>
      </c>
    </row>
    <row r="1652" spans="1:18" ht="44" hidden="1" thickBot="1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0" t="s">
        <v>8327</v>
      </c>
      <c r="P1652" s="15" t="s">
        <v>8348</v>
      </c>
      <c r="Q1652" s="12">
        <v>41526.435613425929</v>
      </c>
      <c r="R1652">
        <f t="shared" si="27"/>
        <v>2013</v>
      </c>
    </row>
    <row r="1653" spans="1:18" ht="44" hidden="1" thickBot="1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0" t="s">
        <v>8327</v>
      </c>
      <c r="P1653" s="15" t="s">
        <v>8348</v>
      </c>
      <c r="Q1653" s="13">
        <v>40625.900694444441</v>
      </c>
      <c r="R1653">
        <f t="shared" si="27"/>
        <v>2011</v>
      </c>
    </row>
    <row r="1654" spans="1:18" ht="44" hidden="1" thickBot="1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0" t="s">
        <v>8327</v>
      </c>
      <c r="P1654" s="15" t="s">
        <v>8348</v>
      </c>
      <c r="Q1654" s="12">
        <v>41572.492974537039</v>
      </c>
      <c r="R1654">
        <f t="shared" si="27"/>
        <v>2013</v>
      </c>
    </row>
    <row r="1655" spans="1:18" ht="44" hidden="1" thickBot="1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0" t="s">
        <v>8327</v>
      </c>
      <c r="P1655" s="15" t="s">
        <v>8348</v>
      </c>
      <c r="Q1655" s="13">
        <v>40626.834444444445</v>
      </c>
      <c r="R1655">
        <f t="shared" si="27"/>
        <v>2011</v>
      </c>
    </row>
    <row r="1656" spans="1:18" ht="44" hidden="1" thickBot="1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0" t="s">
        <v>8327</v>
      </c>
      <c r="P1656" s="15" t="s">
        <v>8348</v>
      </c>
      <c r="Q1656" s="12">
        <v>40987.890740740739</v>
      </c>
      <c r="R1656">
        <f t="shared" si="27"/>
        <v>2012</v>
      </c>
    </row>
    <row r="1657" spans="1:18" ht="29.5" hidden="1" thickBot="1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0" t="s">
        <v>8327</v>
      </c>
      <c r="P1657" s="15" t="s">
        <v>8348</v>
      </c>
      <c r="Q1657" s="13">
        <v>40974.791898148149</v>
      </c>
      <c r="R1657">
        <f t="shared" si="27"/>
        <v>2012</v>
      </c>
    </row>
    <row r="1658" spans="1:18" ht="58.5" hidden="1" thickBot="1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0" t="s">
        <v>8327</v>
      </c>
      <c r="P1658" s="15" t="s">
        <v>8348</v>
      </c>
      <c r="Q1658" s="12">
        <v>41226.928842592592</v>
      </c>
      <c r="R1658">
        <f t="shared" si="27"/>
        <v>2012</v>
      </c>
    </row>
    <row r="1659" spans="1:18" ht="58.5" hidden="1" thickBot="1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0" t="s">
        <v>8327</v>
      </c>
      <c r="P1659" s="15" t="s">
        <v>8348</v>
      </c>
      <c r="Q1659" s="13">
        <v>41023.782037037039</v>
      </c>
      <c r="R1659">
        <f t="shared" si="27"/>
        <v>2012</v>
      </c>
    </row>
    <row r="1660" spans="1:18" ht="44" hidden="1" thickBot="1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0" t="s">
        <v>8327</v>
      </c>
      <c r="P1660" s="15" t="s">
        <v>8348</v>
      </c>
      <c r="Q1660" s="12">
        <v>41223.22184027778</v>
      </c>
      <c r="R1660">
        <f t="shared" si="27"/>
        <v>2012</v>
      </c>
    </row>
    <row r="1661" spans="1:18" ht="44" hidden="1" thickBot="1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0" t="s">
        <v>8327</v>
      </c>
      <c r="P1661" s="15" t="s">
        <v>8348</v>
      </c>
      <c r="Q1661" s="13">
        <v>41596.913437499999</v>
      </c>
      <c r="R1661">
        <f t="shared" si="27"/>
        <v>2013</v>
      </c>
    </row>
    <row r="1662" spans="1:18" ht="58.5" hidden="1" thickBot="1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0" t="s">
        <v>8327</v>
      </c>
      <c r="P1662" s="15" t="s">
        <v>8348</v>
      </c>
      <c r="Q1662" s="12">
        <v>42459.693865740737</v>
      </c>
      <c r="R1662">
        <f t="shared" si="27"/>
        <v>2016</v>
      </c>
    </row>
    <row r="1663" spans="1:18" ht="73" hidden="1" thickBot="1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0" t="s">
        <v>8327</v>
      </c>
      <c r="P1663" s="15" t="s">
        <v>8348</v>
      </c>
      <c r="Q1663" s="13">
        <v>42343.998043981483</v>
      </c>
      <c r="R1663">
        <f t="shared" si="27"/>
        <v>2015</v>
      </c>
    </row>
    <row r="1664" spans="1:18" ht="58.5" hidden="1" thickBot="1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0" t="s">
        <v>8327</v>
      </c>
      <c r="P1664" s="15" t="s">
        <v>8348</v>
      </c>
      <c r="Q1664" s="12">
        <v>40848.198333333334</v>
      </c>
      <c r="R1664">
        <f t="shared" si="27"/>
        <v>2011</v>
      </c>
    </row>
    <row r="1665" spans="1:18" ht="44" hidden="1" thickBot="1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0" t="s">
        <v>8327</v>
      </c>
      <c r="P1665" s="15" t="s">
        <v>8348</v>
      </c>
      <c r="Q1665" s="13">
        <v>42006.02207175926</v>
      </c>
      <c r="R1665">
        <f t="shared" si="27"/>
        <v>2015</v>
      </c>
    </row>
    <row r="1666" spans="1:18" ht="44" hidden="1" thickBot="1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0" t="s">
        <v>8327</v>
      </c>
      <c r="P1666" s="15" t="s">
        <v>8348</v>
      </c>
      <c r="Q1666" s="12">
        <v>40939.761782407404</v>
      </c>
      <c r="R1666">
        <f t="shared" si="27"/>
        <v>2012</v>
      </c>
    </row>
    <row r="1667" spans="1:18" ht="44" hidden="1" thickBot="1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0" t="s">
        <v>8327</v>
      </c>
      <c r="P1667" s="15" t="s">
        <v>8348</v>
      </c>
      <c r="Q1667" s="13">
        <v>40564.649456018517</v>
      </c>
      <c r="R1667">
        <f t="shared" ref="R1667:R1730" si="28">YEAR(Q1667)</f>
        <v>2011</v>
      </c>
    </row>
    <row r="1668" spans="1:18" ht="44" hidden="1" thickBot="1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0" t="s">
        <v>8327</v>
      </c>
      <c r="P1668" s="15" t="s">
        <v>8348</v>
      </c>
      <c r="Q1668" s="12">
        <v>41331.253159722219</v>
      </c>
      <c r="R1668">
        <f t="shared" si="28"/>
        <v>2013</v>
      </c>
    </row>
    <row r="1669" spans="1:18" ht="44" hidden="1" thickBot="1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0" t="s">
        <v>8327</v>
      </c>
      <c r="P1669" s="15" t="s">
        <v>8348</v>
      </c>
      <c r="Q1669" s="13">
        <v>41682.0705787037</v>
      </c>
      <c r="R1669">
        <f t="shared" si="28"/>
        <v>2014</v>
      </c>
    </row>
    <row r="1670" spans="1:18" ht="44" hidden="1" thickBot="1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0" t="s">
        <v>8327</v>
      </c>
      <c r="P1670" s="15" t="s">
        <v>8348</v>
      </c>
      <c r="Q1670" s="12">
        <v>40845.149756944447</v>
      </c>
      <c r="R1670">
        <f t="shared" si="28"/>
        <v>2011</v>
      </c>
    </row>
    <row r="1671" spans="1:18" ht="58.5" hidden="1" thickBot="1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0" t="s">
        <v>8327</v>
      </c>
      <c r="P1671" s="15" t="s">
        <v>8348</v>
      </c>
      <c r="Q1671" s="13">
        <v>42461.885138888887</v>
      </c>
      <c r="R1671">
        <f t="shared" si="28"/>
        <v>2016</v>
      </c>
    </row>
    <row r="1672" spans="1:18" ht="58.5" hidden="1" thickBot="1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0" t="s">
        <v>8327</v>
      </c>
      <c r="P1672" s="15" t="s">
        <v>8348</v>
      </c>
      <c r="Q1672" s="12">
        <v>40313.930543981478</v>
      </c>
      <c r="R1672">
        <f t="shared" si="28"/>
        <v>2010</v>
      </c>
    </row>
    <row r="1673" spans="1:18" ht="29.5" hidden="1" thickBot="1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0" t="s">
        <v>8327</v>
      </c>
      <c r="P1673" s="15" t="s">
        <v>8348</v>
      </c>
      <c r="Q1673" s="13">
        <v>42553.54414351852</v>
      </c>
      <c r="R1673">
        <f t="shared" si="28"/>
        <v>2016</v>
      </c>
    </row>
    <row r="1674" spans="1:18" ht="44" hidden="1" thickBot="1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0" t="s">
        <v>8327</v>
      </c>
      <c r="P1674" s="15" t="s">
        <v>8348</v>
      </c>
      <c r="Q1674" s="12">
        <v>41034.656597222223</v>
      </c>
      <c r="R1674">
        <f t="shared" si="28"/>
        <v>2012</v>
      </c>
    </row>
    <row r="1675" spans="1:18" ht="44" hidden="1" thickBot="1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0" t="s">
        <v>8327</v>
      </c>
      <c r="P1675" s="15" t="s">
        <v>8348</v>
      </c>
      <c r="Q1675" s="13">
        <v>42039.878379629627</v>
      </c>
      <c r="R1675">
        <f t="shared" si="28"/>
        <v>2015</v>
      </c>
    </row>
    <row r="1676" spans="1:18" ht="44" hidden="1" thickBot="1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0" t="s">
        <v>8327</v>
      </c>
      <c r="P1676" s="15" t="s">
        <v>8348</v>
      </c>
      <c r="Q1676" s="12">
        <v>42569.605393518519</v>
      </c>
      <c r="R1676">
        <f t="shared" si="28"/>
        <v>2016</v>
      </c>
    </row>
    <row r="1677" spans="1:18" ht="29.5" hidden="1" thickBot="1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0" t="s">
        <v>8327</v>
      </c>
      <c r="P1677" s="15" t="s">
        <v>8348</v>
      </c>
      <c r="Q1677" s="13">
        <v>40802.733101851853</v>
      </c>
      <c r="R1677">
        <f t="shared" si="28"/>
        <v>2011</v>
      </c>
    </row>
    <row r="1678" spans="1:18" ht="29.5" hidden="1" thickBot="1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0" t="s">
        <v>8327</v>
      </c>
      <c r="P1678" s="15" t="s">
        <v>8348</v>
      </c>
      <c r="Q1678" s="12">
        <v>40973.726238425923</v>
      </c>
      <c r="R1678">
        <f t="shared" si="28"/>
        <v>2012</v>
      </c>
    </row>
    <row r="1679" spans="1:18" ht="44" hidden="1" thickBot="1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0" t="s">
        <v>8327</v>
      </c>
      <c r="P1679" s="15" t="s">
        <v>8348</v>
      </c>
      <c r="Q1679" s="13">
        <v>42416.407129629632</v>
      </c>
      <c r="R1679">
        <f t="shared" si="28"/>
        <v>2016</v>
      </c>
    </row>
    <row r="1680" spans="1:18" ht="44" hidden="1" thickBot="1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0" t="s">
        <v>8327</v>
      </c>
      <c r="P1680" s="15" t="s">
        <v>8348</v>
      </c>
      <c r="Q1680" s="12">
        <v>41662.854988425926</v>
      </c>
      <c r="R1680">
        <f t="shared" si="28"/>
        <v>2014</v>
      </c>
    </row>
    <row r="1681" spans="1:18" ht="58.5" hidden="1" thickBot="1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0" t="s">
        <v>8327</v>
      </c>
      <c r="P1681" s="15" t="s">
        <v>8348</v>
      </c>
      <c r="Q1681" s="13">
        <v>40723.068807870368</v>
      </c>
      <c r="R1681">
        <f t="shared" si="28"/>
        <v>2011</v>
      </c>
    </row>
    <row r="1682" spans="1:18" ht="29.5" hidden="1" thickBot="1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0" t="s">
        <v>8327</v>
      </c>
      <c r="P1682" s="15" t="s">
        <v>8348</v>
      </c>
      <c r="Q1682" s="12">
        <v>41802.757719907408</v>
      </c>
      <c r="R1682">
        <f t="shared" si="28"/>
        <v>2014</v>
      </c>
    </row>
    <row r="1683" spans="1:18" ht="58.5" hidden="1" thickBot="1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0" t="s">
        <v>8327</v>
      </c>
      <c r="P1683" s="15" t="s">
        <v>8349</v>
      </c>
      <c r="Q1683" s="13">
        <v>42774.121342592596</v>
      </c>
      <c r="R1683">
        <f t="shared" si="28"/>
        <v>2017</v>
      </c>
    </row>
    <row r="1684" spans="1:18" ht="44" hidden="1" thickBot="1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0" t="s">
        <v>8327</v>
      </c>
      <c r="P1684" s="15" t="s">
        <v>8349</v>
      </c>
      <c r="Q1684" s="12">
        <v>42779.21365740741</v>
      </c>
      <c r="R1684">
        <f t="shared" si="28"/>
        <v>2017</v>
      </c>
    </row>
    <row r="1685" spans="1:18" ht="44" hidden="1" thickBot="1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0" t="s">
        <v>8327</v>
      </c>
      <c r="P1685" s="15" t="s">
        <v>8349</v>
      </c>
      <c r="Q1685" s="13">
        <v>42808.781689814816</v>
      </c>
      <c r="R1685">
        <f t="shared" si="28"/>
        <v>2017</v>
      </c>
    </row>
    <row r="1686" spans="1:18" ht="29.5" hidden="1" thickBot="1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0" t="s">
        <v>8327</v>
      </c>
      <c r="P1686" s="15" t="s">
        <v>8349</v>
      </c>
      <c r="Q1686" s="12">
        <v>42783.815289351849</v>
      </c>
      <c r="R1686">
        <f t="shared" si="28"/>
        <v>2017</v>
      </c>
    </row>
    <row r="1687" spans="1:18" ht="44" hidden="1" thickBot="1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0" t="s">
        <v>8327</v>
      </c>
      <c r="P1687" s="15" t="s">
        <v>8349</v>
      </c>
      <c r="Q1687" s="13">
        <v>42788.2502662037</v>
      </c>
      <c r="R1687">
        <f t="shared" si="28"/>
        <v>2017</v>
      </c>
    </row>
    <row r="1688" spans="1:18" ht="44" hidden="1" thickBot="1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0" t="s">
        <v>8327</v>
      </c>
      <c r="P1688" s="15" t="s">
        <v>8349</v>
      </c>
      <c r="Q1688" s="12">
        <v>42792.843969907408</v>
      </c>
      <c r="R1688">
        <f t="shared" si="28"/>
        <v>2017</v>
      </c>
    </row>
    <row r="1689" spans="1:18" ht="44" hidden="1" thickBot="1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0" t="s">
        <v>8327</v>
      </c>
      <c r="P1689" s="15" t="s">
        <v>8349</v>
      </c>
      <c r="Q1689" s="13">
        <v>42802.046817129631</v>
      </c>
      <c r="R1689">
        <f t="shared" si="28"/>
        <v>2017</v>
      </c>
    </row>
    <row r="1690" spans="1:18" ht="58.5" hidden="1" thickBot="1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0" t="s">
        <v>8327</v>
      </c>
      <c r="P1690" s="15" t="s">
        <v>8349</v>
      </c>
      <c r="Q1690" s="12">
        <v>42804.53465277778</v>
      </c>
      <c r="R1690">
        <f t="shared" si="28"/>
        <v>2017</v>
      </c>
    </row>
    <row r="1691" spans="1:18" ht="29.5" hidden="1" thickBot="1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0" t="s">
        <v>8327</v>
      </c>
      <c r="P1691" s="15" t="s">
        <v>8349</v>
      </c>
      <c r="Q1691" s="13">
        <v>42780.942476851851</v>
      </c>
      <c r="R1691">
        <f t="shared" si="28"/>
        <v>2017</v>
      </c>
    </row>
    <row r="1692" spans="1:18" ht="44" hidden="1" thickBot="1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0" t="s">
        <v>8327</v>
      </c>
      <c r="P1692" s="15" t="s">
        <v>8349</v>
      </c>
      <c r="Q1692" s="12">
        <v>42801.431041666663</v>
      </c>
      <c r="R1692">
        <f t="shared" si="28"/>
        <v>2017</v>
      </c>
    </row>
    <row r="1693" spans="1:18" ht="44" hidden="1" thickBot="1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0" t="s">
        <v>8327</v>
      </c>
      <c r="P1693" s="15" t="s">
        <v>8349</v>
      </c>
      <c r="Q1693" s="13">
        <v>42795.701481481483</v>
      </c>
      <c r="R1693">
        <f t="shared" si="28"/>
        <v>2017</v>
      </c>
    </row>
    <row r="1694" spans="1:18" ht="44" hidden="1" thickBot="1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0" t="s">
        <v>8327</v>
      </c>
      <c r="P1694" s="15" t="s">
        <v>8349</v>
      </c>
      <c r="Q1694" s="12">
        <v>42788.151238425926</v>
      </c>
      <c r="R1694">
        <f t="shared" si="28"/>
        <v>2017</v>
      </c>
    </row>
    <row r="1695" spans="1:18" ht="44" hidden="1" thickBot="1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0" t="s">
        <v>8327</v>
      </c>
      <c r="P1695" s="15" t="s">
        <v>8349</v>
      </c>
      <c r="Q1695" s="13">
        <v>42803.920277777775</v>
      </c>
      <c r="R1695">
        <f t="shared" si="28"/>
        <v>2017</v>
      </c>
    </row>
    <row r="1696" spans="1:18" ht="44" hidden="1" thickBot="1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0" t="s">
        <v>8327</v>
      </c>
      <c r="P1696" s="15" t="s">
        <v>8349</v>
      </c>
      <c r="Q1696" s="12">
        <v>42791.66983796296</v>
      </c>
      <c r="R1696">
        <f t="shared" si="28"/>
        <v>2017</v>
      </c>
    </row>
    <row r="1697" spans="1:18" ht="58.5" hidden="1" thickBot="1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0" t="s">
        <v>8327</v>
      </c>
      <c r="P1697" s="15" t="s">
        <v>8349</v>
      </c>
      <c r="Q1697" s="13">
        <v>42801.031412037039</v>
      </c>
      <c r="R1697">
        <f t="shared" si="28"/>
        <v>2017</v>
      </c>
    </row>
    <row r="1698" spans="1:18" ht="58.5" hidden="1" thickBot="1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0" t="s">
        <v>8327</v>
      </c>
      <c r="P1698" s="15" t="s">
        <v>8349</v>
      </c>
      <c r="Q1698" s="12">
        <v>42796.069571759261</v>
      </c>
      <c r="R1698">
        <f t="shared" si="28"/>
        <v>2017</v>
      </c>
    </row>
    <row r="1699" spans="1:18" ht="44" hidden="1" thickBot="1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0" t="s">
        <v>8327</v>
      </c>
      <c r="P1699" s="15" t="s">
        <v>8349</v>
      </c>
      <c r="Q1699" s="13">
        <v>42805.032962962963</v>
      </c>
      <c r="R1699">
        <f t="shared" si="28"/>
        <v>2017</v>
      </c>
    </row>
    <row r="1700" spans="1:18" ht="73" hidden="1" thickBot="1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0" t="s">
        <v>8327</v>
      </c>
      <c r="P1700" s="15" t="s">
        <v>8349</v>
      </c>
      <c r="Q1700" s="12">
        <v>42796.207870370374</v>
      </c>
      <c r="R1700">
        <f t="shared" si="28"/>
        <v>2017</v>
      </c>
    </row>
    <row r="1701" spans="1:18" ht="58.5" hidden="1" thickBot="1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0" t="s">
        <v>8327</v>
      </c>
      <c r="P1701" s="15" t="s">
        <v>8349</v>
      </c>
      <c r="Q1701" s="13">
        <v>42806.863946759258</v>
      </c>
      <c r="R1701">
        <f t="shared" si="28"/>
        <v>2017</v>
      </c>
    </row>
    <row r="1702" spans="1:18" ht="44" hidden="1" thickBot="1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0" t="s">
        <v>8327</v>
      </c>
      <c r="P1702" s="15" t="s">
        <v>8349</v>
      </c>
      <c r="Q1702" s="12">
        <v>42796.071643518517</v>
      </c>
      <c r="R1702">
        <f t="shared" si="28"/>
        <v>2017</v>
      </c>
    </row>
    <row r="1703" spans="1:18" ht="44" hidden="1" thickBot="1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0" t="s">
        <v>8327</v>
      </c>
      <c r="P1703" s="15" t="s">
        <v>8349</v>
      </c>
      <c r="Q1703" s="13">
        <v>41989.664409722223</v>
      </c>
      <c r="R1703">
        <f t="shared" si="28"/>
        <v>2014</v>
      </c>
    </row>
    <row r="1704" spans="1:18" ht="29.5" hidden="1" thickBot="1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0" t="s">
        <v>8327</v>
      </c>
      <c r="P1704" s="15" t="s">
        <v>8349</v>
      </c>
      <c r="Q1704" s="12">
        <v>42063.869791666664</v>
      </c>
      <c r="R1704">
        <f t="shared" si="28"/>
        <v>2015</v>
      </c>
    </row>
    <row r="1705" spans="1:18" ht="44" hidden="1" thickBot="1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0" t="s">
        <v>8327</v>
      </c>
      <c r="P1705" s="15" t="s">
        <v>8349</v>
      </c>
      <c r="Q1705" s="13">
        <v>42187.281678240739</v>
      </c>
      <c r="R1705">
        <f t="shared" si="28"/>
        <v>2015</v>
      </c>
    </row>
    <row r="1706" spans="1:18" ht="44" hidden="1" thickBot="1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0" t="s">
        <v>8327</v>
      </c>
      <c r="P1706" s="15" t="s">
        <v>8349</v>
      </c>
      <c r="Q1706" s="12">
        <v>42021.139733796299</v>
      </c>
      <c r="R1706">
        <f t="shared" si="28"/>
        <v>2015</v>
      </c>
    </row>
    <row r="1707" spans="1:18" ht="44" hidden="1" thickBot="1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0" t="s">
        <v>8327</v>
      </c>
      <c r="P1707" s="15" t="s">
        <v>8349</v>
      </c>
      <c r="Q1707" s="13">
        <v>42245.016736111109</v>
      </c>
      <c r="R1707">
        <f t="shared" si="28"/>
        <v>2015</v>
      </c>
    </row>
    <row r="1708" spans="1:18" ht="44" hidden="1" thickBot="1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0" t="s">
        <v>8327</v>
      </c>
      <c r="P1708" s="15" t="s">
        <v>8349</v>
      </c>
      <c r="Q1708" s="12">
        <v>42179.306388888886</v>
      </c>
      <c r="R1708">
        <f t="shared" si="28"/>
        <v>2015</v>
      </c>
    </row>
    <row r="1709" spans="1:18" ht="44" hidden="1" thickBot="1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0" t="s">
        <v>8327</v>
      </c>
      <c r="P1709" s="15" t="s">
        <v>8349</v>
      </c>
      <c r="Q1709" s="13">
        <v>42427.721006944441</v>
      </c>
      <c r="R1709">
        <f t="shared" si="28"/>
        <v>2016</v>
      </c>
    </row>
    <row r="1710" spans="1:18" ht="58.5" hidden="1" thickBot="1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0" t="s">
        <v>8327</v>
      </c>
      <c r="P1710" s="15" t="s">
        <v>8349</v>
      </c>
      <c r="Q1710" s="12">
        <v>42451.866967592592</v>
      </c>
      <c r="R1710">
        <f t="shared" si="28"/>
        <v>2016</v>
      </c>
    </row>
    <row r="1711" spans="1:18" ht="44" hidden="1" thickBot="1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0" t="s">
        <v>8327</v>
      </c>
      <c r="P1711" s="15" t="s">
        <v>8349</v>
      </c>
      <c r="Q1711" s="13">
        <v>41841.563819444447</v>
      </c>
      <c r="R1711">
        <f t="shared" si="28"/>
        <v>2014</v>
      </c>
    </row>
    <row r="1712" spans="1:18" ht="29.5" hidden="1" thickBot="1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0" t="s">
        <v>8327</v>
      </c>
      <c r="P1712" s="15" t="s">
        <v>8349</v>
      </c>
      <c r="Q1712" s="12">
        <v>42341.591296296298</v>
      </c>
      <c r="R1712">
        <f t="shared" si="28"/>
        <v>2015</v>
      </c>
    </row>
    <row r="1713" spans="1:18" ht="44" hidden="1" thickBot="1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0" t="s">
        <v>8327</v>
      </c>
      <c r="P1713" s="15" t="s">
        <v>8349</v>
      </c>
      <c r="Q1713" s="13">
        <v>41852.646226851852</v>
      </c>
      <c r="R1713">
        <f t="shared" si="28"/>
        <v>2014</v>
      </c>
    </row>
    <row r="1714" spans="1:18" ht="58.5" hidden="1" thickBot="1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0" t="s">
        <v>8327</v>
      </c>
      <c r="P1714" s="15" t="s">
        <v>8349</v>
      </c>
      <c r="Q1714" s="12">
        <v>42125.913807870369</v>
      </c>
      <c r="R1714">
        <f t="shared" si="28"/>
        <v>2015</v>
      </c>
    </row>
    <row r="1715" spans="1:18" ht="58.5" hidden="1" thickBot="1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0" t="s">
        <v>8327</v>
      </c>
      <c r="P1715" s="15" t="s">
        <v>8349</v>
      </c>
      <c r="Q1715" s="13">
        <v>41887.801064814812</v>
      </c>
      <c r="R1715">
        <f t="shared" si="28"/>
        <v>2014</v>
      </c>
    </row>
    <row r="1716" spans="1:18" ht="44" hidden="1" thickBot="1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0" t="s">
        <v>8327</v>
      </c>
      <c r="P1716" s="15" t="s">
        <v>8349</v>
      </c>
      <c r="Q1716" s="12">
        <v>42095.918530092589</v>
      </c>
      <c r="R1716">
        <f t="shared" si="28"/>
        <v>2015</v>
      </c>
    </row>
    <row r="1717" spans="1:18" ht="44" hidden="1" thickBot="1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0" t="s">
        <v>8327</v>
      </c>
      <c r="P1717" s="15" t="s">
        <v>8349</v>
      </c>
      <c r="Q1717" s="13">
        <v>42064.217418981483</v>
      </c>
      <c r="R1717">
        <f t="shared" si="28"/>
        <v>2015</v>
      </c>
    </row>
    <row r="1718" spans="1:18" ht="58.5" hidden="1" thickBot="1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0" t="s">
        <v>8327</v>
      </c>
      <c r="P1718" s="15" t="s">
        <v>8349</v>
      </c>
      <c r="Q1718" s="12">
        <v>42673.577534722222</v>
      </c>
      <c r="R1718">
        <f t="shared" si="28"/>
        <v>2016</v>
      </c>
    </row>
    <row r="1719" spans="1:18" ht="44" hidden="1" thickBot="1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0" t="s">
        <v>8327</v>
      </c>
      <c r="P1719" s="15" t="s">
        <v>8349</v>
      </c>
      <c r="Q1719" s="13">
        <v>42460.981921296298</v>
      </c>
      <c r="R1719">
        <f t="shared" si="28"/>
        <v>2016</v>
      </c>
    </row>
    <row r="1720" spans="1:18" ht="15" hidden="1" thickBot="1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0" t="s">
        <v>8327</v>
      </c>
      <c r="P1720" s="15" t="s">
        <v>8349</v>
      </c>
      <c r="Q1720" s="12">
        <v>42460.610520833332</v>
      </c>
      <c r="R1720">
        <f t="shared" si="28"/>
        <v>2016</v>
      </c>
    </row>
    <row r="1721" spans="1:18" ht="44" hidden="1" thickBot="1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0" t="s">
        <v>8327</v>
      </c>
      <c r="P1721" s="15" t="s">
        <v>8349</v>
      </c>
      <c r="Q1721" s="13">
        <v>41869.534618055557</v>
      </c>
      <c r="R1721">
        <f t="shared" si="28"/>
        <v>2014</v>
      </c>
    </row>
    <row r="1722" spans="1:18" ht="44" hidden="1" thickBot="1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0" t="s">
        <v>8327</v>
      </c>
      <c r="P1722" s="15" t="s">
        <v>8349</v>
      </c>
      <c r="Q1722" s="12">
        <v>41922.783229166664</v>
      </c>
      <c r="R1722">
        <f t="shared" si="28"/>
        <v>2014</v>
      </c>
    </row>
    <row r="1723" spans="1:18" ht="44" hidden="1" thickBot="1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0" t="s">
        <v>8327</v>
      </c>
      <c r="P1723" s="15" t="s">
        <v>8349</v>
      </c>
      <c r="Q1723" s="13">
        <v>42319.461377314816</v>
      </c>
      <c r="R1723">
        <f t="shared" si="28"/>
        <v>2015</v>
      </c>
    </row>
    <row r="1724" spans="1:18" ht="44" hidden="1" thickBot="1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0" t="s">
        <v>8327</v>
      </c>
      <c r="P1724" s="15" t="s">
        <v>8349</v>
      </c>
      <c r="Q1724" s="12">
        <v>42425.9609837963</v>
      </c>
      <c r="R1724">
        <f t="shared" si="28"/>
        <v>2016</v>
      </c>
    </row>
    <row r="1725" spans="1:18" ht="58.5" hidden="1" thickBot="1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0" t="s">
        <v>8327</v>
      </c>
      <c r="P1725" s="15" t="s">
        <v>8349</v>
      </c>
      <c r="Q1725" s="13">
        <v>42129.82540509259</v>
      </c>
      <c r="R1725">
        <f t="shared" si="28"/>
        <v>2015</v>
      </c>
    </row>
    <row r="1726" spans="1:18" ht="44" hidden="1" thickBot="1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0" t="s">
        <v>8327</v>
      </c>
      <c r="P1726" s="15" t="s">
        <v>8349</v>
      </c>
      <c r="Q1726" s="12">
        <v>41912.932430555556</v>
      </c>
      <c r="R1726">
        <f t="shared" si="28"/>
        <v>2014</v>
      </c>
    </row>
    <row r="1727" spans="1:18" ht="44" hidden="1" thickBot="1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0" t="s">
        <v>8327</v>
      </c>
      <c r="P1727" s="15" t="s">
        <v>8349</v>
      </c>
      <c r="Q1727" s="13">
        <v>41845.968159722222</v>
      </c>
      <c r="R1727">
        <f t="shared" si="28"/>
        <v>2014</v>
      </c>
    </row>
    <row r="1728" spans="1:18" ht="29.5" hidden="1" thickBot="1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0" t="s">
        <v>8327</v>
      </c>
      <c r="P1728" s="15" t="s">
        <v>8349</v>
      </c>
      <c r="Q1728" s="12">
        <v>41788.919722222221</v>
      </c>
      <c r="R1728">
        <f t="shared" si="28"/>
        <v>2014</v>
      </c>
    </row>
    <row r="1729" spans="1:18" ht="44" hidden="1" thickBot="1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0" t="s">
        <v>8327</v>
      </c>
      <c r="P1729" s="15" t="s">
        <v>8349</v>
      </c>
      <c r="Q1729" s="13">
        <v>42044.927974537037</v>
      </c>
      <c r="R1729">
        <f t="shared" si="28"/>
        <v>2015</v>
      </c>
    </row>
    <row r="1730" spans="1:18" ht="44" hidden="1" thickBot="1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0" t="s">
        <v>8327</v>
      </c>
      <c r="P1730" s="15" t="s">
        <v>8349</v>
      </c>
      <c r="Q1730" s="12">
        <v>42268.625856481478</v>
      </c>
      <c r="R1730">
        <f t="shared" si="28"/>
        <v>2015</v>
      </c>
    </row>
    <row r="1731" spans="1:18" ht="44" hidden="1" thickBot="1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0" t="s">
        <v>8327</v>
      </c>
      <c r="P1731" s="15" t="s">
        <v>8349</v>
      </c>
      <c r="Q1731" s="13">
        <v>42471.052152777775</v>
      </c>
      <c r="R1731">
        <f t="shared" ref="R1731:R1794" si="29">YEAR(Q1731)</f>
        <v>2016</v>
      </c>
    </row>
    <row r="1732" spans="1:18" ht="44" hidden="1" thickBot="1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0" t="s">
        <v>8327</v>
      </c>
      <c r="P1732" s="15" t="s">
        <v>8349</v>
      </c>
      <c r="Q1732" s="12">
        <v>42272.087766203702</v>
      </c>
      <c r="R1732">
        <f t="shared" si="29"/>
        <v>2015</v>
      </c>
    </row>
    <row r="1733" spans="1:18" ht="29.5" hidden="1" thickBot="1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0" t="s">
        <v>8327</v>
      </c>
      <c r="P1733" s="15" t="s">
        <v>8349</v>
      </c>
      <c r="Q1733" s="13">
        <v>42152.906851851854</v>
      </c>
      <c r="R1733">
        <f t="shared" si="29"/>
        <v>2015</v>
      </c>
    </row>
    <row r="1734" spans="1:18" ht="44" hidden="1" thickBot="1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0" t="s">
        <v>8327</v>
      </c>
      <c r="P1734" s="15" t="s">
        <v>8349</v>
      </c>
      <c r="Q1734" s="12">
        <v>42325.683807870373</v>
      </c>
      <c r="R1734">
        <f t="shared" si="29"/>
        <v>2015</v>
      </c>
    </row>
    <row r="1735" spans="1:18" ht="44" hidden="1" thickBot="1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0" t="s">
        <v>8327</v>
      </c>
      <c r="P1735" s="15" t="s">
        <v>8349</v>
      </c>
      <c r="Q1735" s="13">
        <v>42614.675625000003</v>
      </c>
      <c r="R1735">
        <f t="shared" si="29"/>
        <v>2016</v>
      </c>
    </row>
    <row r="1736" spans="1:18" ht="44" hidden="1" thickBot="1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0" t="s">
        <v>8327</v>
      </c>
      <c r="P1736" s="15" t="s">
        <v>8349</v>
      </c>
      <c r="Q1736" s="12">
        <v>42102.036527777775</v>
      </c>
      <c r="R1736">
        <f t="shared" si="29"/>
        <v>2015</v>
      </c>
    </row>
    <row r="1737" spans="1:18" ht="44" hidden="1" thickBot="1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0" t="s">
        <v>8327</v>
      </c>
      <c r="P1737" s="15" t="s">
        <v>8349</v>
      </c>
      <c r="Q1737" s="13">
        <v>42559.81417824074</v>
      </c>
      <c r="R1737">
        <f t="shared" si="29"/>
        <v>2016</v>
      </c>
    </row>
    <row r="1738" spans="1:18" ht="29.5" hidden="1" thickBot="1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0" t="s">
        <v>8327</v>
      </c>
      <c r="P1738" s="15" t="s">
        <v>8349</v>
      </c>
      <c r="Q1738" s="12">
        <v>42286.861493055556</v>
      </c>
      <c r="R1738">
        <f t="shared" si="29"/>
        <v>2015</v>
      </c>
    </row>
    <row r="1739" spans="1:18" ht="44" hidden="1" thickBot="1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0" t="s">
        <v>8327</v>
      </c>
      <c r="P1739" s="15" t="s">
        <v>8349</v>
      </c>
      <c r="Q1739" s="13">
        <v>42175.948981481481</v>
      </c>
      <c r="R1739">
        <f t="shared" si="29"/>
        <v>2015</v>
      </c>
    </row>
    <row r="1740" spans="1:18" ht="29.5" hidden="1" thickBot="1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0" t="s">
        <v>8327</v>
      </c>
      <c r="P1740" s="15" t="s">
        <v>8349</v>
      </c>
      <c r="Q1740" s="12">
        <v>41884.874328703707</v>
      </c>
      <c r="R1740">
        <f t="shared" si="29"/>
        <v>2014</v>
      </c>
    </row>
    <row r="1741" spans="1:18" ht="44" hidden="1" thickBot="1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0" t="s">
        <v>8327</v>
      </c>
      <c r="P1741" s="15" t="s">
        <v>8349</v>
      </c>
      <c r="Q1741" s="13">
        <v>42435.874212962961</v>
      </c>
      <c r="R1741">
        <f t="shared" si="29"/>
        <v>2016</v>
      </c>
    </row>
    <row r="1742" spans="1:18" ht="44" hidden="1" thickBot="1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0" t="s">
        <v>8327</v>
      </c>
      <c r="P1742" s="15" t="s">
        <v>8349</v>
      </c>
      <c r="Q1742" s="12">
        <v>42171.817384259259</v>
      </c>
      <c r="R1742">
        <f t="shared" si="29"/>
        <v>2015</v>
      </c>
    </row>
    <row r="1743" spans="1:18" ht="29.5" hidden="1" thickBot="1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0" t="s">
        <v>8340</v>
      </c>
      <c r="P1743" s="15" t="s">
        <v>8341</v>
      </c>
      <c r="Q1743" s="13">
        <v>42120.628136574072</v>
      </c>
      <c r="R1743">
        <f t="shared" si="29"/>
        <v>2015</v>
      </c>
    </row>
    <row r="1744" spans="1:18" ht="44" hidden="1" thickBot="1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0" t="s">
        <v>8340</v>
      </c>
      <c r="P1744" s="15" t="s">
        <v>8341</v>
      </c>
      <c r="Q1744" s="12">
        <v>42710.876967592594</v>
      </c>
      <c r="R1744">
        <f t="shared" si="29"/>
        <v>2016</v>
      </c>
    </row>
    <row r="1745" spans="1:18" ht="44" hidden="1" thickBot="1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0" t="s">
        <v>8340</v>
      </c>
      <c r="P1745" s="15" t="s">
        <v>8341</v>
      </c>
      <c r="Q1745" s="13">
        <v>42586.925636574073</v>
      </c>
      <c r="R1745">
        <f t="shared" si="29"/>
        <v>2016</v>
      </c>
    </row>
    <row r="1746" spans="1:18" ht="58.5" hidden="1" thickBot="1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0" t="s">
        <v>8340</v>
      </c>
      <c r="P1746" s="15" t="s">
        <v>8341</v>
      </c>
      <c r="Q1746" s="12">
        <v>42026.605057870373</v>
      </c>
      <c r="R1746">
        <f t="shared" si="29"/>
        <v>2015</v>
      </c>
    </row>
    <row r="1747" spans="1:18" ht="44" hidden="1" thickBot="1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0" t="s">
        <v>8340</v>
      </c>
      <c r="P1747" s="15" t="s">
        <v>8341</v>
      </c>
      <c r="Q1747" s="13">
        <v>42690.259699074071</v>
      </c>
      <c r="R1747">
        <f t="shared" si="29"/>
        <v>2016</v>
      </c>
    </row>
    <row r="1748" spans="1:18" ht="58.5" hidden="1" thickBot="1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0" t="s">
        <v>8340</v>
      </c>
      <c r="P1748" s="15" t="s">
        <v>8341</v>
      </c>
      <c r="Q1748" s="12">
        <v>42668.176701388889</v>
      </c>
      <c r="R1748">
        <f t="shared" si="29"/>
        <v>2016</v>
      </c>
    </row>
    <row r="1749" spans="1:18" ht="44" hidden="1" thickBot="1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0" t="s">
        <v>8340</v>
      </c>
      <c r="P1749" s="15" t="s">
        <v>8341</v>
      </c>
      <c r="Q1749" s="13">
        <v>42292.435532407406</v>
      </c>
      <c r="R1749">
        <f t="shared" si="29"/>
        <v>2015</v>
      </c>
    </row>
    <row r="1750" spans="1:18" ht="29.5" hidden="1" thickBot="1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0" t="s">
        <v>8340</v>
      </c>
      <c r="P1750" s="15" t="s">
        <v>8341</v>
      </c>
      <c r="Q1750" s="12">
        <v>42219.950729166667</v>
      </c>
      <c r="R1750">
        <f t="shared" si="29"/>
        <v>2015</v>
      </c>
    </row>
    <row r="1751" spans="1:18" ht="29.5" hidden="1" thickBot="1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0" t="s">
        <v>8340</v>
      </c>
      <c r="P1751" s="15" t="s">
        <v>8341</v>
      </c>
      <c r="Q1751" s="13">
        <v>42758.975937499999</v>
      </c>
      <c r="R1751">
        <f t="shared" si="29"/>
        <v>2017</v>
      </c>
    </row>
    <row r="1752" spans="1:18" ht="44" hidden="1" thickBot="1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0" t="s">
        <v>8340</v>
      </c>
      <c r="P1752" s="15" t="s">
        <v>8341</v>
      </c>
      <c r="Q1752" s="12">
        <v>42454.836851851855</v>
      </c>
      <c r="R1752">
        <f t="shared" si="29"/>
        <v>2016</v>
      </c>
    </row>
    <row r="1753" spans="1:18" ht="29.5" hidden="1" thickBot="1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0" t="s">
        <v>8340</v>
      </c>
      <c r="P1753" s="15" t="s">
        <v>8341</v>
      </c>
      <c r="Q1753" s="13">
        <v>42052.7815162037</v>
      </c>
      <c r="R1753">
        <f t="shared" si="29"/>
        <v>2015</v>
      </c>
    </row>
    <row r="1754" spans="1:18" ht="29.5" hidden="1" thickBot="1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0" t="s">
        <v>8340</v>
      </c>
      <c r="P1754" s="15" t="s">
        <v>8341</v>
      </c>
      <c r="Q1754" s="12">
        <v>42627.253263888888</v>
      </c>
      <c r="R1754">
        <f t="shared" si="29"/>
        <v>2016</v>
      </c>
    </row>
    <row r="1755" spans="1:18" ht="44" hidden="1" thickBot="1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0" t="s">
        <v>8340</v>
      </c>
      <c r="P1755" s="15" t="s">
        <v>8341</v>
      </c>
      <c r="Q1755" s="13">
        <v>42420.74962962963</v>
      </c>
      <c r="R1755">
        <f t="shared" si="29"/>
        <v>2016</v>
      </c>
    </row>
    <row r="1756" spans="1:18" ht="44" hidden="1" thickBot="1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0" t="s">
        <v>8340</v>
      </c>
      <c r="P1756" s="15" t="s">
        <v>8341</v>
      </c>
      <c r="Q1756" s="12">
        <v>42067.876770833333</v>
      </c>
      <c r="R1756">
        <f t="shared" si="29"/>
        <v>2015</v>
      </c>
    </row>
    <row r="1757" spans="1:18" ht="44" hidden="1" thickBot="1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0" t="s">
        <v>8340</v>
      </c>
      <c r="P1757" s="15" t="s">
        <v>8341</v>
      </c>
      <c r="Q1757" s="13">
        <v>42252.788900462961</v>
      </c>
      <c r="R1757">
        <f t="shared" si="29"/>
        <v>2015</v>
      </c>
    </row>
    <row r="1758" spans="1:18" ht="44" hidden="1" thickBot="1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0" t="s">
        <v>8340</v>
      </c>
      <c r="P1758" s="15" t="s">
        <v>8341</v>
      </c>
      <c r="Q1758" s="12">
        <v>42571.16746527778</v>
      </c>
      <c r="R1758">
        <f t="shared" si="29"/>
        <v>2016</v>
      </c>
    </row>
    <row r="1759" spans="1:18" ht="44" hidden="1" thickBot="1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0" t="s">
        <v>8340</v>
      </c>
      <c r="P1759" s="15" t="s">
        <v>8341</v>
      </c>
      <c r="Q1759" s="13">
        <v>42733.827349537038</v>
      </c>
      <c r="R1759">
        <f t="shared" si="29"/>
        <v>2016</v>
      </c>
    </row>
    <row r="1760" spans="1:18" ht="58.5" hidden="1" thickBot="1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0" t="s">
        <v>8340</v>
      </c>
      <c r="P1760" s="15" t="s">
        <v>8341</v>
      </c>
      <c r="Q1760" s="12">
        <v>42505.955925925926</v>
      </c>
      <c r="R1760">
        <f t="shared" si="29"/>
        <v>2016</v>
      </c>
    </row>
    <row r="1761" spans="1:18" ht="29.5" hidden="1" thickBot="1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0" t="s">
        <v>8340</v>
      </c>
      <c r="P1761" s="15" t="s">
        <v>8341</v>
      </c>
      <c r="Q1761" s="13">
        <v>42068.829039351855</v>
      </c>
      <c r="R1761">
        <f t="shared" si="29"/>
        <v>2015</v>
      </c>
    </row>
    <row r="1762" spans="1:18" ht="58.5" hidden="1" thickBot="1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0" t="s">
        <v>8340</v>
      </c>
      <c r="P1762" s="15" t="s">
        <v>8341</v>
      </c>
      <c r="Q1762" s="12">
        <v>42405.67260416667</v>
      </c>
      <c r="R1762">
        <f t="shared" si="29"/>
        <v>2016</v>
      </c>
    </row>
    <row r="1763" spans="1:18" ht="29.5" hidden="1" thickBot="1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0" t="s">
        <v>8340</v>
      </c>
      <c r="P1763" s="15" t="s">
        <v>8341</v>
      </c>
      <c r="Q1763" s="13">
        <v>42209.567824074074</v>
      </c>
      <c r="R1763">
        <f t="shared" si="29"/>
        <v>2015</v>
      </c>
    </row>
    <row r="1764" spans="1:18" ht="29.5" hidden="1" thickBot="1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0" t="s">
        <v>8340</v>
      </c>
      <c r="P1764" s="15" t="s">
        <v>8341</v>
      </c>
      <c r="Q1764" s="12">
        <v>42410.982002314813</v>
      </c>
      <c r="R1764">
        <f t="shared" si="29"/>
        <v>2016</v>
      </c>
    </row>
    <row r="1765" spans="1:18" ht="58.5" hidden="1" thickBot="1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0" t="s">
        <v>8340</v>
      </c>
      <c r="P1765" s="15" t="s">
        <v>8341</v>
      </c>
      <c r="Q1765" s="13">
        <v>42636.868518518517</v>
      </c>
      <c r="R1765">
        <f t="shared" si="29"/>
        <v>2016</v>
      </c>
    </row>
    <row r="1766" spans="1:18" ht="44" hidden="1" thickBot="1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0" t="s">
        <v>8340</v>
      </c>
      <c r="P1766" s="15" t="s">
        <v>8341</v>
      </c>
      <c r="Q1766" s="12">
        <v>41825.485868055555</v>
      </c>
      <c r="R1766">
        <f t="shared" si="29"/>
        <v>2014</v>
      </c>
    </row>
    <row r="1767" spans="1:18" ht="44" hidden="1" thickBot="1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0" t="s">
        <v>8340</v>
      </c>
      <c r="P1767" s="15" t="s">
        <v>8341</v>
      </c>
      <c r="Q1767" s="13">
        <v>41834.980462962965</v>
      </c>
      <c r="R1767">
        <f t="shared" si="29"/>
        <v>2014</v>
      </c>
    </row>
    <row r="1768" spans="1:18" ht="29.5" hidden="1" thickBot="1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0" t="s">
        <v>8340</v>
      </c>
      <c r="P1768" s="15" t="s">
        <v>8341</v>
      </c>
      <c r="Q1768" s="12">
        <v>41855.859814814816</v>
      </c>
      <c r="R1768">
        <f t="shared" si="29"/>
        <v>2014</v>
      </c>
    </row>
    <row r="1769" spans="1:18" ht="29.5" hidden="1" thickBot="1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0" t="s">
        <v>8340</v>
      </c>
      <c r="P1769" s="15" t="s">
        <v>8341</v>
      </c>
      <c r="Q1769" s="13">
        <v>41824.658379629633</v>
      </c>
      <c r="R1769">
        <f t="shared" si="29"/>
        <v>2014</v>
      </c>
    </row>
    <row r="1770" spans="1:18" ht="44" hidden="1" thickBot="1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0" t="s">
        <v>8340</v>
      </c>
      <c r="P1770" s="15" t="s">
        <v>8341</v>
      </c>
      <c r="Q1770" s="12">
        <v>41849.560694444444</v>
      </c>
      <c r="R1770">
        <f t="shared" si="29"/>
        <v>2014</v>
      </c>
    </row>
    <row r="1771" spans="1:18" ht="44" hidden="1" thickBot="1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0" t="s">
        <v>8340</v>
      </c>
      <c r="P1771" s="15" t="s">
        <v>8341</v>
      </c>
      <c r="Q1771" s="13">
        <v>41987.818969907406</v>
      </c>
      <c r="R1771">
        <f t="shared" si="29"/>
        <v>2014</v>
      </c>
    </row>
    <row r="1772" spans="1:18" ht="44" hidden="1" thickBot="1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0" t="s">
        <v>8340</v>
      </c>
      <c r="P1772" s="15" t="s">
        <v>8341</v>
      </c>
      <c r="Q1772" s="12">
        <v>41891.780023148145</v>
      </c>
      <c r="R1772">
        <f t="shared" si="29"/>
        <v>2014</v>
      </c>
    </row>
    <row r="1773" spans="1:18" ht="44" hidden="1" thickBot="1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0" t="s">
        <v>8340</v>
      </c>
      <c r="P1773" s="15" t="s">
        <v>8341</v>
      </c>
      <c r="Q1773" s="13">
        <v>41905.979629629626</v>
      </c>
      <c r="R1773">
        <f t="shared" si="29"/>
        <v>2014</v>
      </c>
    </row>
    <row r="1774" spans="1:18" ht="44" hidden="1" thickBot="1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0" t="s">
        <v>8340</v>
      </c>
      <c r="P1774" s="15" t="s">
        <v>8341</v>
      </c>
      <c r="Q1774" s="12">
        <v>41766.718009259261</v>
      </c>
      <c r="R1774">
        <f t="shared" si="29"/>
        <v>2014</v>
      </c>
    </row>
    <row r="1775" spans="1:18" ht="44" hidden="1" thickBot="1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0" t="s">
        <v>8340</v>
      </c>
      <c r="P1775" s="15" t="s">
        <v>8341</v>
      </c>
      <c r="Q1775" s="13">
        <v>41978.760393518518</v>
      </c>
      <c r="R1775">
        <f t="shared" si="29"/>
        <v>2014</v>
      </c>
    </row>
    <row r="1776" spans="1:18" ht="44" hidden="1" thickBot="1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0" t="s">
        <v>8340</v>
      </c>
      <c r="P1776" s="15" t="s">
        <v>8341</v>
      </c>
      <c r="Q1776" s="12">
        <v>41930.218657407408</v>
      </c>
      <c r="R1776">
        <f t="shared" si="29"/>
        <v>2014</v>
      </c>
    </row>
    <row r="1777" spans="1:18" ht="44" hidden="1" thickBot="1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0" t="s">
        <v>8340</v>
      </c>
      <c r="P1777" s="15" t="s">
        <v>8341</v>
      </c>
      <c r="Q1777" s="13">
        <v>41891.976388888892</v>
      </c>
      <c r="R1777">
        <f t="shared" si="29"/>
        <v>2014</v>
      </c>
    </row>
    <row r="1778" spans="1:18" ht="44" hidden="1" thickBot="1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0" t="s">
        <v>8340</v>
      </c>
      <c r="P1778" s="15" t="s">
        <v>8341</v>
      </c>
      <c r="Q1778" s="12">
        <v>41905.95684027778</v>
      </c>
      <c r="R1778">
        <f t="shared" si="29"/>
        <v>2014</v>
      </c>
    </row>
    <row r="1779" spans="1:18" ht="58.5" hidden="1" thickBot="1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0" t="s">
        <v>8340</v>
      </c>
      <c r="P1779" s="15" t="s">
        <v>8341</v>
      </c>
      <c r="Q1779" s="13">
        <v>42025.357094907406</v>
      </c>
      <c r="R1779">
        <f t="shared" si="29"/>
        <v>2015</v>
      </c>
    </row>
    <row r="1780" spans="1:18" ht="44" hidden="1" thickBot="1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0" t="s">
        <v>8340</v>
      </c>
      <c r="P1780" s="15" t="s">
        <v>8341</v>
      </c>
      <c r="Q1780" s="12">
        <v>42045.863368055558</v>
      </c>
      <c r="R1780">
        <f t="shared" si="29"/>
        <v>2015</v>
      </c>
    </row>
    <row r="1781" spans="1:18" ht="44" hidden="1" thickBot="1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0" t="s">
        <v>8340</v>
      </c>
      <c r="P1781" s="15" t="s">
        <v>8341</v>
      </c>
      <c r="Q1781" s="13">
        <v>42585.69189814815</v>
      </c>
      <c r="R1781">
        <f t="shared" si="29"/>
        <v>2016</v>
      </c>
    </row>
    <row r="1782" spans="1:18" ht="44" hidden="1" thickBot="1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0" t="s">
        <v>8340</v>
      </c>
      <c r="P1782" s="15" t="s">
        <v>8341</v>
      </c>
      <c r="Q1782" s="12">
        <v>42493.600810185184</v>
      </c>
      <c r="R1782">
        <f t="shared" si="29"/>
        <v>2016</v>
      </c>
    </row>
    <row r="1783" spans="1:18" ht="44" hidden="1" thickBot="1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0" t="s">
        <v>8340</v>
      </c>
      <c r="P1783" s="15" t="s">
        <v>8341</v>
      </c>
      <c r="Q1783" s="13">
        <v>42597.617418981485</v>
      </c>
      <c r="R1783">
        <f t="shared" si="29"/>
        <v>2016</v>
      </c>
    </row>
    <row r="1784" spans="1:18" ht="58.5" hidden="1" thickBot="1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0" t="s">
        <v>8340</v>
      </c>
      <c r="P1784" s="15" t="s">
        <v>8341</v>
      </c>
      <c r="Q1784" s="12">
        <v>42388.575104166666</v>
      </c>
      <c r="R1784">
        <f t="shared" si="29"/>
        <v>2016</v>
      </c>
    </row>
    <row r="1785" spans="1:18" ht="44" hidden="1" thickBot="1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0" t="s">
        <v>8340</v>
      </c>
      <c r="P1785" s="15" t="s">
        <v>8341</v>
      </c>
      <c r="Q1785" s="13">
        <v>42115.949976851851</v>
      </c>
      <c r="R1785">
        <f t="shared" si="29"/>
        <v>2015</v>
      </c>
    </row>
    <row r="1786" spans="1:18" ht="44" hidden="1" thickBot="1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0" t="s">
        <v>8340</v>
      </c>
      <c r="P1786" s="15" t="s">
        <v>8341</v>
      </c>
      <c r="Q1786" s="12">
        <v>42003.655555555553</v>
      </c>
      <c r="R1786">
        <f t="shared" si="29"/>
        <v>2014</v>
      </c>
    </row>
    <row r="1787" spans="1:18" ht="44" hidden="1" thickBot="1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0" t="s">
        <v>8340</v>
      </c>
      <c r="P1787" s="15" t="s">
        <v>8341</v>
      </c>
      <c r="Q1787" s="13">
        <v>41897.134895833333</v>
      </c>
      <c r="R1787">
        <f t="shared" si="29"/>
        <v>2014</v>
      </c>
    </row>
    <row r="1788" spans="1:18" ht="44" hidden="1" thickBot="1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0" t="s">
        <v>8340</v>
      </c>
      <c r="P1788" s="15" t="s">
        <v>8341</v>
      </c>
      <c r="Q1788" s="12">
        <v>41958.550659722219</v>
      </c>
      <c r="R1788">
        <f t="shared" si="29"/>
        <v>2014</v>
      </c>
    </row>
    <row r="1789" spans="1:18" ht="44" hidden="1" thickBot="1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0" t="s">
        <v>8340</v>
      </c>
      <c r="P1789" s="15" t="s">
        <v>8341</v>
      </c>
      <c r="Q1789" s="13">
        <v>42068.65552083333</v>
      </c>
      <c r="R1789">
        <f t="shared" si="29"/>
        <v>2015</v>
      </c>
    </row>
    <row r="1790" spans="1:18" ht="44" hidden="1" thickBot="1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0" t="s">
        <v>8340</v>
      </c>
      <c r="P1790" s="15" t="s">
        <v>8341</v>
      </c>
      <c r="Q1790" s="12">
        <v>41913.94840277778</v>
      </c>
      <c r="R1790">
        <f t="shared" si="29"/>
        <v>2014</v>
      </c>
    </row>
    <row r="1791" spans="1:18" ht="44" hidden="1" thickBot="1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0" t="s">
        <v>8340</v>
      </c>
      <c r="P1791" s="15" t="s">
        <v>8341</v>
      </c>
      <c r="Q1791" s="13">
        <v>41956.250034722223</v>
      </c>
      <c r="R1791">
        <f t="shared" si="29"/>
        <v>2014</v>
      </c>
    </row>
    <row r="1792" spans="1:18" ht="44" hidden="1" thickBot="1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0" t="s">
        <v>8340</v>
      </c>
      <c r="P1792" s="15" t="s">
        <v>8341</v>
      </c>
      <c r="Q1792" s="12">
        <v>42010.674513888887</v>
      </c>
      <c r="R1792">
        <f t="shared" si="29"/>
        <v>2015</v>
      </c>
    </row>
    <row r="1793" spans="1:18" ht="29.5" hidden="1" thickBot="1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0" t="s">
        <v>8340</v>
      </c>
      <c r="P1793" s="15" t="s">
        <v>8341</v>
      </c>
      <c r="Q1793" s="13">
        <v>41973.740335648145</v>
      </c>
      <c r="R1793">
        <f t="shared" si="29"/>
        <v>2014</v>
      </c>
    </row>
    <row r="1794" spans="1:18" ht="29.5" hidden="1" thickBot="1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0" t="s">
        <v>8340</v>
      </c>
      <c r="P1794" s="15" t="s">
        <v>8341</v>
      </c>
      <c r="Q1794" s="12">
        <v>42189.031041666669</v>
      </c>
      <c r="R1794">
        <f t="shared" si="29"/>
        <v>2015</v>
      </c>
    </row>
    <row r="1795" spans="1:18" ht="44" hidden="1" thickBot="1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0" t="s">
        <v>8340</v>
      </c>
      <c r="P1795" s="15" t="s">
        <v>8341</v>
      </c>
      <c r="Q1795" s="13">
        <v>41940.89166666667</v>
      </c>
      <c r="R1795">
        <f t="shared" ref="R1795:R1858" si="30">YEAR(Q1795)</f>
        <v>2014</v>
      </c>
    </row>
    <row r="1796" spans="1:18" ht="44" hidden="1" thickBot="1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0" t="s">
        <v>8340</v>
      </c>
      <c r="P1796" s="15" t="s">
        <v>8341</v>
      </c>
      <c r="Q1796" s="12">
        <v>42011.551180555558</v>
      </c>
      <c r="R1796">
        <f t="shared" si="30"/>
        <v>2015</v>
      </c>
    </row>
    <row r="1797" spans="1:18" ht="44" hidden="1" thickBot="1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0" t="s">
        <v>8340</v>
      </c>
      <c r="P1797" s="15" t="s">
        <v>8341</v>
      </c>
      <c r="Q1797" s="13">
        <v>42628.288668981484</v>
      </c>
      <c r="R1797">
        <f t="shared" si="30"/>
        <v>2016</v>
      </c>
    </row>
    <row r="1798" spans="1:18" ht="58.5" hidden="1" thickBot="1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0" t="s">
        <v>8340</v>
      </c>
      <c r="P1798" s="15" t="s">
        <v>8341</v>
      </c>
      <c r="Q1798" s="12">
        <v>42515.439421296294</v>
      </c>
      <c r="R1798">
        <f t="shared" si="30"/>
        <v>2016</v>
      </c>
    </row>
    <row r="1799" spans="1:18" ht="44" hidden="1" thickBot="1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0" t="s">
        <v>8340</v>
      </c>
      <c r="P1799" s="15" t="s">
        <v>8341</v>
      </c>
      <c r="Q1799" s="13">
        <v>42689.56931712963</v>
      </c>
      <c r="R1799">
        <f t="shared" si="30"/>
        <v>2016</v>
      </c>
    </row>
    <row r="1800" spans="1:18" ht="44" hidden="1" thickBot="1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0" t="s">
        <v>8340</v>
      </c>
      <c r="P1800" s="15" t="s">
        <v>8341</v>
      </c>
      <c r="Q1800" s="12">
        <v>42344.326770833337</v>
      </c>
      <c r="R1800">
        <f t="shared" si="30"/>
        <v>2015</v>
      </c>
    </row>
    <row r="1801" spans="1:18" ht="29.5" hidden="1" thickBot="1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0" t="s">
        <v>8340</v>
      </c>
      <c r="P1801" s="15" t="s">
        <v>8341</v>
      </c>
      <c r="Q1801" s="13">
        <v>41934.842685185184</v>
      </c>
      <c r="R1801">
        <f t="shared" si="30"/>
        <v>2014</v>
      </c>
    </row>
    <row r="1802" spans="1:18" ht="58.5" hidden="1" thickBot="1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0" t="s">
        <v>8340</v>
      </c>
      <c r="P1802" s="15" t="s">
        <v>8341</v>
      </c>
      <c r="Q1802" s="12">
        <v>42623.606134259258</v>
      </c>
      <c r="R1802">
        <f t="shared" si="30"/>
        <v>2016</v>
      </c>
    </row>
    <row r="1803" spans="1:18" ht="58.5" hidden="1" thickBot="1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0" t="s">
        <v>8340</v>
      </c>
      <c r="P1803" s="15" t="s">
        <v>8341</v>
      </c>
      <c r="Q1803" s="13">
        <v>42321.660509259258</v>
      </c>
      <c r="R1803">
        <f t="shared" si="30"/>
        <v>2015</v>
      </c>
    </row>
    <row r="1804" spans="1:18" ht="44" hidden="1" thickBot="1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0" t="s">
        <v>8340</v>
      </c>
      <c r="P1804" s="15" t="s">
        <v>8341</v>
      </c>
      <c r="Q1804" s="12">
        <v>42159.472569444442</v>
      </c>
      <c r="R1804">
        <f t="shared" si="30"/>
        <v>2015</v>
      </c>
    </row>
    <row r="1805" spans="1:18" ht="44" hidden="1" thickBot="1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0" t="s">
        <v>8340</v>
      </c>
      <c r="P1805" s="15" t="s">
        <v>8341</v>
      </c>
      <c r="Q1805" s="13">
        <v>42018.071550925924</v>
      </c>
      <c r="R1805">
        <f t="shared" si="30"/>
        <v>2015</v>
      </c>
    </row>
    <row r="1806" spans="1:18" ht="44" hidden="1" thickBot="1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0" t="s">
        <v>8340</v>
      </c>
      <c r="P1806" s="15" t="s">
        <v>8341</v>
      </c>
      <c r="Q1806" s="12">
        <v>42282.678287037037</v>
      </c>
      <c r="R1806">
        <f t="shared" si="30"/>
        <v>2015</v>
      </c>
    </row>
    <row r="1807" spans="1:18" ht="44" hidden="1" thickBot="1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0" t="s">
        <v>8340</v>
      </c>
      <c r="P1807" s="15" t="s">
        <v>8341</v>
      </c>
      <c r="Q1807" s="13">
        <v>42247.803912037038</v>
      </c>
      <c r="R1807">
        <f t="shared" si="30"/>
        <v>2015</v>
      </c>
    </row>
    <row r="1808" spans="1:18" ht="44" hidden="1" thickBot="1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0" t="s">
        <v>8340</v>
      </c>
      <c r="P1808" s="15" t="s">
        <v>8341</v>
      </c>
      <c r="Q1808" s="12">
        <v>41877.638298611113</v>
      </c>
      <c r="R1808">
        <f t="shared" si="30"/>
        <v>2014</v>
      </c>
    </row>
    <row r="1809" spans="1:18" ht="29.5" hidden="1" thickBot="1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0" t="s">
        <v>8340</v>
      </c>
      <c r="P1809" s="15" t="s">
        <v>8341</v>
      </c>
      <c r="Q1809" s="13">
        <v>41880.068437499998</v>
      </c>
      <c r="R1809">
        <f t="shared" si="30"/>
        <v>2014</v>
      </c>
    </row>
    <row r="1810" spans="1:18" ht="44" hidden="1" thickBot="1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0" t="s">
        <v>8340</v>
      </c>
      <c r="P1810" s="15" t="s">
        <v>8341</v>
      </c>
      <c r="Q1810" s="12">
        <v>42742.680902777778</v>
      </c>
      <c r="R1810">
        <f t="shared" si="30"/>
        <v>2017</v>
      </c>
    </row>
    <row r="1811" spans="1:18" ht="44" hidden="1" thickBot="1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0" t="s">
        <v>8340</v>
      </c>
      <c r="P1811" s="15" t="s">
        <v>8341</v>
      </c>
      <c r="Q1811" s="13">
        <v>42029.907858796294</v>
      </c>
      <c r="R1811">
        <f t="shared" si="30"/>
        <v>2015</v>
      </c>
    </row>
    <row r="1812" spans="1:18" ht="44" hidden="1" thickBot="1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0" t="s">
        <v>8340</v>
      </c>
      <c r="P1812" s="15" t="s">
        <v>8341</v>
      </c>
      <c r="Q1812" s="12">
        <v>41860.91002314815</v>
      </c>
      <c r="R1812">
        <f t="shared" si="30"/>
        <v>2014</v>
      </c>
    </row>
    <row r="1813" spans="1:18" ht="44" hidden="1" thickBot="1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0" t="s">
        <v>8340</v>
      </c>
      <c r="P1813" s="15" t="s">
        <v>8341</v>
      </c>
      <c r="Q1813" s="13">
        <v>41876.433680555558</v>
      </c>
      <c r="R1813">
        <f t="shared" si="30"/>
        <v>2014</v>
      </c>
    </row>
    <row r="1814" spans="1:18" ht="44" hidden="1" thickBot="1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0" t="s">
        <v>8340</v>
      </c>
      <c r="P1814" s="15" t="s">
        <v>8341</v>
      </c>
      <c r="Q1814" s="12">
        <v>42524.318703703706</v>
      </c>
      <c r="R1814">
        <f t="shared" si="30"/>
        <v>2016</v>
      </c>
    </row>
    <row r="1815" spans="1:18" ht="44" hidden="1" thickBot="1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0" t="s">
        <v>8340</v>
      </c>
      <c r="P1815" s="15" t="s">
        <v>8341</v>
      </c>
      <c r="Q1815" s="13">
        <v>41829.889027777775</v>
      </c>
      <c r="R1815">
        <f t="shared" si="30"/>
        <v>2014</v>
      </c>
    </row>
    <row r="1816" spans="1:18" ht="44" hidden="1" thickBot="1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0" t="s">
        <v>8340</v>
      </c>
      <c r="P1816" s="15" t="s">
        <v>8341</v>
      </c>
      <c r="Q1816" s="12">
        <v>42033.314074074071</v>
      </c>
      <c r="R1816">
        <f t="shared" si="30"/>
        <v>2015</v>
      </c>
    </row>
    <row r="1817" spans="1:18" ht="58.5" hidden="1" thickBot="1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0" t="s">
        <v>8340</v>
      </c>
      <c r="P1817" s="15" t="s">
        <v>8341</v>
      </c>
      <c r="Q1817" s="13">
        <v>42172.906678240739</v>
      </c>
      <c r="R1817">
        <f t="shared" si="30"/>
        <v>2015</v>
      </c>
    </row>
    <row r="1818" spans="1:18" ht="44" hidden="1" thickBot="1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0" t="s">
        <v>8340</v>
      </c>
      <c r="P1818" s="15" t="s">
        <v>8341</v>
      </c>
      <c r="Q1818" s="12">
        <v>42548.876192129632</v>
      </c>
      <c r="R1818">
        <f t="shared" si="30"/>
        <v>2016</v>
      </c>
    </row>
    <row r="1819" spans="1:18" ht="29.5" hidden="1" thickBot="1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0" t="s">
        <v>8340</v>
      </c>
      <c r="P1819" s="15" t="s">
        <v>8341</v>
      </c>
      <c r="Q1819" s="13">
        <v>42705.662118055552</v>
      </c>
      <c r="R1819">
        <f t="shared" si="30"/>
        <v>2016</v>
      </c>
    </row>
    <row r="1820" spans="1:18" ht="29.5" hidden="1" thickBot="1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0" t="s">
        <v>8340</v>
      </c>
      <c r="P1820" s="15" t="s">
        <v>8341</v>
      </c>
      <c r="Q1820" s="12">
        <v>42067.234375</v>
      </c>
      <c r="R1820">
        <f t="shared" si="30"/>
        <v>2015</v>
      </c>
    </row>
    <row r="1821" spans="1:18" ht="44" hidden="1" thickBot="1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0" t="s">
        <v>8340</v>
      </c>
      <c r="P1821" s="15" t="s">
        <v>8341</v>
      </c>
      <c r="Q1821" s="13">
        <v>41820.752268518518</v>
      </c>
      <c r="R1821">
        <f t="shared" si="30"/>
        <v>2014</v>
      </c>
    </row>
    <row r="1822" spans="1:18" ht="58.5" hidden="1" thickBot="1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0" t="s">
        <v>8340</v>
      </c>
      <c r="P1822" s="15" t="s">
        <v>8341</v>
      </c>
      <c r="Q1822" s="12">
        <v>42065.084374999999</v>
      </c>
      <c r="R1822">
        <f t="shared" si="30"/>
        <v>2015</v>
      </c>
    </row>
    <row r="1823" spans="1:18" ht="44" hidden="1" thickBot="1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0" t="s">
        <v>8327</v>
      </c>
      <c r="P1823" s="15" t="s">
        <v>8328</v>
      </c>
      <c r="Q1823" s="13">
        <v>40926.319062499999</v>
      </c>
      <c r="R1823">
        <f t="shared" si="30"/>
        <v>2012</v>
      </c>
    </row>
    <row r="1824" spans="1:18" ht="29.5" hidden="1" thickBot="1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0" t="s">
        <v>8327</v>
      </c>
      <c r="P1824" s="15" t="s">
        <v>8328</v>
      </c>
      <c r="Q1824" s="12">
        <v>41634.797013888892</v>
      </c>
      <c r="R1824">
        <f t="shared" si="30"/>
        <v>2013</v>
      </c>
    </row>
    <row r="1825" spans="1:18" ht="44" hidden="1" thickBot="1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0" t="s">
        <v>8327</v>
      </c>
      <c r="P1825" s="15" t="s">
        <v>8328</v>
      </c>
      <c r="Q1825" s="13">
        <v>41176.684907407405</v>
      </c>
      <c r="R1825">
        <f t="shared" si="30"/>
        <v>2012</v>
      </c>
    </row>
    <row r="1826" spans="1:18" ht="15" hidden="1" thickBot="1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0" t="s">
        <v>8327</v>
      </c>
      <c r="P1826" s="15" t="s">
        <v>8328</v>
      </c>
      <c r="Q1826" s="12">
        <v>41626.916284722225</v>
      </c>
      <c r="R1826">
        <f t="shared" si="30"/>
        <v>2013</v>
      </c>
    </row>
    <row r="1827" spans="1:18" ht="44" hidden="1" thickBot="1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0" t="s">
        <v>8327</v>
      </c>
      <c r="P1827" s="15" t="s">
        <v>8328</v>
      </c>
      <c r="Q1827" s="13">
        <v>41443.83452546296</v>
      </c>
      <c r="R1827">
        <f t="shared" si="30"/>
        <v>2013</v>
      </c>
    </row>
    <row r="1828" spans="1:18" ht="29.5" hidden="1" thickBot="1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0" t="s">
        <v>8327</v>
      </c>
      <c r="P1828" s="15" t="s">
        <v>8328</v>
      </c>
      <c r="Q1828" s="12">
        <v>41657.923807870371</v>
      </c>
      <c r="R1828">
        <f t="shared" si="30"/>
        <v>2014</v>
      </c>
    </row>
    <row r="1829" spans="1:18" ht="58.5" hidden="1" thickBot="1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0" t="s">
        <v>8327</v>
      </c>
      <c r="P1829" s="15" t="s">
        <v>8328</v>
      </c>
      <c r="Q1829" s="13">
        <v>40555.325937499998</v>
      </c>
      <c r="R1829">
        <f t="shared" si="30"/>
        <v>2011</v>
      </c>
    </row>
    <row r="1830" spans="1:18" ht="58.5" hidden="1" thickBot="1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0" t="s">
        <v>8327</v>
      </c>
      <c r="P1830" s="15" t="s">
        <v>8328</v>
      </c>
      <c r="Q1830" s="12">
        <v>41736.899652777778</v>
      </c>
      <c r="R1830">
        <f t="shared" si="30"/>
        <v>2014</v>
      </c>
    </row>
    <row r="1831" spans="1:18" ht="44" hidden="1" thickBot="1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0" t="s">
        <v>8327</v>
      </c>
      <c r="P1831" s="15" t="s">
        <v>8328</v>
      </c>
      <c r="Q1831" s="13">
        <v>40516.087627314817</v>
      </c>
      <c r="R1831">
        <f t="shared" si="30"/>
        <v>2010</v>
      </c>
    </row>
    <row r="1832" spans="1:18" ht="44" hidden="1" thickBot="1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0" t="s">
        <v>8327</v>
      </c>
      <c r="P1832" s="15" t="s">
        <v>8328</v>
      </c>
      <c r="Q1832" s="12">
        <v>41664.684108796297</v>
      </c>
      <c r="R1832">
        <f t="shared" si="30"/>
        <v>2014</v>
      </c>
    </row>
    <row r="1833" spans="1:18" ht="44" hidden="1" thickBot="1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0" t="s">
        <v>8327</v>
      </c>
      <c r="P1833" s="15" t="s">
        <v>8328</v>
      </c>
      <c r="Q1833" s="13">
        <v>41026.996099537035</v>
      </c>
      <c r="R1833">
        <f t="shared" si="30"/>
        <v>2012</v>
      </c>
    </row>
    <row r="1834" spans="1:18" ht="44" hidden="1" thickBot="1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0" t="s">
        <v>8327</v>
      </c>
      <c r="P1834" s="15" t="s">
        <v>8328</v>
      </c>
      <c r="Q1834" s="12">
        <v>40576.539664351854</v>
      </c>
      <c r="R1834">
        <f t="shared" si="30"/>
        <v>2011</v>
      </c>
    </row>
    <row r="1835" spans="1:18" ht="44" hidden="1" thickBot="1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0" t="s">
        <v>8327</v>
      </c>
      <c r="P1835" s="15" t="s">
        <v>8328</v>
      </c>
      <c r="Q1835" s="13">
        <v>41303.044016203705</v>
      </c>
      <c r="R1835">
        <f t="shared" si="30"/>
        <v>2013</v>
      </c>
    </row>
    <row r="1836" spans="1:18" ht="29.5" hidden="1" thickBot="1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0" t="s">
        <v>8327</v>
      </c>
      <c r="P1836" s="15" t="s">
        <v>8328</v>
      </c>
      <c r="Q1836" s="12">
        <v>41988.964062500003</v>
      </c>
      <c r="R1836">
        <f t="shared" si="30"/>
        <v>2014</v>
      </c>
    </row>
    <row r="1837" spans="1:18" ht="58.5" hidden="1" thickBot="1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0" t="s">
        <v>8327</v>
      </c>
      <c r="P1837" s="15" t="s">
        <v>8328</v>
      </c>
      <c r="Q1837" s="13">
        <v>42430.702210648145</v>
      </c>
      <c r="R1837">
        <f t="shared" si="30"/>
        <v>2016</v>
      </c>
    </row>
    <row r="1838" spans="1:18" ht="29.5" hidden="1" thickBot="1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0" t="s">
        <v>8327</v>
      </c>
      <c r="P1838" s="15" t="s">
        <v>8328</v>
      </c>
      <c r="Q1838" s="12">
        <v>41305.809363425928</v>
      </c>
      <c r="R1838">
        <f t="shared" si="30"/>
        <v>2013</v>
      </c>
    </row>
    <row r="1839" spans="1:18" ht="58.5" hidden="1" thickBot="1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0" t="s">
        <v>8327</v>
      </c>
      <c r="P1839" s="15" t="s">
        <v>8328</v>
      </c>
      <c r="Q1839" s="13">
        <v>40926.047858796293</v>
      </c>
      <c r="R1839">
        <f t="shared" si="30"/>
        <v>2012</v>
      </c>
    </row>
    <row r="1840" spans="1:18" ht="44" hidden="1" thickBot="1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0" t="s">
        <v>8327</v>
      </c>
      <c r="P1840" s="15" t="s">
        <v>8328</v>
      </c>
      <c r="Q1840" s="12">
        <v>40788.786539351851</v>
      </c>
      <c r="R1840">
        <f t="shared" si="30"/>
        <v>2011</v>
      </c>
    </row>
    <row r="1841" spans="1:18" ht="44" hidden="1" thickBot="1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0" t="s">
        <v>8327</v>
      </c>
      <c r="P1841" s="15" t="s">
        <v>8328</v>
      </c>
      <c r="Q1841" s="13">
        <v>42614.722013888888</v>
      </c>
      <c r="R1841">
        <f t="shared" si="30"/>
        <v>2016</v>
      </c>
    </row>
    <row r="1842" spans="1:18" ht="44" hidden="1" thickBot="1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0" t="s">
        <v>8327</v>
      </c>
      <c r="P1842" s="15" t="s">
        <v>8328</v>
      </c>
      <c r="Q1842" s="12">
        <v>41382.096180555556</v>
      </c>
      <c r="R1842">
        <f t="shared" si="30"/>
        <v>2013</v>
      </c>
    </row>
    <row r="1843" spans="1:18" ht="29.5" hidden="1" thickBot="1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0" t="s">
        <v>8327</v>
      </c>
      <c r="P1843" s="15" t="s">
        <v>8328</v>
      </c>
      <c r="Q1843" s="13">
        <v>41745.84542824074</v>
      </c>
      <c r="R1843">
        <f t="shared" si="30"/>
        <v>2014</v>
      </c>
    </row>
    <row r="1844" spans="1:18" ht="44" hidden="1" thickBot="1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0" t="s">
        <v>8327</v>
      </c>
      <c r="P1844" s="15" t="s">
        <v>8328</v>
      </c>
      <c r="Q1844" s="12">
        <v>42031.631724537037</v>
      </c>
      <c r="R1844">
        <f t="shared" si="30"/>
        <v>2015</v>
      </c>
    </row>
    <row r="1845" spans="1:18" ht="58.5" hidden="1" thickBot="1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0" t="s">
        <v>8327</v>
      </c>
      <c r="P1845" s="15" t="s">
        <v>8328</v>
      </c>
      <c r="Q1845" s="13">
        <v>40564.994837962964</v>
      </c>
      <c r="R1845">
        <f t="shared" si="30"/>
        <v>2011</v>
      </c>
    </row>
    <row r="1846" spans="1:18" ht="44" hidden="1" thickBot="1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0" t="s">
        <v>8327</v>
      </c>
      <c r="P1846" s="15" t="s">
        <v>8328</v>
      </c>
      <c r="Q1846" s="12">
        <v>40666.973541666666</v>
      </c>
      <c r="R1846">
        <f t="shared" si="30"/>
        <v>2011</v>
      </c>
    </row>
    <row r="1847" spans="1:18" ht="87.5" hidden="1" thickBot="1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0" t="s">
        <v>8327</v>
      </c>
      <c r="P1847" s="15" t="s">
        <v>8328</v>
      </c>
      <c r="Q1847" s="13">
        <v>42523.333310185182</v>
      </c>
      <c r="R1847">
        <f t="shared" si="30"/>
        <v>2016</v>
      </c>
    </row>
    <row r="1848" spans="1:18" ht="44" hidden="1" thickBot="1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0" t="s">
        <v>8327</v>
      </c>
      <c r="P1848" s="15" t="s">
        <v>8328</v>
      </c>
      <c r="Q1848" s="12">
        <v>41228.650196759256</v>
      </c>
      <c r="R1848">
        <f t="shared" si="30"/>
        <v>2012</v>
      </c>
    </row>
    <row r="1849" spans="1:18" ht="58.5" hidden="1" thickBot="1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0" t="s">
        <v>8327</v>
      </c>
      <c r="P1849" s="15" t="s">
        <v>8328</v>
      </c>
      <c r="Q1849" s="13">
        <v>42094.236481481479</v>
      </c>
      <c r="R1849">
        <f t="shared" si="30"/>
        <v>2015</v>
      </c>
    </row>
    <row r="1850" spans="1:18" ht="44" hidden="1" thickBot="1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0" t="s">
        <v>8327</v>
      </c>
      <c r="P1850" s="15" t="s">
        <v>8328</v>
      </c>
      <c r="Q1850" s="12">
        <v>40691.788055555553</v>
      </c>
      <c r="R1850">
        <f t="shared" si="30"/>
        <v>2011</v>
      </c>
    </row>
    <row r="1851" spans="1:18" ht="29.5" hidden="1" thickBot="1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0" t="s">
        <v>8327</v>
      </c>
      <c r="P1851" s="15" t="s">
        <v>8328</v>
      </c>
      <c r="Q1851" s="13">
        <v>41169.845590277779</v>
      </c>
      <c r="R1851">
        <f t="shared" si="30"/>
        <v>2012</v>
      </c>
    </row>
    <row r="1852" spans="1:18" ht="44" hidden="1" thickBot="1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0" t="s">
        <v>8327</v>
      </c>
      <c r="P1852" s="15" t="s">
        <v>8328</v>
      </c>
      <c r="Q1852" s="12">
        <v>41800.959490740737</v>
      </c>
      <c r="R1852">
        <f t="shared" si="30"/>
        <v>2014</v>
      </c>
    </row>
    <row r="1853" spans="1:18" ht="44" hidden="1" thickBot="1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0" t="s">
        <v>8327</v>
      </c>
      <c r="P1853" s="15" t="s">
        <v>8328</v>
      </c>
      <c r="Q1853" s="13">
        <v>41827.906689814816</v>
      </c>
      <c r="R1853">
        <f t="shared" si="30"/>
        <v>2014</v>
      </c>
    </row>
    <row r="1854" spans="1:18" ht="58.5" hidden="1" thickBot="1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0" t="s">
        <v>8327</v>
      </c>
      <c r="P1854" s="15" t="s">
        <v>8328</v>
      </c>
      <c r="Q1854" s="12">
        <v>42081.771435185183</v>
      </c>
      <c r="R1854">
        <f t="shared" si="30"/>
        <v>2015</v>
      </c>
    </row>
    <row r="1855" spans="1:18" ht="58.5" hidden="1" thickBot="1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0" t="s">
        <v>8327</v>
      </c>
      <c r="P1855" s="15" t="s">
        <v>8328</v>
      </c>
      <c r="Q1855" s="13">
        <v>41177.060381944444</v>
      </c>
      <c r="R1855">
        <f t="shared" si="30"/>
        <v>2012</v>
      </c>
    </row>
    <row r="1856" spans="1:18" ht="44" hidden="1" thickBot="1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0" t="s">
        <v>8327</v>
      </c>
      <c r="P1856" s="15" t="s">
        <v>8328</v>
      </c>
      <c r="Q1856" s="12">
        <v>41388.021261574075</v>
      </c>
      <c r="R1856">
        <f t="shared" si="30"/>
        <v>2013</v>
      </c>
    </row>
    <row r="1857" spans="1:18" ht="44" hidden="1" thickBot="1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0" t="s">
        <v>8327</v>
      </c>
      <c r="P1857" s="15" t="s">
        <v>8328</v>
      </c>
      <c r="Q1857" s="13">
        <v>41600.538657407407</v>
      </c>
      <c r="R1857">
        <f t="shared" si="30"/>
        <v>2013</v>
      </c>
    </row>
    <row r="1858" spans="1:18" ht="58.5" hidden="1" thickBot="1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0" t="s">
        <v>8327</v>
      </c>
      <c r="P1858" s="15" t="s">
        <v>8328</v>
      </c>
      <c r="Q1858" s="12">
        <v>41817.855000000003</v>
      </c>
      <c r="R1858">
        <f t="shared" si="30"/>
        <v>2014</v>
      </c>
    </row>
    <row r="1859" spans="1:18" ht="44" hidden="1" thickBot="1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0" t="s">
        <v>8327</v>
      </c>
      <c r="P1859" s="15" t="s">
        <v>8328</v>
      </c>
      <c r="Q1859" s="13">
        <v>41864.76866898148</v>
      </c>
      <c r="R1859">
        <f t="shared" ref="R1859:R1922" si="31">YEAR(Q1859)</f>
        <v>2014</v>
      </c>
    </row>
    <row r="1860" spans="1:18" ht="58.5" hidden="1" thickBot="1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0" t="s">
        <v>8327</v>
      </c>
      <c r="P1860" s="15" t="s">
        <v>8328</v>
      </c>
      <c r="Q1860" s="12">
        <v>40833.200474537036</v>
      </c>
      <c r="R1860">
        <f t="shared" si="31"/>
        <v>2011</v>
      </c>
    </row>
    <row r="1861" spans="1:18" ht="29.5" hidden="1" thickBot="1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0" t="s">
        <v>8327</v>
      </c>
      <c r="P1861" s="15" t="s">
        <v>8328</v>
      </c>
      <c r="Q1861" s="13">
        <v>40778.770011574074</v>
      </c>
      <c r="R1861">
        <f t="shared" si="31"/>
        <v>2011</v>
      </c>
    </row>
    <row r="1862" spans="1:18" ht="44" hidden="1" thickBot="1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0" t="s">
        <v>8327</v>
      </c>
      <c r="P1862" s="15" t="s">
        <v>8328</v>
      </c>
      <c r="Q1862" s="12">
        <v>41655.709305555552</v>
      </c>
      <c r="R1862">
        <f t="shared" si="31"/>
        <v>2014</v>
      </c>
    </row>
    <row r="1863" spans="1:18" ht="44" hidden="1" thickBot="1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0" t="s">
        <v>8335</v>
      </c>
      <c r="P1863" s="15" t="s">
        <v>8337</v>
      </c>
      <c r="Q1863" s="13">
        <v>42000.300243055557</v>
      </c>
      <c r="R1863">
        <f t="shared" si="31"/>
        <v>2014</v>
      </c>
    </row>
    <row r="1864" spans="1:18" ht="44" hidden="1" thickBot="1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0" t="s">
        <v>8335</v>
      </c>
      <c r="P1864" s="15" t="s">
        <v>8337</v>
      </c>
      <c r="Q1864" s="12">
        <v>42755.492754629631</v>
      </c>
      <c r="R1864">
        <f t="shared" si="31"/>
        <v>2017</v>
      </c>
    </row>
    <row r="1865" spans="1:18" ht="44" hidden="1" thickBot="1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0" t="s">
        <v>8335</v>
      </c>
      <c r="P1865" s="15" t="s">
        <v>8337</v>
      </c>
      <c r="Q1865" s="13">
        <v>41772.797280092593</v>
      </c>
      <c r="R1865">
        <f t="shared" si="31"/>
        <v>2014</v>
      </c>
    </row>
    <row r="1866" spans="1:18" ht="58.5" hidden="1" thickBot="1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0" t="s">
        <v>8335</v>
      </c>
      <c r="P1866" s="15" t="s">
        <v>8337</v>
      </c>
      <c r="Q1866" s="12">
        <v>41733.716435185182</v>
      </c>
      <c r="R1866">
        <f t="shared" si="31"/>
        <v>2014</v>
      </c>
    </row>
    <row r="1867" spans="1:18" ht="58.5" hidden="1" thickBot="1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0" t="s">
        <v>8335</v>
      </c>
      <c r="P1867" s="15" t="s">
        <v>8337</v>
      </c>
      <c r="Q1867" s="13">
        <v>42645.367442129631</v>
      </c>
      <c r="R1867">
        <f t="shared" si="31"/>
        <v>2016</v>
      </c>
    </row>
    <row r="1868" spans="1:18" ht="44" hidden="1" thickBot="1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0" t="s">
        <v>8335</v>
      </c>
      <c r="P1868" s="15" t="s">
        <v>8337</v>
      </c>
      <c r="Q1868" s="12">
        <v>42742.246493055558</v>
      </c>
      <c r="R1868">
        <f t="shared" si="31"/>
        <v>2017</v>
      </c>
    </row>
    <row r="1869" spans="1:18" ht="44" hidden="1" thickBot="1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0" t="s">
        <v>8335</v>
      </c>
      <c r="P1869" s="15" t="s">
        <v>8337</v>
      </c>
      <c r="Q1869" s="13">
        <v>42649.924907407411</v>
      </c>
      <c r="R1869">
        <f t="shared" si="31"/>
        <v>2016</v>
      </c>
    </row>
    <row r="1870" spans="1:18" ht="44" hidden="1" thickBot="1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0" t="s">
        <v>8335</v>
      </c>
      <c r="P1870" s="15" t="s">
        <v>8337</v>
      </c>
      <c r="Q1870" s="12">
        <v>42328.779224537036</v>
      </c>
      <c r="R1870">
        <f t="shared" si="31"/>
        <v>2015</v>
      </c>
    </row>
    <row r="1871" spans="1:18" ht="44" hidden="1" thickBot="1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0" t="s">
        <v>8335</v>
      </c>
      <c r="P1871" s="15" t="s">
        <v>8337</v>
      </c>
      <c r="Q1871" s="13">
        <v>42709.002881944441</v>
      </c>
      <c r="R1871">
        <f t="shared" si="31"/>
        <v>2016</v>
      </c>
    </row>
    <row r="1872" spans="1:18" ht="44" hidden="1" thickBot="1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0" t="s">
        <v>8335</v>
      </c>
      <c r="P1872" s="15" t="s">
        <v>8337</v>
      </c>
      <c r="Q1872" s="12">
        <v>42371.355729166666</v>
      </c>
      <c r="R1872">
        <f t="shared" si="31"/>
        <v>2016</v>
      </c>
    </row>
    <row r="1873" spans="1:18" ht="58.5" hidden="1" thickBot="1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0" t="s">
        <v>8335</v>
      </c>
      <c r="P1873" s="15" t="s">
        <v>8337</v>
      </c>
      <c r="Q1873" s="13">
        <v>41923.783576388887</v>
      </c>
      <c r="R1873">
        <f t="shared" si="31"/>
        <v>2014</v>
      </c>
    </row>
    <row r="1874" spans="1:18" ht="44" hidden="1" thickBot="1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0" t="s">
        <v>8335</v>
      </c>
      <c r="P1874" s="15" t="s">
        <v>8337</v>
      </c>
      <c r="Q1874" s="12">
        <v>42155.129652777781</v>
      </c>
      <c r="R1874">
        <f t="shared" si="31"/>
        <v>2015</v>
      </c>
    </row>
    <row r="1875" spans="1:18" ht="44" hidden="1" thickBot="1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0" t="s">
        <v>8335</v>
      </c>
      <c r="P1875" s="15" t="s">
        <v>8337</v>
      </c>
      <c r="Q1875" s="13">
        <v>42164.615856481483</v>
      </c>
      <c r="R1875">
        <f t="shared" si="31"/>
        <v>2015</v>
      </c>
    </row>
    <row r="1876" spans="1:18" ht="58.5" hidden="1" thickBot="1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0" t="s">
        <v>8335</v>
      </c>
      <c r="P1876" s="15" t="s">
        <v>8337</v>
      </c>
      <c r="Q1876" s="12">
        <v>42529.969131944446</v>
      </c>
      <c r="R1876">
        <f t="shared" si="31"/>
        <v>2016</v>
      </c>
    </row>
    <row r="1877" spans="1:18" ht="44" hidden="1" thickBot="1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0" t="s">
        <v>8335</v>
      </c>
      <c r="P1877" s="15" t="s">
        <v>8337</v>
      </c>
      <c r="Q1877" s="13">
        <v>42528.899398148147</v>
      </c>
      <c r="R1877">
        <f t="shared" si="31"/>
        <v>2016</v>
      </c>
    </row>
    <row r="1878" spans="1:18" ht="44" hidden="1" thickBot="1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0" t="s">
        <v>8335</v>
      </c>
      <c r="P1878" s="15" t="s">
        <v>8337</v>
      </c>
      <c r="Q1878" s="12">
        <v>41776.284780092596</v>
      </c>
      <c r="R1878">
        <f t="shared" si="31"/>
        <v>2014</v>
      </c>
    </row>
    <row r="1879" spans="1:18" ht="44" hidden="1" thickBot="1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0" t="s">
        <v>8335</v>
      </c>
      <c r="P1879" s="15" t="s">
        <v>8337</v>
      </c>
      <c r="Q1879" s="13">
        <v>42035.029224537036</v>
      </c>
      <c r="R1879">
        <f t="shared" si="31"/>
        <v>2015</v>
      </c>
    </row>
    <row r="1880" spans="1:18" ht="58.5" hidden="1" thickBot="1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0" t="s">
        <v>8335</v>
      </c>
      <c r="P1880" s="15" t="s">
        <v>8337</v>
      </c>
      <c r="Q1880" s="12">
        <v>41773.008738425924</v>
      </c>
      <c r="R1880">
        <f t="shared" si="31"/>
        <v>2014</v>
      </c>
    </row>
    <row r="1881" spans="1:18" ht="44" hidden="1" thickBot="1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0" t="s">
        <v>8335</v>
      </c>
      <c r="P1881" s="15" t="s">
        <v>8337</v>
      </c>
      <c r="Q1881" s="13">
        <v>42413.649641203701</v>
      </c>
      <c r="R1881">
        <f t="shared" si="31"/>
        <v>2016</v>
      </c>
    </row>
    <row r="1882" spans="1:18" ht="29.5" hidden="1" thickBot="1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0" t="s">
        <v>8335</v>
      </c>
      <c r="P1882" s="15" t="s">
        <v>8337</v>
      </c>
      <c r="Q1882" s="12">
        <v>42430.56689814815</v>
      </c>
      <c r="R1882">
        <f t="shared" si="31"/>
        <v>2016</v>
      </c>
    </row>
    <row r="1883" spans="1:18" ht="44" hidden="1" thickBot="1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0" t="s">
        <v>8327</v>
      </c>
      <c r="P1883" s="15" t="s">
        <v>8331</v>
      </c>
      <c r="Q1883" s="13">
        <v>42043.152650462966</v>
      </c>
      <c r="R1883">
        <f t="shared" si="31"/>
        <v>2015</v>
      </c>
    </row>
    <row r="1884" spans="1:18" ht="58.5" hidden="1" thickBot="1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0" t="s">
        <v>8327</v>
      </c>
      <c r="P1884" s="15" t="s">
        <v>8331</v>
      </c>
      <c r="Q1884" s="12">
        <v>41067.949212962965</v>
      </c>
      <c r="R1884">
        <f t="shared" si="31"/>
        <v>2012</v>
      </c>
    </row>
    <row r="1885" spans="1:18" ht="44" hidden="1" thickBot="1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0" t="s">
        <v>8327</v>
      </c>
      <c r="P1885" s="15" t="s">
        <v>8331</v>
      </c>
      <c r="Q1885" s="13">
        <v>40977.948009259257</v>
      </c>
      <c r="R1885">
        <f t="shared" si="31"/>
        <v>2012</v>
      </c>
    </row>
    <row r="1886" spans="1:18" ht="44" hidden="1" thickBot="1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0" t="s">
        <v>8327</v>
      </c>
      <c r="P1886" s="15" t="s">
        <v>8331</v>
      </c>
      <c r="Q1886" s="12">
        <v>41205.198321759257</v>
      </c>
      <c r="R1886">
        <f t="shared" si="31"/>
        <v>2012</v>
      </c>
    </row>
    <row r="1887" spans="1:18" ht="44" hidden="1" thickBot="1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0" t="s">
        <v>8327</v>
      </c>
      <c r="P1887" s="15" t="s">
        <v>8331</v>
      </c>
      <c r="Q1887" s="13">
        <v>41099.093865740739</v>
      </c>
      <c r="R1887">
        <f t="shared" si="31"/>
        <v>2012</v>
      </c>
    </row>
    <row r="1888" spans="1:18" ht="44" hidden="1" thickBot="1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0" t="s">
        <v>8327</v>
      </c>
      <c r="P1888" s="15" t="s">
        <v>8331</v>
      </c>
      <c r="Q1888" s="12">
        <v>41925.906689814816</v>
      </c>
      <c r="R1888">
        <f t="shared" si="31"/>
        <v>2014</v>
      </c>
    </row>
    <row r="1889" spans="1:18" ht="44" hidden="1" thickBot="1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0" t="s">
        <v>8327</v>
      </c>
      <c r="P1889" s="15" t="s">
        <v>8331</v>
      </c>
      <c r="Q1889" s="13">
        <v>42323.800138888888</v>
      </c>
      <c r="R1889">
        <f t="shared" si="31"/>
        <v>2015</v>
      </c>
    </row>
    <row r="1890" spans="1:18" ht="58.5" hidden="1" thickBot="1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0" t="s">
        <v>8327</v>
      </c>
      <c r="P1890" s="15" t="s">
        <v>8331</v>
      </c>
      <c r="Q1890" s="12">
        <v>40299.239953703705</v>
      </c>
      <c r="R1890">
        <f t="shared" si="31"/>
        <v>2010</v>
      </c>
    </row>
    <row r="1891" spans="1:18" ht="44" hidden="1" thickBot="1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0" t="s">
        <v>8327</v>
      </c>
      <c r="P1891" s="15" t="s">
        <v>8331</v>
      </c>
      <c r="Q1891" s="13">
        <v>41299.793356481481</v>
      </c>
      <c r="R1891">
        <f t="shared" si="31"/>
        <v>2013</v>
      </c>
    </row>
    <row r="1892" spans="1:18" ht="44" hidden="1" thickBot="1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0" t="s">
        <v>8327</v>
      </c>
      <c r="P1892" s="15" t="s">
        <v>8331</v>
      </c>
      <c r="Q1892" s="12">
        <v>41228.786203703705</v>
      </c>
      <c r="R1892">
        <f t="shared" si="31"/>
        <v>2012</v>
      </c>
    </row>
    <row r="1893" spans="1:18" ht="58.5" hidden="1" thickBot="1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0" t="s">
        <v>8327</v>
      </c>
      <c r="P1893" s="15" t="s">
        <v>8331</v>
      </c>
      <c r="Q1893" s="13">
        <v>40335.798078703701</v>
      </c>
      <c r="R1893">
        <f t="shared" si="31"/>
        <v>2010</v>
      </c>
    </row>
    <row r="1894" spans="1:18" ht="44" hidden="1" thickBot="1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0" t="s">
        <v>8327</v>
      </c>
      <c r="P1894" s="15" t="s">
        <v>8331</v>
      </c>
      <c r="Q1894" s="12">
        <v>40671.637511574074</v>
      </c>
      <c r="R1894">
        <f t="shared" si="31"/>
        <v>2011</v>
      </c>
    </row>
    <row r="1895" spans="1:18" ht="44" hidden="1" thickBot="1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0" t="s">
        <v>8327</v>
      </c>
      <c r="P1895" s="15" t="s">
        <v>8331</v>
      </c>
      <c r="Q1895" s="13">
        <v>40632.94195601852</v>
      </c>
      <c r="R1895">
        <f t="shared" si="31"/>
        <v>2011</v>
      </c>
    </row>
    <row r="1896" spans="1:18" ht="29.5" hidden="1" thickBot="1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0" t="s">
        <v>8327</v>
      </c>
      <c r="P1896" s="15" t="s">
        <v>8331</v>
      </c>
      <c r="Q1896" s="12">
        <v>40920.904895833337</v>
      </c>
      <c r="R1896">
        <f t="shared" si="31"/>
        <v>2012</v>
      </c>
    </row>
    <row r="1897" spans="1:18" ht="58.5" hidden="1" thickBot="1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0" t="s">
        <v>8327</v>
      </c>
      <c r="P1897" s="15" t="s">
        <v>8331</v>
      </c>
      <c r="Q1897" s="13">
        <v>42267.746782407405</v>
      </c>
      <c r="R1897">
        <f t="shared" si="31"/>
        <v>2015</v>
      </c>
    </row>
    <row r="1898" spans="1:18" ht="44" hidden="1" thickBot="1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0" t="s">
        <v>8327</v>
      </c>
      <c r="P1898" s="15" t="s">
        <v>8331</v>
      </c>
      <c r="Q1898" s="12">
        <v>40981.710243055553</v>
      </c>
      <c r="R1898">
        <f t="shared" si="31"/>
        <v>2012</v>
      </c>
    </row>
    <row r="1899" spans="1:18" ht="44" hidden="1" thickBot="1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0" t="s">
        <v>8327</v>
      </c>
      <c r="P1899" s="15" t="s">
        <v>8331</v>
      </c>
      <c r="Q1899" s="13">
        <v>41680.583402777775</v>
      </c>
      <c r="R1899">
        <f t="shared" si="31"/>
        <v>2014</v>
      </c>
    </row>
    <row r="1900" spans="1:18" ht="44" hidden="1" thickBot="1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0" t="s">
        <v>8327</v>
      </c>
      <c r="P1900" s="15" t="s">
        <v>8331</v>
      </c>
      <c r="Q1900" s="12">
        <v>42366.192974537036</v>
      </c>
      <c r="R1900">
        <f t="shared" si="31"/>
        <v>2015</v>
      </c>
    </row>
    <row r="1901" spans="1:18" ht="44" hidden="1" thickBot="1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0" t="s">
        <v>8327</v>
      </c>
      <c r="P1901" s="15" t="s">
        <v>8331</v>
      </c>
      <c r="Q1901" s="13">
        <v>42058.941736111112</v>
      </c>
      <c r="R1901">
        <f t="shared" si="31"/>
        <v>2015</v>
      </c>
    </row>
    <row r="1902" spans="1:18" ht="58.5" hidden="1" thickBot="1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0" t="s">
        <v>8327</v>
      </c>
      <c r="P1902" s="15" t="s">
        <v>8331</v>
      </c>
      <c r="Q1902" s="12">
        <v>41160.871886574074</v>
      </c>
      <c r="R1902">
        <f t="shared" si="31"/>
        <v>2012</v>
      </c>
    </row>
    <row r="1903" spans="1:18" ht="44" hidden="1" thickBot="1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0" t="s">
        <v>8321</v>
      </c>
      <c r="P1903" s="15" t="s">
        <v>8350</v>
      </c>
      <c r="Q1903" s="13">
        <v>42116.54315972222</v>
      </c>
      <c r="R1903">
        <f t="shared" si="31"/>
        <v>2015</v>
      </c>
    </row>
    <row r="1904" spans="1:18" ht="44" hidden="1" thickBot="1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0" t="s">
        <v>8321</v>
      </c>
      <c r="P1904" s="15" t="s">
        <v>8350</v>
      </c>
      <c r="Q1904" s="12">
        <v>42037.789895833332</v>
      </c>
      <c r="R1904">
        <f t="shared" si="31"/>
        <v>2015</v>
      </c>
    </row>
    <row r="1905" spans="1:18" ht="44" hidden="1" thickBot="1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0" t="s">
        <v>8321</v>
      </c>
      <c r="P1905" s="15" t="s">
        <v>8350</v>
      </c>
      <c r="Q1905" s="13">
        <v>42702.770729166667</v>
      </c>
      <c r="R1905">
        <f t="shared" si="31"/>
        <v>2016</v>
      </c>
    </row>
    <row r="1906" spans="1:18" ht="44" hidden="1" thickBot="1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0" t="s">
        <v>8321</v>
      </c>
      <c r="P1906" s="15" t="s">
        <v>8350</v>
      </c>
      <c r="Q1906" s="12">
        <v>42326.685428240744</v>
      </c>
      <c r="R1906">
        <f t="shared" si="31"/>
        <v>2015</v>
      </c>
    </row>
    <row r="1907" spans="1:18" ht="58.5" hidden="1" thickBot="1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0" t="s">
        <v>8321</v>
      </c>
      <c r="P1907" s="15" t="s">
        <v>8350</v>
      </c>
      <c r="Q1907" s="13">
        <v>41859.925856481481</v>
      </c>
      <c r="R1907">
        <f t="shared" si="31"/>
        <v>2014</v>
      </c>
    </row>
    <row r="1908" spans="1:18" ht="44" hidden="1" thickBot="1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0" t="s">
        <v>8321</v>
      </c>
      <c r="P1908" s="15" t="s">
        <v>8350</v>
      </c>
      <c r="Q1908" s="12">
        <v>42514.671099537038</v>
      </c>
      <c r="R1908">
        <f t="shared" si="31"/>
        <v>2016</v>
      </c>
    </row>
    <row r="1909" spans="1:18" ht="44" hidden="1" thickBot="1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0" t="s">
        <v>8321</v>
      </c>
      <c r="P1909" s="15" t="s">
        <v>8350</v>
      </c>
      <c r="Q1909" s="13">
        <v>41767.587094907409</v>
      </c>
      <c r="R1909">
        <f t="shared" si="31"/>
        <v>2014</v>
      </c>
    </row>
    <row r="1910" spans="1:18" ht="44" hidden="1" thickBot="1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0" t="s">
        <v>8321</v>
      </c>
      <c r="P1910" s="15" t="s">
        <v>8350</v>
      </c>
      <c r="Q1910" s="12">
        <v>42703.917824074073</v>
      </c>
      <c r="R1910">
        <f t="shared" si="31"/>
        <v>2016</v>
      </c>
    </row>
    <row r="1911" spans="1:18" ht="44" hidden="1" thickBot="1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0" t="s">
        <v>8321</v>
      </c>
      <c r="P1911" s="15" t="s">
        <v>8350</v>
      </c>
      <c r="Q1911" s="13">
        <v>41905.429155092592</v>
      </c>
      <c r="R1911">
        <f t="shared" si="31"/>
        <v>2014</v>
      </c>
    </row>
    <row r="1912" spans="1:18" ht="44" hidden="1" thickBot="1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0" t="s">
        <v>8321</v>
      </c>
      <c r="P1912" s="15" t="s">
        <v>8350</v>
      </c>
      <c r="Q1912" s="12">
        <v>42264.963159722225</v>
      </c>
      <c r="R1912">
        <f t="shared" si="31"/>
        <v>2015</v>
      </c>
    </row>
    <row r="1913" spans="1:18" ht="58.5" hidden="1" thickBot="1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0" t="s">
        <v>8321</v>
      </c>
      <c r="P1913" s="15" t="s">
        <v>8350</v>
      </c>
      <c r="Q1913" s="13">
        <v>41830.033958333333</v>
      </c>
      <c r="R1913">
        <f t="shared" si="31"/>
        <v>2014</v>
      </c>
    </row>
    <row r="1914" spans="1:18" ht="44" hidden="1" thickBot="1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0" t="s">
        <v>8321</v>
      </c>
      <c r="P1914" s="15" t="s">
        <v>8350</v>
      </c>
      <c r="Q1914" s="12">
        <v>42129.226388888892</v>
      </c>
      <c r="R1914">
        <f t="shared" si="31"/>
        <v>2015</v>
      </c>
    </row>
    <row r="1915" spans="1:18" ht="29.5" hidden="1" thickBot="1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0" t="s">
        <v>8321</v>
      </c>
      <c r="P1915" s="15" t="s">
        <v>8350</v>
      </c>
      <c r="Q1915" s="13">
        <v>41890.511319444442</v>
      </c>
      <c r="R1915">
        <f t="shared" si="31"/>
        <v>2014</v>
      </c>
    </row>
    <row r="1916" spans="1:18" ht="44" hidden="1" thickBot="1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0" t="s">
        <v>8321</v>
      </c>
      <c r="P1916" s="15" t="s">
        <v>8350</v>
      </c>
      <c r="Q1916" s="12">
        <v>41929.174456018518</v>
      </c>
      <c r="R1916">
        <f t="shared" si="31"/>
        <v>2014</v>
      </c>
    </row>
    <row r="1917" spans="1:18" ht="44" hidden="1" thickBot="1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0" t="s">
        <v>8321</v>
      </c>
      <c r="P1917" s="15" t="s">
        <v>8350</v>
      </c>
      <c r="Q1917" s="13">
        <v>41864.04886574074</v>
      </c>
      <c r="R1917">
        <f t="shared" si="31"/>
        <v>2014</v>
      </c>
    </row>
    <row r="1918" spans="1:18" ht="29.5" hidden="1" thickBot="1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0" t="s">
        <v>8321</v>
      </c>
      <c r="P1918" s="15" t="s">
        <v>8350</v>
      </c>
      <c r="Q1918" s="12">
        <v>42656.717303240737</v>
      </c>
      <c r="R1918">
        <f t="shared" si="31"/>
        <v>2016</v>
      </c>
    </row>
    <row r="1919" spans="1:18" ht="29.5" hidden="1" thickBot="1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0" t="s">
        <v>8321</v>
      </c>
      <c r="P1919" s="15" t="s">
        <v>8350</v>
      </c>
      <c r="Q1919" s="13">
        <v>42746.270057870373</v>
      </c>
      <c r="R1919">
        <f t="shared" si="31"/>
        <v>2017</v>
      </c>
    </row>
    <row r="1920" spans="1:18" ht="44" hidden="1" thickBot="1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0" t="s">
        <v>8321</v>
      </c>
      <c r="P1920" s="15" t="s">
        <v>8350</v>
      </c>
      <c r="Q1920" s="12">
        <v>41828.789942129632</v>
      </c>
      <c r="R1920">
        <f t="shared" si="31"/>
        <v>2014</v>
      </c>
    </row>
    <row r="1921" spans="1:18" ht="58.5" hidden="1" thickBot="1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0" t="s">
        <v>8321</v>
      </c>
      <c r="P1921" s="15" t="s">
        <v>8350</v>
      </c>
      <c r="Q1921" s="13">
        <v>42113.875567129631</v>
      </c>
      <c r="R1921">
        <f t="shared" si="31"/>
        <v>2015</v>
      </c>
    </row>
    <row r="1922" spans="1:18" ht="44" hidden="1" thickBot="1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0" t="s">
        <v>8321</v>
      </c>
      <c r="P1922" s="15" t="s">
        <v>8350</v>
      </c>
      <c r="Q1922" s="12">
        <v>42270.875706018516</v>
      </c>
      <c r="R1922">
        <f t="shared" si="31"/>
        <v>2015</v>
      </c>
    </row>
    <row r="1923" spans="1:18" ht="29.5" hidden="1" thickBot="1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0" t="s">
        <v>8327</v>
      </c>
      <c r="P1923" s="15" t="s">
        <v>8331</v>
      </c>
      <c r="Q1923" s="13">
        <v>41074.221562500003</v>
      </c>
      <c r="R1923">
        <f t="shared" ref="R1923:R1986" si="32">YEAR(Q1923)</f>
        <v>2012</v>
      </c>
    </row>
    <row r="1924" spans="1:18" ht="44" hidden="1" thickBot="1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0" t="s">
        <v>8327</v>
      </c>
      <c r="P1924" s="15" t="s">
        <v>8331</v>
      </c>
      <c r="Q1924" s="12">
        <v>41590.255868055552</v>
      </c>
      <c r="R1924">
        <f t="shared" si="32"/>
        <v>2013</v>
      </c>
    </row>
    <row r="1925" spans="1:18" ht="44" hidden="1" thickBot="1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0" t="s">
        <v>8327</v>
      </c>
      <c r="P1925" s="15" t="s">
        <v>8331</v>
      </c>
      <c r="Q1925" s="13">
        <v>40772.848749999997</v>
      </c>
      <c r="R1925">
        <f t="shared" si="32"/>
        <v>2011</v>
      </c>
    </row>
    <row r="1926" spans="1:18" ht="58.5" hidden="1" thickBot="1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0" t="s">
        <v>8327</v>
      </c>
      <c r="P1926" s="15" t="s">
        <v>8331</v>
      </c>
      <c r="Q1926" s="12">
        <v>41626.761053240742</v>
      </c>
      <c r="R1926">
        <f t="shared" si="32"/>
        <v>2013</v>
      </c>
    </row>
    <row r="1927" spans="1:18" ht="44" hidden="1" thickBot="1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0" t="s">
        <v>8327</v>
      </c>
      <c r="P1927" s="15" t="s">
        <v>8331</v>
      </c>
      <c r="Q1927" s="13">
        <v>41535.90148148148</v>
      </c>
      <c r="R1927">
        <f t="shared" si="32"/>
        <v>2013</v>
      </c>
    </row>
    <row r="1928" spans="1:18" ht="58.5" hidden="1" thickBot="1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0" t="s">
        <v>8327</v>
      </c>
      <c r="P1928" s="15" t="s">
        <v>8331</v>
      </c>
      <c r="Q1928" s="12">
        <v>40456.954351851855</v>
      </c>
      <c r="R1928">
        <f t="shared" si="32"/>
        <v>2010</v>
      </c>
    </row>
    <row r="1929" spans="1:18" ht="15" hidden="1" thickBot="1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0" t="s">
        <v>8327</v>
      </c>
      <c r="P1929" s="15" t="s">
        <v>8331</v>
      </c>
      <c r="Q1929" s="13">
        <v>40960.861562500002</v>
      </c>
      <c r="R1929">
        <f t="shared" si="32"/>
        <v>2012</v>
      </c>
    </row>
    <row r="1930" spans="1:18" ht="29.5" hidden="1" thickBot="1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0" t="s">
        <v>8327</v>
      </c>
      <c r="P1930" s="15" t="s">
        <v>8331</v>
      </c>
      <c r="Q1930" s="12">
        <v>41371.648078703707</v>
      </c>
      <c r="R1930">
        <f t="shared" si="32"/>
        <v>2013</v>
      </c>
    </row>
    <row r="1931" spans="1:18" ht="44" hidden="1" thickBot="1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0" t="s">
        <v>8327</v>
      </c>
      <c r="P1931" s="15" t="s">
        <v>8331</v>
      </c>
      <c r="Q1931" s="13">
        <v>40687.021597222221</v>
      </c>
      <c r="R1931">
        <f t="shared" si="32"/>
        <v>2011</v>
      </c>
    </row>
    <row r="1932" spans="1:18" ht="29.5" hidden="1" thickBot="1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0" t="s">
        <v>8327</v>
      </c>
      <c r="P1932" s="15" t="s">
        <v>8331</v>
      </c>
      <c r="Q1932" s="12">
        <v>41402.558819444443</v>
      </c>
      <c r="R1932">
        <f t="shared" si="32"/>
        <v>2013</v>
      </c>
    </row>
    <row r="1933" spans="1:18" ht="44" hidden="1" thickBot="1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0" t="s">
        <v>8327</v>
      </c>
      <c r="P1933" s="15" t="s">
        <v>8331</v>
      </c>
      <c r="Q1933" s="13">
        <v>41037.892465277779</v>
      </c>
      <c r="R1933">
        <f t="shared" si="32"/>
        <v>2012</v>
      </c>
    </row>
    <row r="1934" spans="1:18" ht="58.5" hidden="1" thickBot="1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0" t="s">
        <v>8327</v>
      </c>
      <c r="P1934" s="15" t="s">
        <v>8331</v>
      </c>
      <c r="Q1934" s="12">
        <v>40911.809872685182</v>
      </c>
      <c r="R1934">
        <f t="shared" si="32"/>
        <v>2012</v>
      </c>
    </row>
    <row r="1935" spans="1:18" ht="44" hidden="1" thickBot="1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0" t="s">
        <v>8327</v>
      </c>
      <c r="P1935" s="15" t="s">
        <v>8331</v>
      </c>
      <c r="Q1935" s="13">
        <v>41879.130868055552</v>
      </c>
      <c r="R1935">
        <f t="shared" si="32"/>
        <v>2014</v>
      </c>
    </row>
    <row r="1936" spans="1:18" ht="44" hidden="1" thickBot="1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0" t="s">
        <v>8327</v>
      </c>
      <c r="P1936" s="15" t="s">
        <v>8331</v>
      </c>
      <c r="Q1936" s="12">
        <v>40865.8671412037</v>
      </c>
      <c r="R1936">
        <f t="shared" si="32"/>
        <v>2011</v>
      </c>
    </row>
    <row r="1937" spans="1:18" ht="58.5" hidden="1" thickBot="1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0" t="s">
        <v>8327</v>
      </c>
      <c r="P1937" s="15" t="s">
        <v>8331</v>
      </c>
      <c r="Q1937" s="13">
        <v>41773.932534722226</v>
      </c>
      <c r="R1937">
        <f t="shared" si="32"/>
        <v>2014</v>
      </c>
    </row>
    <row r="1938" spans="1:18" ht="44" hidden="1" thickBot="1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0" t="s">
        <v>8327</v>
      </c>
      <c r="P1938" s="15" t="s">
        <v>8331</v>
      </c>
      <c r="Q1938" s="12">
        <v>40852.889699074076</v>
      </c>
      <c r="R1938">
        <f t="shared" si="32"/>
        <v>2011</v>
      </c>
    </row>
    <row r="1939" spans="1:18" ht="44" hidden="1" thickBot="1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0" t="s">
        <v>8327</v>
      </c>
      <c r="P1939" s="15" t="s">
        <v>8331</v>
      </c>
      <c r="Q1939" s="13">
        <v>41059.118993055556</v>
      </c>
      <c r="R1939">
        <f t="shared" si="32"/>
        <v>2012</v>
      </c>
    </row>
    <row r="1940" spans="1:18" ht="44" hidden="1" thickBot="1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0" t="s">
        <v>8327</v>
      </c>
      <c r="P1940" s="15" t="s">
        <v>8331</v>
      </c>
      <c r="Q1940" s="12">
        <v>41426.259618055556</v>
      </c>
      <c r="R1940">
        <f t="shared" si="32"/>
        <v>2013</v>
      </c>
    </row>
    <row r="1941" spans="1:18" ht="58.5" hidden="1" thickBot="1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0" t="s">
        <v>8327</v>
      </c>
      <c r="P1941" s="15" t="s">
        <v>8331</v>
      </c>
      <c r="Q1941" s="13">
        <v>41313.985046296293</v>
      </c>
      <c r="R1941">
        <f t="shared" si="32"/>
        <v>2013</v>
      </c>
    </row>
    <row r="1942" spans="1:18" ht="44" hidden="1" thickBot="1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0" t="s">
        <v>8327</v>
      </c>
      <c r="P1942" s="15" t="s">
        <v>8331</v>
      </c>
      <c r="Q1942" s="12">
        <v>40670.507326388892</v>
      </c>
      <c r="R1942">
        <f t="shared" si="32"/>
        <v>2011</v>
      </c>
    </row>
    <row r="1943" spans="1:18" ht="44" hidden="1" thickBot="1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0" t="s">
        <v>8321</v>
      </c>
      <c r="P1943" s="15" t="s">
        <v>8351</v>
      </c>
      <c r="Q1943" s="13">
        <v>41744.290868055556</v>
      </c>
      <c r="R1943">
        <f t="shared" si="32"/>
        <v>2014</v>
      </c>
    </row>
    <row r="1944" spans="1:18" ht="44" hidden="1" thickBot="1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0" t="s">
        <v>8321</v>
      </c>
      <c r="P1944" s="15" t="s">
        <v>8351</v>
      </c>
      <c r="Q1944" s="12">
        <v>40638.828009259261</v>
      </c>
      <c r="R1944">
        <f t="shared" si="32"/>
        <v>2011</v>
      </c>
    </row>
    <row r="1945" spans="1:18" ht="44" hidden="1" thickBot="1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0" t="s">
        <v>8321</v>
      </c>
      <c r="P1945" s="15" t="s">
        <v>8351</v>
      </c>
      <c r="Q1945" s="13">
        <v>42548.269861111112</v>
      </c>
      <c r="R1945">
        <f t="shared" si="32"/>
        <v>2016</v>
      </c>
    </row>
    <row r="1946" spans="1:18" ht="58.5" hidden="1" thickBot="1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0" t="s">
        <v>8321</v>
      </c>
      <c r="P1946" s="15" t="s">
        <v>8351</v>
      </c>
      <c r="Q1946" s="12">
        <v>41730.584374999999</v>
      </c>
      <c r="R1946">
        <f t="shared" si="32"/>
        <v>2014</v>
      </c>
    </row>
    <row r="1947" spans="1:18" ht="44" hidden="1" thickBot="1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0" t="s">
        <v>8321</v>
      </c>
      <c r="P1947" s="15" t="s">
        <v>8351</v>
      </c>
      <c r="Q1947" s="13">
        <v>42157.251828703702</v>
      </c>
      <c r="R1947">
        <f t="shared" si="32"/>
        <v>2015</v>
      </c>
    </row>
    <row r="1948" spans="1:18" ht="58.5" hidden="1" thickBot="1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0" t="s">
        <v>8321</v>
      </c>
      <c r="P1948" s="15" t="s">
        <v>8351</v>
      </c>
      <c r="Q1948" s="12">
        <v>41689.150011574071</v>
      </c>
      <c r="R1948">
        <f t="shared" si="32"/>
        <v>2014</v>
      </c>
    </row>
    <row r="1949" spans="1:18" ht="58.5" hidden="1" thickBot="1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0" t="s">
        <v>8321</v>
      </c>
      <c r="P1949" s="15" t="s">
        <v>8351</v>
      </c>
      <c r="Q1949" s="13">
        <v>40102.918055555558</v>
      </c>
      <c r="R1949">
        <f t="shared" si="32"/>
        <v>2009</v>
      </c>
    </row>
    <row r="1950" spans="1:18" ht="29.5" hidden="1" thickBot="1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0" t="s">
        <v>8321</v>
      </c>
      <c r="P1950" s="15" t="s">
        <v>8351</v>
      </c>
      <c r="Q1950" s="12">
        <v>42473.604270833333</v>
      </c>
      <c r="R1950">
        <f t="shared" si="32"/>
        <v>2016</v>
      </c>
    </row>
    <row r="1951" spans="1:18" ht="44" hidden="1" thickBot="1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0" t="s">
        <v>8321</v>
      </c>
      <c r="P1951" s="15" t="s">
        <v>8351</v>
      </c>
      <c r="Q1951" s="13">
        <v>41800.423043981478</v>
      </c>
      <c r="R1951">
        <f t="shared" si="32"/>
        <v>2014</v>
      </c>
    </row>
    <row r="1952" spans="1:18" ht="44" hidden="1" thickBot="1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0" t="s">
        <v>8321</v>
      </c>
      <c r="P1952" s="15" t="s">
        <v>8351</v>
      </c>
      <c r="Q1952" s="12">
        <v>40624.181400462963</v>
      </c>
      <c r="R1952">
        <f t="shared" si="32"/>
        <v>2011</v>
      </c>
    </row>
    <row r="1953" spans="1:18" ht="44" hidden="1" thickBot="1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0" t="s">
        <v>8321</v>
      </c>
      <c r="P1953" s="15" t="s">
        <v>8351</v>
      </c>
      <c r="Q1953" s="13">
        <v>42651.420567129629</v>
      </c>
      <c r="R1953">
        <f t="shared" si="32"/>
        <v>2016</v>
      </c>
    </row>
    <row r="1954" spans="1:18" ht="44" hidden="1" thickBot="1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0" t="s">
        <v>8321</v>
      </c>
      <c r="P1954" s="15" t="s">
        <v>8351</v>
      </c>
      <c r="Q1954" s="12">
        <v>41526.60665509259</v>
      </c>
      <c r="R1954">
        <f t="shared" si="32"/>
        <v>2013</v>
      </c>
    </row>
    <row r="1955" spans="1:18" ht="44" hidden="1" thickBot="1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0" t="s">
        <v>8321</v>
      </c>
      <c r="P1955" s="15" t="s">
        <v>8351</v>
      </c>
      <c r="Q1955" s="13">
        <v>40941.199826388889</v>
      </c>
      <c r="R1955">
        <f t="shared" si="32"/>
        <v>2012</v>
      </c>
    </row>
    <row r="1956" spans="1:18" ht="29.5" hidden="1" thickBot="1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0" t="s">
        <v>8321</v>
      </c>
      <c r="P1956" s="15" t="s">
        <v>8351</v>
      </c>
      <c r="Q1956" s="12">
        <v>42394.580740740741</v>
      </c>
      <c r="R1956">
        <f t="shared" si="32"/>
        <v>2016</v>
      </c>
    </row>
    <row r="1957" spans="1:18" ht="58.5" hidden="1" thickBot="1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0" t="s">
        <v>8321</v>
      </c>
      <c r="P1957" s="15" t="s">
        <v>8351</v>
      </c>
      <c r="Q1957" s="13">
        <v>41020.271770833337</v>
      </c>
      <c r="R1957">
        <f t="shared" si="32"/>
        <v>2012</v>
      </c>
    </row>
    <row r="1958" spans="1:18" ht="44" hidden="1" thickBot="1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0" t="s">
        <v>8321</v>
      </c>
      <c r="P1958" s="15" t="s">
        <v>8351</v>
      </c>
      <c r="Q1958" s="12">
        <v>42067.923668981479</v>
      </c>
      <c r="R1958">
        <f t="shared" si="32"/>
        <v>2015</v>
      </c>
    </row>
    <row r="1959" spans="1:18" ht="29.5" hidden="1" thickBot="1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0" t="s">
        <v>8321</v>
      </c>
      <c r="P1959" s="15" t="s">
        <v>8351</v>
      </c>
      <c r="Q1959" s="13">
        <v>41179.098530092589</v>
      </c>
      <c r="R1959">
        <f t="shared" si="32"/>
        <v>2012</v>
      </c>
    </row>
    <row r="1960" spans="1:18" ht="44" hidden="1" thickBot="1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0" t="s">
        <v>8321</v>
      </c>
      <c r="P1960" s="15" t="s">
        <v>8351</v>
      </c>
      <c r="Q1960" s="12">
        <v>41326.987974537034</v>
      </c>
      <c r="R1960">
        <f t="shared" si="32"/>
        <v>2013</v>
      </c>
    </row>
    <row r="1961" spans="1:18" ht="58.5" hidden="1" thickBot="1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0" t="s">
        <v>8321</v>
      </c>
      <c r="P1961" s="15" t="s">
        <v>8351</v>
      </c>
      <c r="Q1961" s="13">
        <v>41871.845601851855</v>
      </c>
      <c r="R1961">
        <f t="shared" si="32"/>
        <v>2014</v>
      </c>
    </row>
    <row r="1962" spans="1:18" ht="44" hidden="1" thickBot="1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0" t="s">
        <v>8321</v>
      </c>
      <c r="P1962" s="15" t="s">
        <v>8351</v>
      </c>
      <c r="Q1962" s="12">
        <v>41964.362743055557</v>
      </c>
      <c r="R1962">
        <f t="shared" si="32"/>
        <v>2014</v>
      </c>
    </row>
    <row r="1963" spans="1:18" ht="44" hidden="1" thickBot="1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0" t="s">
        <v>8321</v>
      </c>
      <c r="P1963" s="15" t="s">
        <v>8351</v>
      </c>
      <c r="Q1963" s="13">
        <v>41148.194641203707</v>
      </c>
      <c r="R1963">
        <f t="shared" si="32"/>
        <v>2012</v>
      </c>
    </row>
    <row r="1964" spans="1:18" ht="44" hidden="1" thickBot="1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0" t="s">
        <v>8321</v>
      </c>
      <c r="P1964" s="15" t="s">
        <v>8351</v>
      </c>
      <c r="Q1964" s="12">
        <v>41742.780509259261</v>
      </c>
      <c r="R1964">
        <f t="shared" si="32"/>
        <v>2014</v>
      </c>
    </row>
    <row r="1965" spans="1:18" ht="58.5" hidden="1" thickBot="1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0" t="s">
        <v>8321</v>
      </c>
      <c r="P1965" s="15" t="s">
        <v>8351</v>
      </c>
      <c r="Q1965" s="13">
        <v>41863.429791666669</v>
      </c>
      <c r="R1965">
        <f t="shared" si="32"/>
        <v>2014</v>
      </c>
    </row>
    <row r="1966" spans="1:18" ht="44" hidden="1" thickBot="1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0" t="s">
        <v>8321</v>
      </c>
      <c r="P1966" s="15" t="s">
        <v>8351</v>
      </c>
      <c r="Q1966" s="12">
        <v>42452.272824074076</v>
      </c>
      <c r="R1966">
        <f t="shared" si="32"/>
        <v>2016</v>
      </c>
    </row>
    <row r="1967" spans="1:18" ht="44" hidden="1" thickBot="1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0" t="s">
        <v>8321</v>
      </c>
      <c r="P1967" s="15" t="s">
        <v>8351</v>
      </c>
      <c r="Q1967" s="13">
        <v>40898.089236111111</v>
      </c>
      <c r="R1967">
        <f t="shared" si="32"/>
        <v>2011</v>
      </c>
    </row>
    <row r="1968" spans="1:18" ht="44" hidden="1" thickBot="1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0" t="s">
        <v>8321</v>
      </c>
      <c r="P1968" s="15" t="s">
        <v>8351</v>
      </c>
      <c r="Q1968" s="12">
        <v>41835.540486111109</v>
      </c>
      <c r="R1968">
        <f t="shared" si="32"/>
        <v>2014</v>
      </c>
    </row>
    <row r="1969" spans="1:18" ht="44" hidden="1" thickBot="1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0" t="s">
        <v>8321</v>
      </c>
      <c r="P1969" s="15" t="s">
        <v>8351</v>
      </c>
      <c r="Q1969" s="13">
        <v>41730.663530092592</v>
      </c>
      <c r="R1969">
        <f t="shared" si="32"/>
        <v>2014</v>
      </c>
    </row>
    <row r="1970" spans="1:18" ht="29.5" hidden="1" thickBot="1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0" t="s">
        <v>8321</v>
      </c>
      <c r="P1970" s="15" t="s">
        <v>8351</v>
      </c>
      <c r="Q1970" s="12">
        <v>42676.58697916667</v>
      </c>
      <c r="R1970">
        <f t="shared" si="32"/>
        <v>2016</v>
      </c>
    </row>
    <row r="1971" spans="1:18" ht="44" hidden="1" thickBot="1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0" t="s">
        <v>8321</v>
      </c>
      <c r="P1971" s="15" t="s">
        <v>8351</v>
      </c>
      <c r="Q1971" s="13">
        <v>42557.792453703703</v>
      </c>
      <c r="R1971">
        <f t="shared" si="32"/>
        <v>2016</v>
      </c>
    </row>
    <row r="1972" spans="1:18" ht="44" hidden="1" thickBot="1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0" t="s">
        <v>8321</v>
      </c>
      <c r="P1972" s="15" t="s">
        <v>8351</v>
      </c>
      <c r="Q1972" s="12">
        <v>41324.193298611113</v>
      </c>
      <c r="R1972">
        <f t="shared" si="32"/>
        <v>2013</v>
      </c>
    </row>
    <row r="1973" spans="1:18" ht="44" hidden="1" thickBot="1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0" t="s">
        <v>8321</v>
      </c>
      <c r="P1973" s="15" t="s">
        <v>8351</v>
      </c>
      <c r="Q1973" s="13">
        <v>41561.500706018516</v>
      </c>
      <c r="R1973">
        <f t="shared" si="32"/>
        <v>2013</v>
      </c>
    </row>
    <row r="1974" spans="1:18" ht="44" hidden="1" thickBot="1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0" t="s">
        <v>8321</v>
      </c>
      <c r="P1974" s="15" t="s">
        <v>8351</v>
      </c>
      <c r="Q1974" s="12">
        <v>41201.012083333335</v>
      </c>
      <c r="R1974">
        <f t="shared" si="32"/>
        <v>2012</v>
      </c>
    </row>
    <row r="1975" spans="1:18" ht="44" hidden="1" thickBot="1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0" t="s">
        <v>8321</v>
      </c>
      <c r="P1975" s="15" t="s">
        <v>8351</v>
      </c>
      <c r="Q1975" s="13">
        <v>42549.722962962966</v>
      </c>
      <c r="R1975">
        <f t="shared" si="32"/>
        <v>2016</v>
      </c>
    </row>
    <row r="1976" spans="1:18" ht="44" hidden="1" thickBot="1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0" t="s">
        <v>8321</v>
      </c>
      <c r="P1976" s="15" t="s">
        <v>8351</v>
      </c>
      <c r="Q1976" s="12">
        <v>41445.334131944444</v>
      </c>
      <c r="R1976">
        <f t="shared" si="32"/>
        <v>2013</v>
      </c>
    </row>
    <row r="1977" spans="1:18" ht="29.5" hidden="1" thickBot="1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0" t="s">
        <v>8321</v>
      </c>
      <c r="P1977" s="15" t="s">
        <v>8351</v>
      </c>
      <c r="Q1977" s="13">
        <v>41313.755219907405</v>
      </c>
      <c r="R1977">
        <f t="shared" si="32"/>
        <v>2013</v>
      </c>
    </row>
    <row r="1978" spans="1:18" ht="29.5" hidden="1" thickBot="1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0" t="s">
        <v>8321</v>
      </c>
      <c r="P1978" s="15" t="s">
        <v>8351</v>
      </c>
      <c r="Q1978" s="12">
        <v>41438.899594907409</v>
      </c>
      <c r="R1978">
        <f t="shared" si="32"/>
        <v>2013</v>
      </c>
    </row>
    <row r="1979" spans="1:18" ht="44" hidden="1" thickBot="1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0" t="s">
        <v>8321</v>
      </c>
      <c r="P1979" s="15" t="s">
        <v>8351</v>
      </c>
      <c r="Q1979" s="13">
        <v>42311.216898148145</v>
      </c>
      <c r="R1979">
        <f t="shared" si="32"/>
        <v>2015</v>
      </c>
    </row>
    <row r="1980" spans="1:18" ht="44" hidden="1" thickBot="1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0" t="s">
        <v>8321</v>
      </c>
      <c r="P1980" s="15" t="s">
        <v>8351</v>
      </c>
      <c r="Q1980" s="12">
        <v>41039.225601851853</v>
      </c>
      <c r="R1980">
        <f t="shared" si="32"/>
        <v>2012</v>
      </c>
    </row>
    <row r="1981" spans="1:18" ht="44" hidden="1" thickBot="1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0" t="s">
        <v>8321</v>
      </c>
      <c r="P1981" s="15" t="s">
        <v>8351</v>
      </c>
      <c r="Q1981" s="13">
        <v>42290.460023148145</v>
      </c>
      <c r="R1981">
        <f t="shared" si="32"/>
        <v>2015</v>
      </c>
    </row>
    <row r="1982" spans="1:18" ht="29.5" hidden="1" thickBot="1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0" t="s">
        <v>8321</v>
      </c>
      <c r="P1982" s="15" t="s">
        <v>8351</v>
      </c>
      <c r="Q1982" s="12">
        <v>42423.542384259257</v>
      </c>
      <c r="R1982">
        <f t="shared" si="32"/>
        <v>2016</v>
      </c>
    </row>
    <row r="1983" spans="1:18" ht="44" hidden="1" thickBot="1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0" t="s">
        <v>8340</v>
      </c>
      <c r="P1983" s="15" t="s">
        <v>8352</v>
      </c>
      <c r="Q1983" s="13">
        <v>41799.725289351853</v>
      </c>
      <c r="R1983">
        <f t="shared" si="32"/>
        <v>2014</v>
      </c>
    </row>
    <row r="1984" spans="1:18" ht="44" hidden="1" thickBot="1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0" t="s">
        <v>8340</v>
      </c>
      <c r="P1984" s="15" t="s">
        <v>8352</v>
      </c>
      <c r="Q1984" s="12">
        <v>42678.586655092593</v>
      </c>
      <c r="R1984">
        <f t="shared" si="32"/>
        <v>2016</v>
      </c>
    </row>
    <row r="1985" spans="1:18" ht="44" hidden="1" thickBot="1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0" t="s">
        <v>8340</v>
      </c>
      <c r="P1985" s="15" t="s">
        <v>8352</v>
      </c>
      <c r="Q1985" s="13">
        <v>42593.011782407404</v>
      </c>
      <c r="R1985">
        <f t="shared" si="32"/>
        <v>2016</v>
      </c>
    </row>
    <row r="1986" spans="1:18" ht="58.5" hidden="1" thickBot="1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0" t="s">
        <v>8340</v>
      </c>
      <c r="P1986" s="15" t="s">
        <v>8352</v>
      </c>
      <c r="Q1986" s="12">
        <v>41913.790289351855</v>
      </c>
      <c r="R1986">
        <f t="shared" si="32"/>
        <v>2014</v>
      </c>
    </row>
    <row r="1987" spans="1:18" ht="44" hidden="1" thickBot="1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0" t="s">
        <v>8340</v>
      </c>
      <c r="P1987" s="15" t="s">
        <v>8352</v>
      </c>
      <c r="Q1987" s="13">
        <v>42555.698738425926</v>
      </c>
      <c r="R1987">
        <f t="shared" ref="R1987:R2050" si="33">YEAR(Q1987)</f>
        <v>2016</v>
      </c>
    </row>
    <row r="1988" spans="1:18" ht="44" hidden="1" thickBot="1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0" t="s">
        <v>8340</v>
      </c>
      <c r="P1988" s="15" t="s">
        <v>8352</v>
      </c>
      <c r="Q1988" s="12">
        <v>42413.433831018519</v>
      </c>
      <c r="R1988">
        <f t="shared" si="33"/>
        <v>2016</v>
      </c>
    </row>
    <row r="1989" spans="1:18" ht="29.5" hidden="1" thickBot="1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0" t="s">
        <v>8340</v>
      </c>
      <c r="P1989" s="15" t="s">
        <v>8352</v>
      </c>
      <c r="Q1989" s="13">
        <v>42034.639768518522</v>
      </c>
      <c r="R1989">
        <f t="shared" si="33"/>
        <v>2015</v>
      </c>
    </row>
    <row r="1990" spans="1:18" ht="15" hidden="1" thickBot="1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0" t="s">
        <v>8340</v>
      </c>
      <c r="P1990" s="15" t="s">
        <v>8352</v>
      </c>
      <c r="Q1990" s="12">
        <v>42206.76321759259</v>
      </c>
      <c r="R1990">
        <f t="shared" si="33"/>
        <v>2015</v>
      </c>
    </row>
    <row r="1991" spans="1:18" ht="44" hidden="1" thickBot="1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0" t="s">
        <v>8340</v>
      </c>
      <c r="P1991" s="15" t="s">
        <v>8352</v>
      </c>
      <c r="Q1991" s="13">
        <v>42685.680648148147</v>
      </c>
      <c r="R1991">
        <f t="shared" si="33"/>
        <v>2016</v>
      </c>
    </row>
    <row r="1992" spans="1:18" ht="44" hidden="1" thickBot="1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0" t="s">
        <v>8340</v>
      </c>
      <c r="P1992" s="15" t="s">
        <v>8352</v>
      </c>
      <c r="Q1992" s="12">
        <v>42398.195972222224</v>
      </c>
      <c r="R1992">
        <f t="shared" si="33"/>
        <v>2016</v>
      </c>
    </row>
    <row r="1993" spans="1:18" ht="29.5" hidden="1" thickBot="1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0" t="s">
        <v>8340</v>
      </c>
      <c r="P1993" s="15" t="s">
        <v>8352</v>
      </c>
      <c r="Q1993" s="13">
        <v>42167.89335648148</v>
      </c>
      <c r="R1993">
        <f t="shared" si="33"/>
        <v>2015</v>
      </c>
    </row>
    <row r="1994" spans="1:18" ht="29.5" hidden="1" thickBot="1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0" t="s">
        <v>8340</v>
      </c>
      <c r="P1994" s="15" t="s">
        <v>8352</v>
      </c>
      <c r="Q1994" s="12">
        <v>42023.143414351849</v>
      </c>
      <c r="R1994">
        <f t="shared" si="33"/>
        <v>2015</v>
      </c>
    </row>
    <row r="1995" spans="1:18" ht="44" hidden="1" thickBot="1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0" t="s">
        <v>8340</v>
      </c>
      <c r="P1995" s="15" t="s">
        <v>8352</v>
      </c>
      <c r="Q1995" s="13">
        <v>42329.588391203702</v>
      </c>
      <c r="R1995">
        <f t="shared" si="33"/>
        <v>2015</v>
      </c>
    </row>
    <row r="1996" spans="1:18" ht="58.5" hidden="1" thickBot="1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0" t="s">
        <v>8340</v>
      </c>
      <c r="P1996" s="15" t="s">
        <v>8352</v>
      </c>
      <c r="Q1996" s="12">
        <v>42651.006273148145</v>
      </c>
      <c r="R1996">
        <f t="shared" si="33"/>
        <v>2016</v>
      </c>
    </row>
    <row r="1997" spans="1:18" ht="44" hidden="1" thickBot="1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0" t="s">
        <v>8340</v>
      </c>
      <c r="P1997" s="15" t="s">
        <v>8352</v>
      </c>
      <c r="Q1997" s="13">
        <v>42181.902037037034</v>
      </c>
      <c r="R1997">
        <f t="shared" si="33"/>
        <v>2015</v>
      </c>
    </row>
    <row r="1998" spans="1:18" ht="58.5" hidden="1" thickBot="1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0" t="s">
        <v>8340</v>
      </c>
      <c r="P1998" s="15" t="s">
        <v>8352</v>
      </c>
      <c r="Q1998" s="12">
        <v>41800.819571759261</v>
      </c>
      <c r="R1998">
        <f t="shared" si="33"/>
        <v>2014</v>
      </c>
    </row>
    <row r="1999" spans="1:18" ht="44" hidden="1" thickBot="1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0" t="s">
        <v>8340</v>
      </c>
      <c r="P1999" s="15" t="s">
        <v>8352</v>
      </c>
      <c r="Q1999" s="13">
        <v>41847.930694444447</v>
      </c>
      <c r="R1999">
        <f t="shared" si="33"/>
        <v>2014</v>
      </c>
    </row>
    <row r="2000" spans="1:18" ht="58.5" hidden="1" thickBot="1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0" t="s">
        <v>8340</v>
      </c>
      <c r="P2000" s="15" t="s">
        <v>8352</v>
      </c>
      <c r="Q2000" s="14">
        <v>41807.118495370371</v>
      </c>
      <c r="R2000">
        <f t="shared" si="33"/>
        <v>2014</v>
      </c>
    </row>
    <row r="2001" spans="1:18" ht="44" hidden="1" thickBot="1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0" t="s">
        <v>8340</v>
      </c>
      <c r="P2001" s="15" t="s">
        <v>8352</v>
      </c>
      <c r="Q2001" s="13">
        <v>41926.482731481483</v>
      </c>
      <c r="R2001">
        <f t="shared" si="33"/>
        <v>2014</v>
      </c>
    </row>
    <row r="2002" spans="1:18" ht="44" hidden="1" thickBot="1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0" t="s">
        <v>8340</v>
      </c>
      <c r="P2002" s="15" t="s">
        <v>8352</v>
      </c>
      <c r="Q2002" s="9">
        <v>42345.951539351852</v>
      </c>
      <c r="R2002">
        <f t="shared" si="33"/>
        <v>2015</v>
      </c>
    </row>
    <row r="2003" spans="1:18" ht="44" hidden="1" thickBot="1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0" t="s">
        <v>8321</v>
      </c>
      <c r="P2003" s="15" t="s">
        <v>8351</v>
      </c>
      <c r="Q2003" s="10">
        <v>42136.209675925929</v>
      </c>
      <c r="R2003">
        <f t="shared" si="33"/>
        <v>2015</v>
      </c>
    </row>
    <row r="2004" spans="1:18" ht="44" hidden="1" thickBot="1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0" t="s">
        <v>8321</v>
      </c>
      <c r="P2004" s="15" t="s">
        <v>8351</v>
      </c>
      <c r="Q2004" s="9">
        <v>42728.71230324074</v>
      </c>
      <c r="R2004">
        <f t="shared" si="33"/>
        <v>2016</v>
      </c>
    </row>
    <row r="2005" spans="1:18" ht="58.5" hidden="1" thickBot="1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0" t="s">
        <v>8321</v>
      </c>
      <c r="P2005" s="15" t="s">
        <v>8351</v>
      </c>
      <c r="Q2005" s="10">
        <v>40347.125601851854</v>
      </c>
      <c r="R2005">
        <f t="shared" si="33"/>
        <v>2010</v>
      </c>
    </row>
    <row r="2006" spans="1:18" ht="44" hidden="1" thickBot="1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0" t="s">
        <v>8321</v>
      </c>
      <c r="P2006" s="15" t="s">
        <v>8351</v>
      </c>
      <c r="Q2006" s="9">
        <v>41800.604895833334</v>
      </c>
      <c r="R2006">
        <f t="shared" si="33"/>
        <v>2014</v>
      </c>
    </row>
    <row r="2007" spans="1:18" ht="44" hidden="1" thickBot="1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0" t="s">
        <v>8321</v>
      </c>
      <c r="P2007" s="15" t="s">
        <v>8351</v>
      </c>
      <c r="Q2007" s="10">
        <v>41535.812708333331</v>
      </c>
      <c r="R2007">
        <f t="shared" si="33"/>
        <v>2013</v>
      </c>
    </row>
    <row r="2008" spans="1:18" ht="58.5" hidden="1" thickBot="1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0" t="s">
        <v>8321</v>
      </c>
      <c r="P2008" s="15" t="s">
        <v>8351</v>
      </c>
      <c r="Q2008" s="9">
        <v>41941.500520833331</v>
      </c>
      <c r="R2008">
        <f t="shared" si="33"/>
        <v>2014</v>
      </c>
    </row>
    <row r="2009" spans="1:18" ht="58.5" hidden="1" thickBot="1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0" t="s">
        <v>8321</v>
      </c>
      <c r="P2009" s="15" t="s">
        <v>8351</v>
      </c>
      <c r="Q2009" s="10">
        <v>40347.837800925925</v>
      </c>
      <c r="R2009">
        <f t="shared" si="33"/>
        <v>2010</v>
      </c>
    </row>
    <row r="2010" spans="1:18" ht="58.5" hidden="1" thickBot="1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0" t="s">
        <v>8321</v>
      </c>
      <c r="P2010" s="15" t="s">
        <v>8351</v>
      </c>
      <c r="Q2010" s="9">
        <v>40761.604421296295</v>
      </c>
      <c r="R2010">
        <f t="shared" si="33"/>
        <v>2011</v>
      </c>
    </row>
    <row r="2011" spans="1:18" ht="44" hidden="1" thickBot="1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0" t="s">
        <v>8321</v>
      </c>
      <c r="P2011" s="15" t="s">
        <v>8351</v>
      </c>
      <c r="Q2011" s="10">
        <v>42661.323414351849</v>
      </c>
      <c r="R2011">
        <f t="shared" si="33"/>
        <v>2016</v>
      </c>
    </row>
    <row r="2012" spans="1:18" ht="29.5" hidden="1" thickBot="1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0" t="s">
        <v>8321</v>
      </c>
      <c r="P2012" s="15" t="s">
        <v>8351</v>
      </c>
      <c r="Q2012" s="9">
        <v>42570.996423611112</v>
      </c>
      <c r="R2012">
        <f t="shared" si="33"/>
        <v>2016</v>
      </c>
    </row>
    <row r="2013" spans="1:18" ht="44" hidden="1" thickBot="1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0" t="s">
        <v>8321</v>
      </c>
      <c r="P2013" s="15" t="s">
        <v>8351</v>
      </c>
      <c r="Q2013" s="10">
        <v>42347.358483796299</v>
      </c>
      <c r="R2013">
        <f t="shared" si="33"/>
        <v>2015</v>
      </c>
    </row>
    <row r="2014" spans="1:18" ht="44" hidden="1" thickBot="1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0" t="s">
        <v>8321</v>
      </c>
      <c r="P2014" s="15" t="s">
        <v>8351</v>
      </c>
      <c r="Q2014" s="9">
        <v>42010.822233796294</v>
      </c>
      <c r="R2014">
        <f t="shared" si="33"/>
        <v>2015</v>
      </c>
    </row>
    <row r="2015" spans="1:18" ht="58.5" hidden="1" thickBot="1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0" t="s">
        <v>8321</v>
      </c>
      <c r="P2015" s="15" t="s">
        <v>8351</v>
      </c>
      <c r="Q2015" s="10">
        <v>42499.960810185185</v>
      </c>
      <c r="R2015">
        <f t="shared" si="33"/>
        <v>2016</v>
      </c>
    </row>
    <row r="2016" spans="1:18" ht="44" hidden="1" thickBot="1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0" t="s">
        <v>8321</v>
      </c>
      <c r="P2016" s="15" t="s">
        <v>8351</v>
      </c>
      <c r="Q2016" s="9">
        <v>41324.214571759258</v>
      </c>
      <c r="R2016">
        <f t="shared" si="33"/>
        <v>2013</v>
      </c>
    </row>
    <row r="2017" spans="1:18" ht="44" hidden="1" thickBot="1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0" t="s">
        <v>8321</v>
      </c>
      <c r="P2017" s="15" t="s">
        <v>8351</v>
      </c>
      <c r="Q2017" s="10">
        <v>40765.876886574071</v>
      </c>
      <c r="R2017">
        <f t="shared" si="33"/>
        <v>2011</v>
      </c>
    </row>
    <row r="2018" spans="1:18" ht="29.5" hidden="1" thickBot="1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0" t="s">
        <v>8321</v>
      </c>
      <c r="P2018" s="15" t="s">
        <v>8351</v>
      </c>
      <c r="Q2018" s="9">
        <v>41312.88077546296</v>
      </c>
      <c r="R2018">
        <f t="shared" si="33"/>
        <v>2013</v>
      </c>
    </row>
    <row r="2019" spans="1:18" ht="44" hidden="1" thickBot="1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0" t="s">
        <v>8321</v>
      </c>
      <c r="P2019" s="15" t="s">
        <v>8351</v>
      </c>
      <c r="Q2019" s="10">
        <v>40961.057349537034</v>
      </c>
      <c r="R2019">
        <f t="shared" si="33"/>
        <v>2012</v>
      </c>
    </row>
    <row r="2020" spans="1:18" ht="44" hidden="1" thickBot="1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0" t="s">
        <v>8321</v>
      </c>
      <c r="P2020" s="15" t="s">
        <v>8351</v>
      </c>
      <c r="Q2020" s="9">
        <v>42199.365844907406</v>
      </c>
      <c r="R2020">
        <f t="shared" si="33"/>
        <v>2015</v>
      </c>
    </row>
    <row r="2021" spans="1:18" ht="58.5" hidden="1" thickBot="1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0" t="s">
        <v>8321</v>
      </c>
      <c r="P2021" s="15" t="s">
        <v>8351</v>
      </c>
      <c r="Q2021" s="10">
        <v>42605.70857638889</v>
      </c>
      <c r="R2021">
        <f t="shared" si="33"/>
        <v>2016</v>
      </c>
    </row>
    <row r="2022" spans="1:18" ht="44" hidden="1" thickBot="1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0" t="s">
        <v>8321</v>
      </c>
      <c r="P2022" s="15" t="s">
        <v>8351</v>
      </c>
      <c r="Q2022" s="9">
        <v>41737.097500000003</v>
      </c>
      <c r="R2022">
        <f t="shared" si="33"/>
        <v>2014</v>
      </c>
    </row>
    <row r="2023" spans="1:18" ht="44" hidden="1" thickBot="1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0" t="s">
        <v>8321</v>
      </c>
      <c r="P2023" s="15" t="s">
        <v>8351</v>
      </c>
      <c r="Q2023" s="10">
        <v>41861.070567129631</v>
      </c>
      <c r="R2023">
        <f t="shared" si="33"/>
        <v>2014</v>
      </c>
    </row>
    <row r="2024" spans="1:18" ht="44" hidden="1" thickBot="1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0" t="s">
        <v>8321</v>
      </c>
      <c r="P2024" s="15" t="s">
        <v>8351</v>
      </c>
      <c r="Q2024" s="9">
        <v>42502.569120370368</v>
      </c>
      <c r="R2024">
        <f t="shared" si="33"/>
        <v>2016</v>
      </c>
    </row>
    <row r="2025" spans="1:18" ht="58.5" hidden="1" thickBot="1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0" t="s">
        <v>8321</v>
      </c>
      <c r="P2025" s="15" t="s">
        <v>8351</v>
      </c>
      <c r="Q2025" s="10">
        <v>42136.420752314814</v>
      </c>
      <c r="R2025">
        <f t="shared" si="33"/>
        <v>2015</v>
      </c>
    </row>
    <row r="2026" spans="1:18" ht="44" hidden="1" thickBot="1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0" t="s">
        <v>8321</v>
      </c>
      <c r="P2026" s="15" t="s">
        <v>8351</v>
      </c>
      <c r="Q2026" s="9">
        <v>41099.966944444444</v>
      </c>
      <c r="R2026">
        <f t="shared" si="33"/>
        <v>2012</v>
      </c>
    </row>
    <row r="2027" spans="1:18" ht="44" hidden="1" thickBot="1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0" t="s">
        <v>8321</v>
      </c>
      <c r="P2027" s="15" t="s">
        <v>8351</v>
      </c>
      <c r="Q2027" s="10">
        <v>42136.184560185182</v>
      </c>
      <c r="R2027">
        <f t="shared" si="33"/>
        <v>2015</v>
      </c>
    </row>
    <row r="2028" spans="1:18" ht="29.5" hidden="1" thickBot="1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0" t="s">
        <v>8321</v>
      </c>
      <c r="P2028" s="15" t="s">
        <v>8351</v>
      </c>
      <c r="Q2028" s="9">
        <v>41704.735937500001</v>
      </c>
      <c r="R2028">
        <f t="shared" si="33"/>
        <v>2014</v>
      </c>
    </row>
    <row r="2029" spans="1:18" ht="44" hidden="1" thickBot="1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0" t="s">
        <v>8321</v>
      </c>
      <c r="P2029" s="15" t="s">
        <v>8351</v>
      </c>
      <c r="Q2029" s="10">
        <v>42048.813877314817</v>
      </c>
      <c r="R2029">
        <f t="shared" si="33"/>
        <v>2015</v>
      </c>
    </row>
    <row r="2030" spans="1:18" ht="29.5" hidden="1" thickBot="1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0" t="s">
        <v>8321</v>
      </c>
      <c r="P2030" s="15" t="s">
        <v>8351</v>
      </c>
      <c r="Q2030" s="9">
        <v>40215.919050925928</v>
      </c>
      <c r="R2030">
        <f t="shared" si="33"/>
        <v>2010</v>
      </c>
    </row>
    <row r="2031" spans="1:18" ht="44" hidden="1" thickBot="1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0" t="s">
        <v>8321</v>
      </c>
      <c r="P2031" s="15" t="s">
        <v>8351</v>
      </c>
      <c r="Q2031" s="10">
        <v>41848.021770833337</v>
      </c>
      <c r="R2031">
        <f t="shared" si="33"/>
        <v>2014</v>
      </c>
    </row>
    <row r="2032" spans="1:18" ht="44" hidden="1" thickBot="1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0" t="s">
        <v>8321</v>
      </c>
      <c r="P2032" s="15" t="s">
        <v>8351</v>
      </c>
      <c r="Q2032" s="9">
        <v>41212.996481481481</v>
      </c>
      <c r="R2032">
        <f t="shared" si="33"/>
        <v>2012</v>
      </c>
    </row>
    <row r="2033" spans="1:18" ht="44" hidden="1" thickBot="1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0" t="s">
        <v>8321</v>
      </c>
      <c r="P2033" s="15" t="s">
        <v>8351</v>
      </c>
      <c r="Q2033" s="10">
        <v>41975.329317129632</v>
      </c>
      <c r="R2033">
        <f t="shared" si="33"/>
        <v>2014</v>
      </c>
    </row>
    <row r="2034" spans="1:18" ht="44" hidden="1" thickBot="1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0" t="s">
        <v>8321</v>
      </c>
      <c r="P2034" s="15" t="s">
        <v>8351</v>
      </c>
      <c r="Q2034" s="9">
        <v>42689.565671296295</v>
      </c>
      <c r="R2034">
        <f t="shared" si="33"/>
        <v>2016</v>
      </c>
    </row>
    <row r="2035" spans="1:18" ht="58.5" hidden="1" thickBot="1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0" t="s">
        <v>8321</v>
      </c>
      <c r="P2035" s="15" t="s">
        <v>8351</v>
      </c>
      <c r="Q2035" s="10">
        <v>41725.082384259258</v>
      </c>
      <c r="R2035">
        <f t="shared" si="33"/>
        <v>2014</v>
      </c>
    </row>
    <row r="2036" spans="1:18" ht="58.5" hidden="1" thickBot="1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0" t="s">
        <v>8321</v>
      </c>
      <c r="P2036" s="15" t="s">
        <v>8351</v>
      </c>
      <c r="Q2036" s="9">
        <v>42076.130011574074</v>
      </c>
      <c r="R2036">
        <f t="shared" si="33"/>
        <v>2015</v>
      </c>
    </row>
    <row r="2037" spans="1:18" ht="58.5" hidden="1" thickBot="1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0" t="s">
        <v>8321</v>
      </c>
      <c r="P2037" s="15" t="s">
        <v>8351</v>
      </c>
      <c r="Q2037" s="10">
        <v>42311.625081018516</v>
      </c>
      <c r="R2037">
        <f t="shared" si="33"/>
        <v>2015</v>
      </c>
    </row>
    <row r="2038" spans="1:18" ht="44" hidden="1" thickBot="1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0" t="s">
        <v>8321</v>
      </c>
      <c r="P2038" s="15" t="s">
        <v>8351</v>
      </c>
      <c r="Q2038" s="9">
        <v>41738.864803240744</v>
      </c>
      <c r="R2038">
        <f t="shared" si="33"/>
        <v>2014</v>
      </c>
    </row>
    <row r="2039" spans="1:18" ht="44" hidden="1" thickBot="1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0" t="s">
        <v>8321</v>
      </c>
      <c r="P2039" s="15" t="s">
        <v>8351</v>
      </c>
      <c r="Q2039" s="10">
        <v>41578.210104166668</v>
      </c>
      <c r="R2039">
        <f t="shared" si="33"/>
        <v>2013</v>
      </c>
    </row>
    <row r="2040" spans="1:18" ht="44" hidden="1" thickBot="1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0" t="s">
        <v>8321</v>
      </c>
      <c r="P2040" s="15" t="s">
        <v>8351</v>
      </c>
      <c r="Q2040" s="9">
        <v>41424.27107638889</v>
      </c>
      <c r="R2040">
        <f t="shared" si="33"/>
        <v>2013</v>
      </c>
    </row>
    <row r="2041" spans="1:18" ht="44" hidden="1" thickBot="1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0" t="s">
        <v>8321</v>
      </c>
      <c r="P2041" s="15" t="s">
        <v>8351</v>
      </c>
      <c r="Q2041" s="10">
        <v>42675.438946759263</v>
      </c>
      <c r="R2041">
        <f t="shared" si="33"/>
        <v>2016</v>
      </c>
    </row>
    <row r="2042" spans="1:18" ht="29.5" hidden="1" thickBot="1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0" t="s">
        <v>8321</v>
      </c>
      <c r="P2042" s="15" t="s">
        <v>8351</v>
      </c>
      <c r="Q2042" s="9">
        <v>41578.927118055559</v>
      </c>
      <c r="R2042">
        <f t="shared" si="33"/>
        <v>2013</v>
      </c>
    </row>
    <row r="2043" spans="1:18" ht="44" hidden="1" thickBot="1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0" t="s">
        <v>8321</v>
      </c>
      <c r="P2043" s="15" t="s">
        <v>8351</v>
      </c>
      <c r="Q2043" s="10">
        <v>42654.525775462964</v>
      </c>
      <c r="R2043">
        <f t="shared" si="33"/>
        <v>2016</v>
      </c>
    </row>
    <row r="2044" spans="1:18" ht="44" hidden="1" thickBot="1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0" t="s">
        <v>8321</v>
      </c>
      <c r="P2044" s="15" t="s">
        <v>8351</v>
      </c>
      <c r="Q2044" s="9">
        <v>42331.708032407405</v>
      </c>
      <c r="R2044">
        <f t="shared" si="33"/>
        <v>2015</v>
      </c>
    </row>
    <row r="2045" spans="1:18" ht="44" hidden="1" thickBot="1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0" t="s">
        <v>8321</v>
      </c>
      <c r="P2045" s="15" t="s">
        <v>8351</v>
      </c>
      <c r="Q2045" s="10">
        <v>42661.176817129628</v>
      </c>
      <c r="R2045">
        <f t="shared" si="33"/>
        <v>2016</v>
      </c>
    </row>
    <row r="2046" spans="1:18" ht="44" hidden="1" thickBot="1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0" t="s">
        <v>8321</v>
      </c>
      <c r="P2046" s="15" t="s">
        <v>8351</v>
      </c>
      <c r="Q2046" s="9">
        <v>42138.684189814812</v>
      </c>
      <c r="R2046">
        <f t="shared" si="33"/>
        <v>2015</v>
      </c>
    </row>
    <row r="2047" spans="1:18" ht="58.5" hidden="1" thickBot="1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0" t="s">
        <v>8321</v>
      </c>
      <c r="P2047" s="15" t="s">
        <v>8351</v>
      </c>
      <c r="Q2047" s="10">
        <v>41069.088506944441</v>
      </c>
      <c r="R2047">
        <f t="shared" si="33"/>
        <v>2012</v>
      </c>
    </row>
    <row r="2048" spans="1:18" ht="44" hidden="1" thickBot="1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0" t="s">
        <v>8321</v>
      </c>
      <c r="P2048" s="15" t="s">
        <v>8351</v>
      </c>
      <c r="Q2048" s="9">
        <v>41387.171805555554</v>
      </c>
      <c r="R2048">
        <f t="shared" si="33"/>
        <v>2013</v>
      </c>
    </row>
    <row r="2049" spans="1:18" ht="44" hidden="1" thickBot="1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0" t="s">
        <v>8321</v>
      </c>
      <c r="P2049" s="15" t="s">
        <v>8351</v>
      </c>
      <c r="Q2049" s="10">
        <v>42081.903587962966</v>
      </c>
      <c r="R2049">
        <f t="shared" si="33"/>
        <v>2015</v>
      </c>
    </row>
    <row r="2050" spans="1:18" ht="44" hidden="1" thickBot="1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0" t="s">
        <v>8321</v>
      </c>
      <c r="P2050" s="15" t="s">
        <v>8351</v>
      </c>
      <c r="Q2050" s="9">
        <v>41387.651516203703</v>
      </c>
      <c r="R2050">
        <f t="shared" si="33"/>
        <v>2013</v>
      </c>
    </row>
    <row r="2051" spans="1:18" ht="15" hidden="1" thickBot="1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0" t="s">
        <v>8321</v>
      </c>
      <c r="P2051" s="15" t="s">
        <v>8351</v>
      </c>
      <c r="Q2051" s="10">
        <v>41575.527349537035</v>
      </c>
      <c r="R2051">
        <f t="shared" ref="R2051:R2114" si="34">YEAR(Q2051)</f>
        <v>2013</v>
      </c>
    </row>
    <row r="2052" spans="1:18" ht="44" hidden="1" thickBot="1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0" t="s">
        <v>8321</v>
      </c>
      <c r="P2052" s="15" t="s">
        <v>8351</v>
      </c>
      <c r="Q2052" s="9">
        <v>42115.071504629632</v>
      </c>
      <c r="R2052">
        <f t="shared" si="34"/>
        <v>2015</v>
      </c>
    </row>
    <row r="2053" spans="1:18" ht="58.5" hidden="1" thickBot="1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0" t="s">
        <v>8321</v>
      </c>
      <c r="P2053" s="15" t="s">
        <v>8351</v>
      </c>
      <c r="Q2053" s="10">
        <v>41604.022418981483</v>
      </c>
      <c r="R2053">
        <f t="shared" si="34"/>
        <v>2013</v>
      </c>
    </row>
    <row r="2054" spans="1:18" ht="44" hidden="1" thickBot="1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0" t="s">
        <v>8321</v>
      </c>
      <c r="P2054" s="15" t="s">
        <v>8351</v>
      </c>
      <c r="Q2054" s="9">
        <v>42375.08394675926</v>
      </c>
      <c r="R2054">
        <f t="shared" si="34"/>
        <v>2016</v>
      </c>
    </row>
    <row r="2055" spans="1:18" ht="44" hidden="1" thickBot="1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0" t="s">
        <v>8321</v>
      </c>
      <c r="P2055" s="15" t="s">
        <v>8351</v>
      </c>
      <c r="Q2055" s="10">
        <v>42303.617488425924</v>
      </c>
      <c r="R2055">
        <f t="shared" si="34"/>
        <v>2015</v>
      </c>
    </row>
    <row r="2056" spans="1:18" ht="44" hidden="1" thickBot="1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0" t="s">
        <v>8321</v>
      </c>
      <c r="P2056" s="15" t="s">
        <v>8351</v>
      </c>
      <c r="Q2056" s="9">
        <v>41731.520949074074</v>
      </c>
      <c r="R2056">
        <f t="shared" si="34"/>
        <v>2014</v>
      </c>
    </row>
    <row r="2057" spans="1:18" ht="44" hidden="1" thickBot="1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0" t="s">
        <v>8321</v>
      </c>
      <c r="P2057" s="15" t="s">
        <v>8351</v>
      </c>
      <c r="Q2057" s="10">
        <v>41946.674108796295</v>
      </c>
      <c r="R2057">
        <f t="shared" si="34"/>
        <v>2014</v>
      </c>
    </row>
    <row r="2058" spans="1:18" ht="44" hidden="1" thickBot="1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0" t="s">
        <v>8321</v>
      </c>
      <c r="P2058" s="15" t="s">
        <v>8351</v>
      </c>
      <c r="Q2058" s="9">
        <v>41351.76090277778</v>
      </c>
      <c r="R2058">
        <f t="shared" si="34"/>
        <v>2013</v>
      </c>
    </row>
    <row r="2059" spans="1:18" ht="58.5" hidden="1" thickBot="1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0" t="s">
        <v>8321</v>
      </c>
      <c r="P2059" s="15" t="s">
        <v>8351</v>
      </c>
      <c r="Q2059" s="10">
        <v>42396.494583333333</v>
      </c>
      <c r="R2059">
        <f t="shared" si="34"/>
        <v>2016</v>
      </c>
    </row>
    <row r="2060" spans="1:18" ht="29.5" hidden="1" thickBot="1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0" t="s">
        <v>8321</v>
      </c>
      <c r="P2060" s="15" t="s">
        <v>8351</v>
      </c>
      <c r="Q2060" s="9">
        <v>42026.370717592596</v>
      </c>
      <c r="R2060">
        <f t="shared" si="34"/>
        <v>2015</v>
      </c>
    </row>
    <row r="2061" spans="1:18" ht="44" hidden="1" thickBot="1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0" t="s">
        <v>8321</v>
      </c>
      <c r="P2061" s="15" t="s">
        <v>8351</v>
      </c>
      <c r="Q2061" s="10">
        <v>42361.602476851855</v>
      </c>
      <c r="R2061">
        <f t="shared" si="34"/>
        <v>2015</v>
      </c>
    </row>
    <row r="2062" spans="1:18" ht="44" hidden="1" thickBot="1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0" t="s">
        <v>8321</v>
      </c>
      <c r="P2062" s="15" t="s">
        <v>8351</v>
      </c>
      <c r="Q2062" s="9">
        <v>41783.642939814818</v>
      </c>
      <c r="R2062">
        <f t="shared" si="34"/>
        <v>2014</v>
      </c>
    </row>
    <row r="2063" spans="1:18" ht="44" hidden="1" thickBot="1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0" t="s">
        <v>8321</v>
      </c>
      <c r="P2063" s="15" t="s">
        <v>8351</v>
      </c>
      <c r="Q2063" s="10">
        <v>42705.764513888891</v>
      </c>
      <c r="R2063">
        <f t="shared" si="34"/>
        <v>2016</v>
      </c>
    </row>
    <row r="2064" spans="1:18" ht="58.5" hidden="1" thickBot="1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0" t="s">
        <v>8321</v>
      </c>
      <c r="P2064" s="15" t="s">
        <v>8351</v>
      </c>
      <c r="Q2064" s="9">
        <v>42423.3830787037</v>
      </c>
      <c r="R2064">
        <f t="shared" si="34"/>
        <v>2016</v>
      </c>
    </row>
    <row r="2065" spans="1:18" ht="29.5" hidden="1" thickBot="1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0" t="s">
        <v>8321</v>
      </c>
      <c r="P2065" s="15" t="s">
        <v>8351</v>
      </c>
      <c r="Q2065" s="10">
        <v>42472.73265046296</v>
      </c>
      <c r="R2065">
        <f t="shared" si="34"/>
        <v>2016</v>
      </c>
    </row>
    <row r="2066" spans="1:18" ht="44" hidden="1" thickBot="1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0" t="s">
        <v>8321</v>
      </c>
      <c r="P2066" s="15" t="s">
        <v>8351</v>
      </c>
      <c r="Q2066" s="9">
        <v>41389.364849537036</v>
      </c>
      <c r="R2066">
        <f t="shared" si="34"/>
        <v>2013</v>
      </c>
    </row>
    <row r="2067" spans="1:18" ht="44" hidden="1" thickBot="1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0" t="s">
        <v>8321</v>
      </c>
      <c r="P2067" s="15" t="s">
        <v>8351</v>
      </c>
      <c r="Q2067" s="10">
        <v>41603.333668981482</v>
      </c>
      <c r="R2067">
        <f t="shared" si="34"/>
        <v>2013</v>
      </c>
    </row>
    <row r="2068" spans="1:18" ht="44" hidden="1" thickBot="1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0" t="s">
        <v>8321</v>
      </c>
      <c r="P2068" s="15" t="s">
        <v>8351</v>
      </c>
      <c r="Q2068" s="9">
        <v>41844.771793981483</v>
      </c>
      <c r="R2068">
        <f t="shared" si="34"/>
        <v>2014</v>
      </c>
    </row>
    <row r="2069" spans="1:18" ht="44" hidden="1" thickBot="1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0" t="s">
        <v>8321</v>
      </c>
      <c r="P2069" s="15" t="s">
        <v>8351</v>
      </c>
      <c r="Q2069" s="10">
        <v>42115.853888888887</v>
      </c>
      <c r="R2069">
        <f t="shared" si="34"/>
        <v>2015</v>
      </c>
    </row>
    <row r="2070" spans="1:18" ht="44" hidden="1" thickBot="1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0" t="s">
        <v>8321</v>
      </c>
      <c r="P2070" s="15" t="s">
        <v>8351</v>
      </c>
      <c r="Q2070" s="9">
        <v>42633.841608796298</v>
      </c>
      <c r="R2070">
        <f t="shared" si="34"/>
        <v>2016</v>
      </c>
    </row>
    <row r="2071" spans="1:18" ht="58.5" hidden="1" thickBot="1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0" t="s">
        <v>8321</v>
      </c>
      <c r="P2071" s="15" t="s">
        <v>8351</v>
      </c>
      <c r="Q2071" s="10">
        <v>42340.972118055557</v>
      </c>
      <c r="R2071">
        <f t="shared" si="34"/>
        <v>2015</v>
      </c>
    </row>
    <row r="2072" spans="1:18" ht="44" hidden="1" thickBot="1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0" t="s">
        <v>8321</v>
      </c>
      <c r="P2072" s="15" t="s">
        <v>8351</v>
      </c>
      <c r="Q2072" s="9">
        <v>42519.6565162037</v>
      </c>
      <c r="R2072">
        <f t="shared" si="34"/>
        <v>2016</v>
      </c>
    </row>
    <row r="2073" spans="1:18" ht="44" hidden="1" thickBot="1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0" t="s">
        <v>8321</v>
      </c>
      <c r="P2073" s="15" t="s">
        <v>8351</v>
      </c>
      <c r="Q2073" s="10">
        <v>42600.278749999998</v>
      </c>
      <c r="R2073">
        <f t="shared" si="34"/>
        <v>2016</v>
      </c>
    </row>
    <row r="2074" spans="1:18" ht="58.5" hidden="1" thickBot="1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0" t="s">
        <v>8321</v>
      </c>
      <c r="P2074" s="15" t="s">
        <v>8351</v>
      </c>
      <c r="Q2074" s="9">
        <v>42467.581388888888</v>
      </c>
      <c r="R2074">
        <f t="shared" si="34"/>
        <v>2016</v>
      </c>
    </row>
    <row r="2075" spans="1:18" ht="44" hidden="1" thickBot="1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0" t="s">
        <v>8321</v>
      </c>
      <c r="P2075" s="15" t="s">
        <v>8351</v>
      </c>
      <c r="Q2075" s="10">
        <v>42087.668032407404</v>
      </c>
      <c r="R2075">
        <f t="shared" si="34"/>
        <v>2015</v>
      </c>
    </row>
    <row r="2076" spans="1:18" ht="29.5" hidden="1" thickBot="1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0" t="s">
        <v>8321</v>
      </c>
      <c r="P2076" s="15" t="s">
        <v>8351</v>
      </c>
      <c r="Q2076" s="9">
        <v>42466.826180555552</v>
      </c>
      <c r="R2076">
        <f t="shared" si="34"/>
        <v>2016</v>
      </c>
    </row>
    <row r="2077" spans="1:18" ht="44" hidden="1" thickBot="1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0" t="s">
        <v>8321</v>
      </c>
      <c r="P2077" s="15" t="s">
        <v>8351</v>
      </c>
      <c r="Q2077" s="10">
        <v>41450.681574074071</v>
      </c>
      <c r="R2077">
        <f t="shared" si="34"/>
        <v>2013</v>
      </c>
    </row>
    <row r="2078" spans="1:18" ht="29.5" hidden="1" thickBot="1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0" t="s">
        <v>8321</v>
      </c>
      <c r="P2078" s="15" t="s">
        <v>8351</v>
      </c>
      <c r="Q2078" s="9">
        <v>41803.880659722221</v>
      </c>
      <c r="R2078">
        <f t="shared" si="34"/>
        <v>2014</v>
      </c>
    </row>
    <row r="2079" spans="1:18" ht="44" hidden="1" thickBot="1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0" t="s">
        <v>8321</v>
      </c>
      <c r="P2079" s="15" t="s">
        <v>8351</v>
      </c>
      <c r="Q2079" s="10">
        <v>42103.042546296296</v>
      </c>
      <c r="R2079">
        <f t="shared" si="34"/>
        <v>2015</v>
      </c>
    </row>
    <row r="2080" spans="1:18" ht="44" hidden="1" thickBot="1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0" t="s">
        <v>8321</v>
      </c>
      <c r="P2080" s="15" t="s">
        <v>8351</v>
      </c>
      <c r="Q2080" s="9">
        <v>42692.771493055552</v>
      </c>
      <c r="R2080">
        <f t="shared" si="34"/>
        <v>2016</v>
      </c>
    </row>
    <row r="2081" spans="1:18" ht="58.5" hidden="1" thickBot="1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0" t="s">
        <v>8321</v>
      </c>
      <c r="P2081" s="15" t="s">
        <v>8351</v>
      </c>
      <c r="Q2081" s="10">
        <v>42150.71056712963</v>
      </c>
      <c r="R2081">
        <f t="shared" si="34"/>
        <v>2015</v>
      </c>
    </row>
    <row r="2082" spans="1:18" ht="44" hidden="1" thickBot="1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0" t="s">
        <v>8321</v>
      </c>
      <c r="P2082" s="15" t="s">
        <v>8351</v>
      </c>
      <c r="Q2082" s="9">
        <v>42289.957175925927</v>
      </c>
      <c r="R2082">
        <f t="shared" si="34"/>
        <v>2015</v>
      </c>
    </row>
    <row r="2083" spans="1:18" ht="44" hidden="1" thickBot="1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0" t="s">
        <v>8327</v>
      </c>
      <c r="P2083" s="15" t="s">
        <v>8331</v>
      </c>
      <c r="Q2083" s="10">
        <v>41004.156886574077</v>
      </c>
      <c r="R2083">
        <f t="shared" si="34"/>
        <v>2012</v>
      </c>
    </row>
    <row r="2084" spans="1:18" ht="44" hidden="1" thickBot="1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0" t="s">
        <v>8327</v>
      </c>
      <c r="P2084" s="15" t="s">
        <v>8331</v>
      </c>
      <c r="Q2084" s="9">
        <v>40811.120324074072</v>
      </c>
      <c r="R2084">
        <f t="shared" si="34"/>
        <v>2011</v>
      </c>
    </row>
    <row r="2085" spans="1:18" ht="44" hidden="1" thickBot="1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0" t="s">
        <v>8327</v>
      </c>
      <c r="P2085" s="15" t="s">
        <v>8331</v>
      </c>
      <c r="Q2085" s="10">
        <v>41034.72216435185</v>
      </c>
      <c r="R2085">
        <f t="shared" si="34"/>
        <v>2012</v>
      </c>
    </row>
    <row r="2086" spans="1:18" ht="44" hidden="1" thickBot="1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0" t="s">
        <v>8327</v>
      </c>
      <c r="P2086" s="15" t="s">
        <v>8331</v>
      </c>
      <c r="Q2086" s="9">
        <v>41731.833124999997</v>
      </c>
      <c r="R2086">
        <f t="shared" si="34"/>
        <v>2014</v>
      </c>
    </row>
    <row r="2087" spans="1:18" ht="58.5" hidden="1" thickBot="1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0" t="s">
        <v>8327</v>
      </c>
      <c r="P2087" s="15" t="s">
        <v>8331</v>
      </c>
      <c r="Q2087" s="10">
        <v>41075.835497685184</v>
      </c>
      <c r="R2087">
        <f t="shared" si="34"/>
        <v>2012</v>
      </c>
    </row>
    <row r="2088" spans="1:18" ht="44" hidden="1" thickBot="1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0" t="s">
        <v>8327</v>
      </c>
      <c r="P2088" s="15" t="s">
        <v>8331</v>
      </c>
      <c r="Q2088" s="9">
        <v>40860.67050925926</v>
      </c>
      <c r="R2088">
        <f t="shared" si="34"/>
        <v>2011</v>
      </c>
    </row>
    <row r="2089" spans="1:18" ht="58.5" hidden="1" thickBot="1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0" t="s">
        <v>8327</v>
      </c>
      <c r="P2089" s="15" t="s">
        <v>8331</v>
      </c>
      <c r="Q2089" s="10">
        <v>40764.204375000001</v>
      </c>
      <c r="R2089">
        <f t="shared" si="34"/>
        <v>2011</v>
      </c>
    </row>
    <row r="2090" spans="1:18" ht="44" hidden="1" thickBot="1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0" t="s">
        <v>8327</v>
      </c>
      <c r="P2090" s="15" t="s">
        <v>8331</v>
      </c>
      <c r="Q2090" s="9">
        <v>40395.714722222219</v>
      </c>
      <c r="R2090">
        <f t="shared" si="34"/>
        <v>2010</v>
      </c>
    </row>
    <row r="2091" spans="1:18" ht="29.5" hidden="1" thickBot="1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0" t="s">
        <v>8327</v>
      </c>
      <c r="P2091" s="15" t="s">
        <v>8331</v>
      </c>
      <c r="Q2091" s="10">
        <v>41453.076319444444</v>
      </c>
      <c r="R2091">
        <f t="shared" si="34"/>
        <v>2013</v>
      </c>
    </row>
    <row r="2092" spans="1:18" ht="44" hidden="1" thickBot="1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0" t="s">
        <v>8327</v>
      </c>
      <c r="P2092" s="15" t="s">
        <v>8331</v>
      </c>
      <c r="Q2092" s="9">
        <v>41299.381423611114</v>
      </c>
      <c r="R2092">
        <f t="shared" si="34"/>
        <v>2013</v>
      </c>
    </row>
    <row r="2093" spans="1:18" ht="58.5" hidden="1" thickBot="1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0" t="s">
        <v>8327</v>
      </c>
      <c r="P2093" s="15" t="s">
        <v>8331</v>
      </c>
      <c r="Q2093" s="10">
        <v>40555.322662037041</v>
      </c>
      <c r="R2093">
        <f t="shared" si="34"/>
        <v>2011</v>
      </c>
    </row>
    <row r="2094" spans="1:18" ht="44" hidden="1" thickBot="1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0" t="s">
        <v>8327</v>
      </c>
      <c r="P2094" s="15" t="s">
        <v>8331</v>
      </c>
      <c r="Q2094" s="9">
        <v>40763.707546296297</v>
      </c>
      <c r="R2094">
        <f t="shared" si="34"/>
        <v>2011</v>
      </c>
    </row>
    <row r="2095" spans="1:18" ht="44" hidden="1" thickBot="1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0" t="s">
        <v>8327</v>
      </c>
      <c r="P2095" s="15" t="s">
        <v>8331</v>
      </c>
      <c r="Q2095" s="10">
        <v>41205.854537037034</v>
      </c>
      <c r="R2095">
        <f t="shared" si="34"/>
        <v>2012</v>
      </c>
    </row>
    <row r="2096" spans="1:18" ht="58.5" hidden="1" thickBot="1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0" t="s">
        <v>8327</v>
      </c>
      <c r="P2096" s="15" t="s">
        <v>8331</v>
      </c>
      <c r="Q2096" s="9">
        <v>40939.02002314815</v>
      </c>
      <c r="R2096">
        <f t="shared" si="34"/>
        <v>2012</v>
      </c>
    </row>
    <row r="2097" spans="1:18" ht="44" hidden="1" thickBot="1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0" t="s">
        <v>8327</v>
      </c>
      <c r="P2097" s="15" t="s">
        <v>8331</v>
      </c>
      <c r="Q2097" s="10">
        <v>40758.733483796299</v>
      </c>
      <c r="R2097">
        <f t="shared" si="34"/>
        <v>2011</v>
      </c>
    </row>
    <row r="2098" spans="1:18" ht="44" hidden="1" thickBot="1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0" t="s">
        <v>8327</v>
      </c>
      <c r="P2098" s="15" t="s">
        <v>8331</v>
      </c>
      <c r="Q2098" s="9">
        <v>41192.758506944447</v>
      </c>
      <c r="R2098">
        <f t="shared" si="34"/>
        <v>2012</v>
      </c>
    </row>
    <row r="2099" spans="1:18" ht="44" hidden="1" thickBot="1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0" t="s">
        <v>8327</v>
      </c>
      <c r="P2099" s="15" t="s">
        <v>8331</v>
      </c>
      <c r="Q2099" s="10">
        <v>40818.58489583333</v>
      </c>
      <c r="R2099">
        <f t="shared" si="34"/>
        <v>2011</v>
      </c>
    </row>
    <row r="2100" spans="1:18" ht="44" hidden="1" thickBot="1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0" t="s">
        <v>8327</v>
      </c>
      <c r="P2100" s="15" t="s">
        <v>8331</v>
      </c>
      <c r="Q2100" s="9">
        <v>40946.11383101852</v>
      </c>
      <c r="R2100">
        <f t="shared" si="34"/>
        <v>2012</v>
      </c>
    </row>
    <row r="2101" spans="1:18" ht="15" hidden="1" thickBot="1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0" t="s">
        <v>8327</v>
      </c>
      <c r="P2101" s="15" t="s">
        <v>8331</v>
      </c>
      <c r="Q2101" s="10">
        <v>42173.746342592596</v>
      </c>
      <c r="R2101">
        <f t="shared" si="34"/>
        <v>2015</v>
      </c>
    </row>
    <row r="2102" spans="1:18" ht="58.5" hidden="1" thickBot="1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0" t="s">
        <v>8327</v>
      </c>
      <c r="P2102" s="15" t="s">
        <v>8331</v>
      </c>
      <c r="Q2102" s="9">
        <v>41074.834965277776</v>
      </c>
      <c r="R2102">
        <f t="shared" si="34"/>
        <v>2012</v>
      </c>
    </row>
    <row r="2103" spans="1:18" ht="44" hidden="1" thickBot="1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0" t="s">
        <v>8327</v>
      </c>
      <c r="P2103" s="15" t="s">
        <v>8331</v>
      </c>
      <c r="Q2103" s="10">
        <v>40892.149467592593</v>
      </c>
      <c r="R2103">
        <f t="shared" si="34"/>
        <v>2011</v>
      </c>
    </row>
    <row r="2104" spans="1:18" ht="44" hidden="1" thickBot="1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0" t="s">
        <v>8327</v>
      </c>
      <c r="P2104" s="15" t="s">
        <v>8331</v>
      </c>
      <c r="Q2104" s="9">
        <v>40638.868611111109</v>
      </c>
      <c r="R2104">
        <f t="shared" si="34"/>
        <v>2011</v>
      </c>
    </row>
    <row r="2105" spans="1:18" ht="29.5" hidden="1" thickBot="1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0" t="s">
        <v>8327</v>
      </c>
      <c r="P2105" s="15" t="s">
        <v>8331</v>
      </c>
      <c r="Q2105" s="10">
        <v>41192.754942129628</v>
      </c>
      <c r="R2105">
        <f t="shared" si="34"/>
        <v>2012</v>
      </c>
    </row>
    <row r="2106" spans="1:18" ht="44" hidden="1" thickBot="1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0" t="s">
        <v>8327</v>
      </c>
      <c r="P2106" s="15" t="s">
        <v>8331</v>
      </c>
      <c r="Q2106" s="9">
        <v>41394.074467592596</v>
      </c>
      <c r="R2106">
        <f t="shared" si="34"/>
        <v>2013</v>
      </c>
    </row>
    <row r="2107" spans="1:18" ht="44" hidden="1" thickBot="1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0" t="s">
        <v>8327</v>
      </c>
      <c r="P2107" s="15" t="s">
        <v>8331</v>
      </c>
      <c r="Q2107" s="10">
        <v>41951.788807870369</v>
      </c>
      <c r="R2107">
        <f t="shared" si="34"/>
        <v>2014</v>
      </c>
    </row>
    <row r="2108" spans="1:18" ht="44" hidden="1" thickBot="1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0" t="s">
        <v>8327</v>
      </c>
      <c r="P2108" s="15" t="s">
        <v>8331</v>
      </c>
      <c r="Q2108" s="9">
        <v>41270.21497685185</v>
      </c>
      <c r="R2108">
        <f t="shared" si="34"/>
        <v>2012</v>
      </c>
    </row>
    <row r="2109" spans="1:18" ht="44" hidden="1" thickBot="1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0" t="s">
        <v>8327</v>
      </c>
      <c r="P2109" s="15" t="s">
        <v>8331</v>
      </c>
      <c r="Q2109" s="10">
        <v>41934.71056712963</v>
      </c>
      <c r="R2109">
        <f t="shared" si="34"/>
        <v>2014</v>
      </c>
    </row>
    <row r="2110" spans="1:18" ht="58.5" hidden="1" thickBot="1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0" t="s">
        <v>8327</v>
      </c>
      <c r="P2110" s="15" t="s">
        <v>8331</v>
      </c>
      <c r="Q2110" s="9">
        <v>41135.175694444442</v>
      </c>
      <c r="R2110">
        <f t="shared" si="34"/>
        <v>2012</v>
      </c>
    </row>
    <row r="2111" spans="1:18" ht="44" hidden="1" thickBot="1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0" t="s">
        <v>8327</v>
      </c>
      <c r="P2111" s="15" t="s">
        <v>8331</v>
      </c>
      <c r="Q2111" s="10">
        <v>42160.70853009259</v>
      </c>
      <c r="R2111">
        <f t="shared" si="34"/>
        <v>2015</v>
      </c>
    </row>
    <row r="2112" spans="1:18" ht="29.5" hidden="1" thickBot="1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0" t="s">
        <v>8327</v>
      </c>
      <c r="P2112" s="15" t="s">
        <v>8331</v>
      </c>
      <c r="Q2112" s="9">
        <v>41759.670937499999</v>
      </c>
      <c r="R2112">
        <f t="shared" si="34"/>
        <v>2014</v>
      </c>
    </row>
    <row r="2113" spans="1:18" ht="44" hidden="1" thickBot="1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0" t="s">
        <v>8327</v>
      </c>
      <c r="P2113" s="15" t="s">
        <v>8331</v>
      </c>
      <c r="Q2113" s="10">
        <v>40703.197048611109</v>
      </c>
      <c r="R2113">
        <f t="shared" si="34"/>
        <v>2011</v>
      </c>
    </row>
    <row r="2114" spans="1:18" ht="44" hidden="1" thickBot="1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0" t="s">
        <v>8327</v>
      </c>
      <c r="P2114" s="15" t="s">
        <v>8331</v>
      </c>
      <c r="Q2114" s="9">
        <v>41365.928159722222</v>
      </c>
      <c r="R2114">
        <f t="shared" si="34"/>
        <v>2013</v>
      </c>
    </row>
    <row r="2115" spans="1:18" ht="29.5" hidden="1" thickBot="1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0" t="s">
        <v>8327</v>
      </c>
      <c r="P2115" s="15" t="s">
        <v>8331</v>
      </c>
      <c r="Q2115" s="10">
        <v>41870.86546296296</v>
      </c>
      <c r="R2115">
        <f t="shared" ref="R2115:R2178" si="35">YEAR(Q2115)</f>
        <v>2014</v>
      </c>
    </row>
    <row r="2116" spans="1:18" ht="44" hidden="1" thickBot="1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0" t="s">
        <v>8327</v>
      </c>
      <c r="P2116" s="15" t="s">
        <v>8331</v>
      </c>
      <c r="Q2116" s="9">
        <v>40458.815625000003</v>
      </c>
      <c r="R2116">
        <f t="shared" si="35"/>
        <v>2010</v>
      </c>
    </row>
    <row r="2117" spans="1:18" ht="44" hidden="1" thickBot="1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0" t="s">
        <v>8327</v>
      </c>
      <c r="P2117" s="15" t="s">
        <v>8331</v>
      </c>
      <c r="Q2117" s="10">
        <v>40564.081030092595</v>
      </c>
      <c r="R2117">
        <f t="shared" si="35"/>
        <v>2011</v>
      </c>
    </row>
    <row r="2118" spans="1:18" ht="44" hidden="1" thickBot="1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0" t="s">
        <v>8327</v>
      </c>
      <c r="P2118" s="15" t="s">
        <v>8331</v>
      </c>
      <c r="Q2118" s="9">
        <v>41136.777812499997</v>
      </c>
      <c r="R2118">
        <f t="shared" si="35"/>
        <v>2012</v>
      </c>
    </row>
    <row r="2119" spans="1:18" ht="58.5" hidden="1" thickBot="1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0" t="s">
        <v>8327</v>
      </c>
      <c r="P2119" s="15" t="s">
        <v>8331</v>
      </c>
      <c r="Q2119" s="10">
        <v>42290.059594907405</v>
      </c>
      <c r="R2119">
        <f t="shared" si="35"/>
        <v>2015</v>
      </c>
    </row>
    <row r="2120" spans="1:18" ht="29.5" hidden="1" thickBot="1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0" t="s">
        <v>8327</v>
      </c>
      <c r="P2120" s="15" t="s">
        <v>8331</v>
      </c>
      <c r="Q2120" s="9">
        <v>40718.839537037034</v>
      </c>
      <c r="R2120">
        <f t="shared" si="35"/>
        <v>2011</v>
      </c>
    </row>
    <row r="2121" spans="1:18" ht="44" hidden="1" thickBot="1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0" t="s">
        <v>8327</v>
      </c>
      <c r="P2121" s="15" t="s">
        <v>8331</v>
      </c>
      <c r="Q2121" s="10">
        <v>41107.130150462966</v>
      </c>
      <c r="R2121">
        <f t="shared" si="35"/>
        <v>2012</v>
      </c>
    </row>
    <row r="2122" spans="1:18" ht="44" hidden="1" thickBot="1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0" t="s">
        <v>8327</v>
      </c>
      <c r="P2122" s="15" t="s">
        <v>8331</v>
      </c>
      <c r="Q2122" s="9">
        <v>41591.964537037034</v>
      </c>
      <c r="R2122">
        <f t="shared" si="35"/>
        <v>2013</v>
      </c>
    </row>
    <row r="2123" spans="1:18" ht="44" hidden="1" thickBot="1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0" t="s">
        <v>8335</v>
      </c>
      <c r="P2123" s="15" t="s">
        <v>8336</v>
      </c>
      <c r="Q2123" s="10">
        <v>42716.7424537037</v>
      </c>
      <c r="R2123">
        <f t="shared" si="35"/>
        <v>2016</v>
      </c>
    </row>
    <row r="2124" spans="1:18" ht="44" hidden="1" thickBot="1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0" t="s">
        <v>8335</v>
      </c>
      <c r="P2124" s="15" t="s">
        <v>8336</v>
      </c>
      <c r="Q2124" s="9">
        <v>42712.300567129627</v>
      </c>
      <c r="R2124">
        <f t="shared" si="35"/>
        <v>2016</v>
      </c>
    </row>
    <row r="2125" spans="1:18" ht="58.5" hidden="1" thickBot="1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0" t="s">
        <v>8335</v>
      </c>
      <c r="P2125" s="15" t="s">
        <v>8336</v>
      </c>
      <c r="Q2125" s="10">
        <v>40198.424849537034</v>
      </c>
      <c r="R2125">
        <f t="shared" si="35"/>
        <v>2010</v>
      </c>
    </row>
    <row r="2126" spans="1:18" ht="58.5" hidden="1" thickBot="1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0" t="s">
        <v>8335</v>
      </c>
      <c r="P2126" s="15" t="s">
        <v>8336</v>
      </c>
      <c r="Q2126" s="9">
        <v>40464.028182870374</v>
      </c>
      <c r="R2126">
        <f t="shared" si="35"/>
        <v>2010</v>
      </c>
    </row>
    <row r="2127" spans="1:18" ht="44" hidden="1" thickBot="1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0" t="s">
        <v>8335</v>
      </c>
      <c r="P2127" s="15" t="s">
        <v>8336</v>
      </c>
      <c r="Q2127" s="10">
        <v>42191.023530092592</v>
      </c>
      <c r="R2127">
        <f t="shared" si="35"/>
        <v>2015</v>
      </c>
    </row>
    <row r="2128" spans="1:18" ht="44" hidden="1" thickBot="1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0" t="s">
        <v>8335</v>
      </c>
      <c r="P2128" s="15" t="s">
        <v>8336</v>
      </c>
      <c r="Q2128" s="9">
        <v>41951.973229166666</v>
      </c>
      <c r="R2128">
        <f t="shared" si="35"/>
        <v>2014</v>
      </c>
    </row>
    <row r="2129" spans="1:18" ht="29.5" hidden="1" thickBot="1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0" t="s">
        <v>8335</v>
      </c>
      <c r="P2129" s="15" t="s">
        <v>8336</v>
      </c>
      <c r="Q2129" s="10">
        <v>42045.505358796298</v>
      </c>
      <c r="R2129">
        <f t="shared" si="35"/>
        <v>2015</v>
      </c>
    </row>
    <row r="2130" spans="1:18" ht="44" hidden="1" thickBot="1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0" t="s">
        <v>8335</v>
      </c>
      <c r="P2130" s="15" t="s">
        <v>8336</v>
      </c>
      <c r="Q2130" s="9">
        <v>41843.772789351853</v>
      </c>
      <c r="R2130">
        <f t="shared" si="35"/>
        <v>2014</v>
      </c>
    </row>
    <row r="2131" spans="1:18" ht="44" hidden="1" thickBot="1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0" t="s">
        <v>8335</v>
      </c>
      <c r="P2131" s="15" t="s">
        <v>8336</v>
      </c>
      <c r="Q2131" s="10">
        <v>42409.024305555555</v>
      </c>
      <c r="R2131">
        <f t="shared" si="35"/>
        <v>2016</v>
      </c>
    </row>
    <row r="2132" spans="1:18" ht="29.5" hidden="1" thickBot="1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0" t="s">
        <v>8335</v>
      </c>
      <c r="P2132" s="15" t="s">
        <v>8336</v>
      </c>
      <c r="Q2132" s="9">
        <v>41832.086377314816</v>
      </c>
      <c r="R2132">
        <f t="shared" si="35"/>
        <v>2014</v>
      </c>
    </row>
    <row r="2133" spans="1:18" ht="44" hidden="1" thickBot="1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0" t="s">
        <v>8335</v>
      </c>
      <c r="P2133" s="15" t="s">
        <v>8336</v>
      </c>
      <c r="Q2133" s="10">
        <v>42167.207071759258</v>
      </c>
      <c r="R2133">
        <f t="shared" si="35"/>
        <v>2015</v>
      </c>
    </row>
    <row r="2134" spans="1:18" ht="44" hidden="1" thickBot="1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0" t="s">
        <v>8335</v>
      </c>
      <c r="P2134" s="15" t="s">
        <v>8336</v>
      </c>
      <c r="Q2134" s="9">
        <v>41643.487175925926</v>
      </c>
      <c r="R2134">
        <f t="shared" si="35"/>
        <v>2014</v>
      </c>
    </row>
    <row r="2135" spans="1:18" ht="58.5" hidden="1" thickBot="1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0" t="s">
        <v>8335</v>
      </c>
      <c r="P2135" s="15" t="s">
        <v>8336</v>
      </c>
      <c r="Q2135" s="10">
        <v>40619.097210648149</v>
      </c>
      <c r="R2135">
        <f t="shared" si="35"/>
        <v>2011</v>
      </c>
    </row>
    <row r="2136" spans="1:18" ht="44" hidden="1" thickBot="1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0" t="s">
        <v>8335</v>
      </c>
      <c r="P2136" s="15" t="s">
        <v>8336</v>
      </c>
      <c r="Q2136" s="9">
        <v>41361.886469907404</v>
      </c>
      <c r="R2136">
        <f t="shared" si="35"/>
        <v>2013</v>
      </c>
    </row>
    <row r="2137" spans="1:18" ht="44" hidden="1" thickBot="1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0" t="s">
        <v>8335</v>
      </c>
      <c r="P2137" s="15" t="s">
        <v>8336</v>
      </c>
      <c r="Q2137" s="10">
        <v>41156.96334490741</v>
      </c>
      <c r="R2137">
        <f t="shared" si="35"/>
        <v>2012</v>
      </c>
    </row>
    <row r="2138" spans="1:18" ht="44" hidden="1" thickBot="1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0" t="s">
        <v>8335</v>
      </c>
      <c r="P2138" s="15" t="s">
        <v>8336</v>
      </c>
      <c r="Q2138" s="9">
        <v>41536.509097222224</v>
      </c>
      <c r="R2138">
        <f t="shared" si="35"/>
        <v>2013</v>
      </c>
    </row>
    <row r="2139" spans="1:18" ht="44" hidden="1" thickBot="1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0" t="s">
        <v>8335</v>
      </c>
      <c r="P2139" s="15" t="s">
        <v>8336</v>
      </c>
      <c r="Q2139" s="10">
        <v>41948.771168981482</v>
      </c>
      <c r="R2139">
        <f t="shared" si="35"/>
        <v>2014</v>
      </c>
    </row>
    <row r="2140" spans="1:18" ht="29.5" hidden="1" thickBot="1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0" t="s">
        <v>8335</v>
      </c>
      <c r="P2140" s="15" t="s">
        <v>8336</v>
      </c>
      <c r="Q2140" s="9">
        <v>41557.013182870367</v>
      </c>
      <c r="R2140">
        <f t="shared" si="35"/>
        <v>2013</v>
      </c>
    </row>
    <row r="2141" spans="1:18" ht="58.5" hidden="1" thickBot="1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0" t="s">
        <v>8335</v>
      </c>
      <c r="P2141" s="15" t="s">
        <v>8336</v>
      </c>
      <c r="Q2141" s="10">
        <v>42647.750092592592</v>
      </c>
      <c r="R2141">
        <f t="shared" si="35"/>
        <v>2016</v>
      </c>
    </row>
    <row r="2142" spans="1:18" ht="44" hidden="1" thickBot="1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0" t="s">
        <v>8335</v>
      </c>
      <c r="P2142" s="15" t="s">
        <v>8336</v>
      </c>
      <c r="Q2142" s="9">
        <v>41255.833611111113</v>
      </c>
      <c r="R2142">
        <f t="shared" si="35"/>
        <v>2012</v>
      </c>
    </row>
    <row r="2143" spans="1:18" ht="58.5" hidden="1" thickBot="1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0" t="s">
        <v>8335</v>
      </c>
      <c r="P2143" s="15" t="s">
        <v>8336</v>
      </c>
      <c r="Q2143" s="10">
        <v>41927.235636574071</v>
      </c>
      <c r="R2143">
        <f t="shared" si="35"/>
        <v>2014</v>
      </c>
    </row>
    <row r="2144" spans="1:18" ht="44" hidden="1" thickBot="1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0" t="s">
        <v>8335</v>
      </c>
      <c r="P2144" s="15" t="s">
        <v>8336</v>
      </c>
      <c r="Q2144" s="9">
        <v>42340.701504629629</v>
      </c>
      <c r="R2144">
        <f t="shared" si="35"/>
        <v>2015</v>
      </c>
    </row>
    <row r="2145" spans="1:18" ht="44" hidden="1" thickBot="1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0" t="s">
        <v>8335</v>
      </c>
      <c r="P2145" s="15" t="s">
        <v>8336</v>
      </c>
      <c r="Q2145" s="10">
        <v>40332.886712962965</v>
      </c>
      <c r="R2145">
        <f t="shared" si="35"/>
        <v>2010</v>
      </c>
    </row>
    <row r="2146" spans="1:18" ht="44" hidden="1" thickBot="1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0" t="s">
        <v>8335</v>
      </c>
      <c r="P2146" s="15" t="s">
        <v>8336</v>
      </c>
      <c r="Q2146" s="9">
        <v>41499.546759259261</v>
      </c>
      <c r="R2146">
        <f t="shared" si="35"/>
        <v>2013</v>
      </c>
    </row>
    <row r="2147" spans="1:18" ht="44" hidden="1" thickBot="1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0" t="s">
        <v>8335</v>
      </c>
      <c r="P2147" s="15" t="s">
        <v>8336</v>
      </c>
      <c r="Q2147" s="10">
        <v>41575.237430555557</v>
      </c>
      <c r="R2147">
        <f t="shared" si="35"/>
        <v>2013</v>
      </c>
    </row>
    <row r="2148" spans="1:18" ht="58.5" hidden="1" thickBot="1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0" t="s">
        <v>8335</v>
      </c>
      <c r="P2148" s="15" t="s">
        <v>8336</v>
      </c>
      <c r="Q2148" s="9">
        <v>42397.679513888892</v>
      </c>
      <c r="R2148">
        <f t="shared" si="35"/>
        <v>2016</v>
      </c>
    </row>
    <row r="2149" spans="1:18" ht="15" hidden="1" thickBot="1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0" t="s">
        <v>8335</v>
      </c>
      <c r="P2149" s="15" t="s">
        <v>8336</v>
      </c>
      <c r="Q2149" s="10">
        <v>41927.295694444445</v>
      </c>
      <c r="R2149">
        <f t="shared" si="35"/>
        <v>2014</v>
      </c>
    </row>
    <row r="2150" spans="1:18" ht="44" hidden="1" thickBot="1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0" t="s">
        <v>8335</v>
      </c>
      <c r="P2150" s="15" t="s">
        <v>8336</v>
      </c>
      <c r="Q2150" s="9">
        <v>42066.733587962961</v>
      </c>
      <c r="R2150">
        <f t="shared" si="35"/>
        <v>2015</v>
      </c>
    </row>
    <row r="2151" spans="1:18" ht="58.5" hidden="1" thickBot="1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0" t="s">
        <v>8335</v>
      </c>
      <c r="P2151" s="15" t="s">
        <v>8336</v>
      </c>
      <c r="Q2151" s="10">
        <v>40355.024953703702</v>
      </c>
      <c r="R2151">
        <f t="shared" si="35"/>
        <v>2010</v>
      </c>
    </row>
    <row r="2152" spans="1:18" ht="15" hidden="1" thickBot="1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0" t="s">
        <v>8335</v>
      </c>
      <c r="P2152" s="15" t="s">
        <v>8336</v>
      </c>
      <c r="Q2152" s="9">
        <v>42534.284710648149</v>
      </c>
      <c r="R2152">
        <f t="shared" si="35"/>
        <v>2016</v>
      </c>
    </row>
    <row r="2153" spans="1:18" ht="44" hidden="1" thickBot="1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0" t="s">
        <v>8335</v>
      </c>
      <c r="P2153" s="15" t="s">
        <v>8336</v>
      </c>
      <c r="Q2153" s="10">
        <v>42520.847384259258</v>
      </c>
      <c r="R2153">
        <f t="shared" si="35"/>
        <v>2016</v>
      </c>
    </row>
    <row r="2154" spans="1:18" ht="44" hidden="1" thickBot="1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0" t="s">
        <v>8335</v>
      </c>
      <c r="P2154" s="15" t="s">
        <v>8336</v>
      </c>
      <c r="Q2154" s="9">
        <v>41683.832280092596</v>
      </c>
      <c r="R2154">
        <f t="shared" si="35"/>
        <v>2014</v>
      </c>
    </row>
    <row r="2155" spans="1:18" ht="44" hidden="1" thickBot="1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0" t="s">
        <v>8335</v>
      </c>
      <c r="P2155" s="15" t="s">
        <v>8336</v>
      </c>
      <c r="Q2155" s="10">
        <v>41974.911087962966</v>
      </c>
      <c r="R2155">
        <f t="shared" si="35"/>
        <v>2014</v>
      </c>
    </row>
    <row r="2156" spans="1:18" ht="29.5" hidden="1" thickBot="1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0" t="s">
        <v>8335</v>
      </c>
      <c r="P2156" s="15" t="s">
        <v>8336</v>
      </c>
      <c r="Q2156" s="9">
        <v>41647.632256944446</v>
      </c>
      <c r="R2156">
        <f t="shared" si="35"/>
        <v>2014</v>
      </c>
    </row>
    <row r="2157" spans="1:18" ht="44" hidden="1" thickBot="1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0" t="s">
        <v>8335</v>
      </c>
      <c r="P2157" s="15" t="s">
        <v>8336</v>
      </c>
      <c r="Q2157" s="10">
        <v>42430.747511574074</v>
      </c>
      <c r="R2157">
        <f t="shared" si="35"/>
        <v>2016</v>
      </c>
    </row>
    <row r="2158" spans="1:18" ht="44" hidden="1" thickBot="1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0" t="s">
        <v>8335</v>
      </c>
      <c r="P2158" s="15" t="s">
        <v>8336</v>
      </c>
      <c r="Q2158" s="9">
        <v>41488.85423611111</v>
      </c>
      <c r="R2158">
        <f t="shared" si="35"/>
        <v>2013</v>
      </c>
    </row>
    <row r="2159" spans="1:18" ht="29.5" hidden="1" thickBot="1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0" t="s">
        <v>8335</v>
      </c>
      <c r="P2159" s="15" t="s">
        <v>8336</v>
      </c>
      <c r="Q2159" s="10">
        <v>42694.98128472222</v>
      </c>
      <c r="R2159">
        <f t="shared" si="35"/>
        <v>2016</v>
      </c>
    </row>
    <row r="2160" spans="1:18" ht="44" hidden="1" thickBot="1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0" t="s">
        <v>8335</v>
      </c>
      <c r="P2160" s="15" t="s">
        <v>8336</v>
      </c>
      <c r="Q2160" s="9">
        <v>41264.853865740741</v>
      </c>
      <c r="R2160">
        <f t="shared" si="35"/>
        <v>2012</v>
      </c>
    </row>
    <row r="2161" spans="1:18" ht="58.5" hidden="1" thickBot="1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0" t="s">
        <v>8335</v>
      </c>
      <c r="P2161" s="15" t="s">
        <v>8336</v>
      </c>
      <c r="Q2161" s="10">
        <v>40710.731180555558</v>
      </c>
      <c r="R2161">
        <f t="shared" si="35"/>
        <v>2011</v>
      </c>
    </row>
    <row r="2162" spans="1:18" ht="44" hidden="1" thickBot="1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0" t="s">
        <v>8335</v>
      </c>
      <c r="P2162" s="15" t="s">
        <v>8336</v>
      </c>
      <c r="Q2162" s="9">
        <v>41018.711863425924</v>
      </c>
      <c r="R2162">
        <f t="shared" si="35"/>
        <v>2012</v>
      </c>
    </row>
    <row r="2163" spans="1:18" ht="29.5" hidden="1" thickBot="1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0" t="s">
        <v>8327</v>
      </c>
      <c r="P2163" s="15" t="s">
        <v>8328</v>
      </c>
      <c r="Q2163" s="10">
        <v>42240.852534722224</v>
      </c>
      <c r="R2163">
        <f t="shared" si="35"/>
        <v>2015</v>
      </c>
    </row>
    <row r="2164" spans="1:18" ht="44" hidden="1" thickBot="1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0" t="s">
        <v>8327</v>
      </c>
      <c r="P2164" s="15" t="s">
        <v>8328</v>
      </c>
      <c r="Q2164" s="9">
        <v>41813.766099537039</v>
      </c>
      <c r="R2164">
        <f t="shared" si="35"/>
        <v>2014</v>
      </c>
    </row>
    <row r="2165" spans="1:18" ht="44" hidden="1" thickBot="1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0" t="s">
        <v>8327</v>
      </c>
      <c r="P2165" s="15" t="s">
        <v>8328</v>
      </c>
      <c r="Q2165" s="10">
        <v>42111.899537037039</v>
      </c>
      <c r="R2165">
        <f t="shared" si="35"/>
        <v>2015</v>
      </c>
    </row>
    <row r="2166" spans="1:18" ht="29.5" hidden="1" thickBot="1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0" t="s">
        <v>8327</v>
      </c>
      <c r="P2166" s="15" t="s">
        <v>8328</v>
      </c>
      <c r="Q2166" s="9">
        <v>42515.71775462963</v>
      </c>
      <c r="R2166">
        <f t="shared" si="35"/>
        <v>2016</v>
      </c>
    </row>
    <row r="2167" spans="1:18" ht="44" hidden="1" thickBot="1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0" t="s">
        <v>8327</v>
      </c>
      <c r="P2167" s="15" t="s">
        <v>8328</v>
      </c>
      <c r="Q2167" s="10">
        <v>42438.667071759257</v>
      </c>
      <c r="R2167">
        <f t="shared" si="35"/>
        <v>2016</v>
      </c>
    </row>
    <row r="2168" spans="1:18" ht="58.5" hidden="1" thickBot="1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0" t="s">
        <v>8327</v>
      </c>
      <c r="P2168" s="15" t="s">
        <v>8328</v>
      </c>
      <c r="Q2168" s="9">
        <v>41933.838171296295</v>
      </c>
      <c r="R2168">
        <f t="shared" si="35"/>
        <v>2014</v>
      </c>
    </row>
    <row r="2169" spans="1:18" ht="29.5" hidden="1" thickBot="1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0" t="s">
        <v>8327</v>
      </c>
      <c r="P2169" s="15" t="s">
        <v>8328</v>
      </c>
      <c r="Q2169" s="10">
        <v>41153.066400462965</v>
      </c>
      <c r="R2169">
        <f t="shared" si="35"/>
        <v>2012</v>
      </c>
    </row>
    <row r="2170" spans="1:18" ht="44" hidden="1" thickBot="1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0" t="s">
        <v>8327</v>
      </c>
      <c r="P2170" s="15" t="s">
        <v>8328</v>
      </c>
      <c r="Q2170" s="9">
        <v>42745.600243055553</v>
      </c>
      <c r="R2170">
        <f t="shared" si="35"/>
        <v>2017</v>
      </c>
    </row>
    <row r="2171" spans="1:18" ht="58.5" hidden="1" thickBot="1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0" t="s">
        <v>8327</v>
      </c>
      <c r="P2171" s="15" t="s">
        <v>8328</v>
      </c>
      <c r="Q2171" s="10">
        <v>42793.700821759259</v>
      </c>
      <c r="R2171">
        <f t="shared" si="35"/>
        <v>2017</v>
      </c>
    </row>
    <row r="2172" spans="1:18" ht="44" hidden="1" thickBot="1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0" t="s">
        <v>8327</v>
      </c>
      <c r="P2172" s="15" t="s">
        <v>8328</v>
      </c>
      <c r="Q2172" s="9">
        <v>42198.750254629631</v>
      </c>
      <c r="R2172">
        <f t="shared" si="35"/>
        <v>2015</v>
      </c>
    </row>
    <row r="2173" spans="1:18" ht="44" hidden="1" thickBot="1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0" t="s">
        <v>8327</v>
      </c>
      <c r="P2173" s="15" t="s">
        <v>8328</v>
      </c>
      <c r="Q2173" s="10">
        <v>42141.957118055558</v>
      </c>
      <c r="R2173">
        <f t="shared" si="35"/>
        <v>2015</v>
      </c>
    </row>
    <row r="2174" spans="1:18" ht="44" hidden="1" thickBot="1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0" t="s">
        <v>8327</v>
      </c>
      <c r="P2174" s="15" t="s">
        <v>8328</v>
      </c>
      <c r="Q2174" s="9">
        <v>42082.580092592594</v>
      </c>
      <c r="R2174">
        <f t="shared" si="35"/>
        <v>2015</v>
      </c>
    </row>
    <row r="2175" spans="1:18" ht="44" hidden="1" thickBot="1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0" t="s">
        <v>8327</v>
      </c>
      <c r="P2175" s="15" t="s">
        <v>8328</v>
      </c>
      <c r="Q2175" s="10">
        <v>41495.692627314813</v>
      </c>
      <c r="R2175">
        <f t="shared" si="35"/>
        <v>2013</v>
      </c>
    </row>
    <row r="2176" spans="1:18" ht="58.5" hidden="1" thickBot="1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0" t="s">
        <v>8327</v>
      </c>
      <c r="P2176" s="15" t="s">
        <v>8328</v>
      </c>
      <c r="Q2176" s="9">
        <v>42465.542905092596</v>
      </c>
      <c r="R2176">
        <f t="shared" si="35"/>
        <v>2016</v>
      </c>
    </row>
    <row r="2177" spans="1:18" ht="44" hidden="1" thickBot="1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0" t="s">
        <v>8327</v>
      </c>
      <c r="P2177" s="15" t="s">
        <v>8328</v>
      </c>
      <c r="Q2177" s="10">
        <v>42565.009097222224</v>
      </c>
      <c r="R2177">
        <f t="shared" si="35"/>
        <v>2016</v>
      </c>
    </row>
    <row r="2178" spans="1:18" ht="44" hidden="1" thickBot="1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0" t="s">
        <v>8327</v>
      </c>
      <c r="P2178" s="15" t="s">
        <v>8328</v>
      </c>
      <c r="Q2178" s="9">
        <v>42096.633206018516</v>
      </c>
      <c r="R2178">
        <f t="shared" si="35"/>
        <v>2015</v>
      </c>
    </row>
    <row r="2179" spans="1:18" ht="73" hidden="1" thickBot="1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0" t="s">
        <v>8327</v>
      </c>
      <c r="P2179" s="15" t="s">
        <v>8328</v>
      </c>
      <c r="Q2179" s="10">
        <v>42502.250775462962</v>
      </c>
      <c r="R2179">
        <f t="shared" ref="R2179:R2242" si="36">YEAR(Q2179)</f>
        <v>2016</v>
      </c>
    </row>
    <row r="2180" spans="1:18" ht="44" hidden="1" thickBot="1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0" t="s">
        <v>8327</v>
      </c>
      <c r="P2180" s="15" t="s">
        <v>8328</v>
      </c>
      <c r="Q2180" s="9">
        <v>42723.63653935185</v>
      </c>
      <c r="R2180">
        <f t="shared" si="36"/>
        <v>2016</v>
      </c>
    </row>
    <row r="2181" spans="1:18" ht="44" hidden="1" thickBot="1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0" t="s">
        <v>8327</v>
      </c>
      <c r="P2181" s="15" t="s">
        <v>8328</v>
      </c>
      <c r="Q2181" s="10">
        <v>42075.171203703707</v>
      </c>
      <c r="R2181">
        <f t="shared" si="36"/>
        <v>2015</v>
      </c>
    </row>
    <row r="2182" spans="1:18" ht="29.5" hidden="1" thickBot="1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0" t="s">
        <v>8327</v>
      </c>
      <c r="P2182" s="15" t="s">
        <v>8328</v>
      </c>
      <c r="Q2182" s="9">
        <v>42279.669768518521</v>
      </c>
      <c r="R2182">
        <f t="shared" si="36"/>
        <v>2015</v>
      </c>
    </row>
    <row r="2183" spans="1:18" ht="58.5" hidden="1" thickBot="1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0" t="s">
        <v>8335</v>
      </c>
      <c r="P2183" s="15" t="s">
        <v>8353</v>
      </c>
      <c r="Q2183" s="10">
        <v>42773.005243055559</v>
      </c>
      <c r="R2183">
        <f t="shared" si="36"/>
        <v>2017</v>
      </c>
    </row>
    <row r="2184" spans="1:18" ht="44" hidden="1" thickBot="1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0" t="s">
        <v>8335</v>
      </c>
      <c r="P2184" s="15" t="s">
        <v>8353</v>
      </c>
      <c r="Q2184" s="9">
        <v>41879.900752314818</v>
      </c>
      <c r="R2184">
        <f t="shared" si="36"/>
        <v>2014</v>
      </c>
    </row>
    <row r="2185" spans="1:18" ht="44" hidden="1" thickBot="1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0" t="s">
        <v>8335</v>
      </c>
      <c r="P2185" s="15" t="s">
        <v>8353</v>
      </c>
      <c r="Q2185" s="10">
        <v>42745.365474537037</v>
      </c>
      <c r="R2185">
        <f t="shared" si="36"/>
        <v>2017</v>
      </c>
    </row>
    <row r="2186" spans="1:18" ht="58.5" hidden="1" thickBot="1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0" t="s">
        <v>8335</v>
      </c>
      <c r="P2186" s="15" t="s">
        <v>8353</v>
      </c>
      <c r="Q2186" s="9">
        <v>42380.690289351849</v>
      </c>
      <c r="R2186">
        <f t="shared" si="36"/>
        <v>2016</v>
      </c>
    </row>
    <row r="2187" spans="1:18" ht="44" hidden="1" thickBot="1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0" t="s">
        <v>8335</v>
      </c>
      <c r="P2187" s="15" t="s">
        <v>8353</v>
      </c>
      <c r="Q2187" s="10">
        <v>41319.349988425929</v>
      </c>
      <c r="R2187">
        <f t="shared" si="36"/>
        <v>2013</v>
      </c>
    </row>
    <row r="2188" spans="1:18" ht="44" hidden="1" thickBot="1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0" t="s">
        <v>8335</v>
      </c>
      <c r="P2188" s="15" t="s">
        <v>8353</v>
      </c>
      <c r="Q2188" s="9">
        <v>42583.615081018521</v>
      </c>
      <c r="R2188">
        <f t="shared" si="36"/>
        <v>2016</v>
      </c>
    </row>
    <row r="2189" spans="1:18" ht="44" hidden="1" thickBot="1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0" t="s">
        <v>8335</v>
      </c>
      <c r="P2189" s="15" t="s">
        <v>8353</v>
      </c>
      <c r="Q2189" s="10">
        <v>42068.209097222221</v>
      </c>
      <c r="R2189">
        <f t="shared" si="36"/>
        <v>2015</v>
      </c>
    </row>
    <row r="2190" spans="1:18" ht="44" hidden="1" thickBot="1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0" t="s">
        <v>8335</v>
      </c>
      <c r="P2190" s="15" t="s">
        <v>8353</v>
      </c>
      <c r="Q2190" s="9">
        <v>42633.586122685185</v>
      </c>
      <c r="R2190">
        <f t="shared" si="36"/>
        <v>2016</v>
      </c>
    </row>
    <row r="2191" spans="1:18" ht="44" hidden="1" thickBot="1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0" t="s">
        <v>8335</v>
      </c>
      <c r="P2191" s="15" t="s">
        <v>8353</v>
      </c>
      <c r="Q2191" s="10">
        <v>42467.788194444445</v>
      </c>
      <c r="R2191">
        <f t="shared" si="36"/>
        <v>2016</v>
      </c>
    </row>
    <row r="2192" spans="1:18" ht="44" hidden="1" thickBot="1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0" t="s">
        <v>8335</v>
      </c>
      <c r="P2192" s="15" t="s">
        <v>8353</v>
      </c>
      <c r="Q2192" s="9">
        <v>42417.6250462963</v>
      </c>
      <c r="R2192">
        <f t="shared" si="36"/>
        <v>2016</v>
      </c>
    </row>
    <row r="2193" spans="1:18" ht="58.5" hidden="1" thickBot="1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0" t="s">
        <v>8335</v>
      </c>
      <c r="P2193" s="15" t="s">
        <v>8353</v>
      </c>
      <c r="Q2193" s="10">
        <v>42768.833645833336</v>
      </c>
      <c r="R2193">
        <f t="shared" si="36"/>
        <v>2017</v>
      </c>
    </row>
    <row r="2194" spans="1:18" ht="58.5" hidden="1" thickBot="1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0" t="s">
        <v>8335</v>
      </c>
      <c r="P2194" s="15" t="s">
        <v>8353</v>
      </c>
      <c r="Q2194" s="9">
        <v>42691.851203703707</v>
      </c>
      <c r="R2194">
        <f t="shared" si="36"/>
        <v>2016</v>
      </c>
    </row>
    <row r="2195" spans="1:18" ht="58.5" hidden="1" thickBot="1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0" t="s">
        <v>8335</v>
      </c>
      <c r="P2195" s="15" t="s">
        <v>8353</v>
      </c>
      <c r="Q2195" s="10">
        <v>42664.405925925923</v>
      </c>
      <c r="R2195">
        <f t="shared" si="36"/>
        <v>2016</v>
      </c>
    </row>
    <row r="2196" spans="1:18" ht="58.5" hidden="1" thickBot="1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0" t="s">
        <v>8335</v>
      </c>
      <c r="P2196" s="15" t="s">
        <v>8353</v>
      </c>
      <c r="Q2196" s="9">
        <v>42425.757986111108</v>
      </c>
      <c r="R2196">
        <f t="shared" si="36"/>
        <v>2016</v>
      </c>
    </row>
    <row r="2197" spans="1:18" ht="29.5" hidden="1" thickBot="1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0" t="s">
        <v>8335</v>
      </c>
      <c r="P2197" s="15" t="s">
        <v>8353</v>
      </c>
      <c r="Q2197" s="10">
        <v>42197.771990740737</v>
      </c>
      <c r="R2197">
        <f t="shared" si="36"/>
        <v>2015</v>
      </c>
    </row>
    <row r="2198" spans="1:18" ht="29.5" hidden="1" thickBot="1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0" t="s">
        <v>8335</v>
      </c>
      <c r="P2198" s="15" t="s">
        <v>8353</v>
      </c>
      <c r="Q2198" s="9">
        <v>42675.487291666665</v>
      </c>
      <c r="R2198">
        <f t="shared" si="36"/>
        <v>2016</v>
      </c>
    </row>
    <row r="2199" spans="1:18" ht="44" hidden="1" thickBot="1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0" t="s">
        <v>8335</v>
      </c>
      <c r="P2199" s="15" t="s">
        <v>8353</v>
      </c>
      <c r="Q2199" s="10">
        <v>42033.584016203706</v>
      </c>
      <c r="R2199">
        <f t="shared" si="36"/>
        <v>2015</v>
      </c>
    </row>
    <row r="2200" spans="1:18" ht="44" hidden="1" thickBot="1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0" t="s">
        <v>8335</v>
      </c>
      <c r="P2200" s="15" t="s">
        <v>8353</v>
      </c>
      <c r="Q2200" s="9">
        <v>42292.513888888891</v>
      </c>
      <c r="R2200">
        <f t="shared" si="36"/>
        <v>2015</v>
      </c>
    </row>
    <row r="2201" spans="1:18" ht="29.5" hidden="1" thickBot="1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0" t="s">
        <v>8335</v>
      </c>
      <c r="P2201" s="15" t="s">
        <v>8353</v>
      </c>
      <c r="Q2201" s="10">
        <v>42262.416643518518</v>
      </c>
      <c r="R2201">
        <f t="shared" si="36"/>
        <v>2015</v>
      </c>
    </row>
    <row r="2202" spans="1:18" ht="44" hidden="1" thickBot="1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0" t="s">
        <v>8335</v>
      </c>
      <c r="P2202" s="15" t="s">
        <v>8353</v>
      </c>
      <c r="Q2202" s="9">
        <v>42163.625787037039</v>
      </c>
      <c r="R2202">
        <f t="shared" si="36"/>
        <v>2015</v>
      </c>
    </row>
    <row r="2203" spans="1:18" ht="44" hidden="1" thickBot="1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0" t="s">
        <v>8327</v>
      </c>
      <c r="P2203" s="15" t="s">
        <v>8332</v>
      </c>
      <c r="Q2203" s="10">
        <v>41276.846817129626</v>
      </c>
      <c r="R2203">
        <f t="shared" si="36"/>
        <v>2013</v>
      </c>
    </row>
    <row r="2204" spans="1:18" ht="29.5" hidden="1" thickBot="1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0" t="s">
        <v>8327</v>
      </c>
      <c r="P2204" s="15" t="s">
        <v>8332</v>
      </c>
      <c r="Q2204" s="9">
        <v>41184.849166666667</v>
      </c>
      <c r="R2204">
        <f t="shared" si="36"/>
        <v>2012</v>
      </c>
    </row>
    <row r="2205" spans="1:18" ht="44" hidden="1" thickBot="1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0" t="s">
        <v>8327</v>
      </c>
      <c r="P2205" s="15" t="s">
        <v>8332</v>
      </c>
      <c r="Q2205" s="10">
        <v>42241.85974537037</v>
      </c>
      <c r="R2205">
        <f t="shared" si="36"/>
        <v>2015</v>
      </c>
    </row>
    <row r="2206" spans="1:18" ht="44" hidden="1" thickBot="1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0" t="s">
        <v>8327</v>
      </c>
      <c r="P2206" s="15" t="s">
        <v>8332</v>
      </c>
      <c r="Q2206" s="9">
        <v>41312.311562499999</v>
      </c>
      <c r="R2206">
        <f t="shared" si="36"/>
        <v>2013</v>
      </c>
    </row>
    <row r="2207" spans="1:18" ht="44" hidden="1" thickBot="1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0" t="s">
        <v>8327</v>
      </c>
      <c r="P2207" s="15" t="s">
        <v>8332</v>
      </c>
      <c r="Q2207" s="10">
        <v>41031.821631944447</v>
      </c>
      <c r="R2207">
        <f t="shared" si="36"/>
        <v>2012</v>
      </c>
    </row>
    <row r="2208" spans="1:18" ht="44" hidden="1" thickBot="1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0" t="s">
        <v>8327</v>
      </c>
      <c r="P2208" s="15" t="s">
        <v>8332</v>
      </c>
      <c r="Q2208" s="9">
        <v>40997.257222222222</v>
      </c>
      <c r="R2208">
        <f t="shared" si="36"/>
        <v>2012</v>
      </c>
    </row>
    <row r="2209" spans="1:18" ht="44" hidden="1" thickBot="1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0" t="s">
        <v>8327</v>
      </c>
      <c r="P2209" s="15" t="s">
        <v>8332</v>
      </c>
      <c r="Q2209" s="10">
        <v>41564.194131944445</v>
      </c>
      <c r="R2209">
        <f t="shared" si="36"/>
        <v>2013</v>
      </c>
    </row>
    <row r="2210" spans="1:18" ht="44" hidden="1" thickBot="1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0" t="s">
        <v>8327</v>
      </c>
      <c r="P2210" s="15" t="s">
        <v>8332</v>
      </c>
      <c r="Q2210" s="9">
        <v>40946.882245370369</v>
      </c>
      <c r="R2210">
        <f t="shared" si="36"/>
        <v>2012</v>
      </c>
    </row>
    <row r="2211" spans="1:18" ht="29.5" hidden="1" thickBot="1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0" t="s">
        <v>8327</v>
      </c>
      <c r="P2211" s="15" t="s">
        <v>8332</v>
      </c>
      <c r="Q2211" s="10">
        <v>41732.479675925926</v>
      </c>
      <c r="R2211">
        <f t="shared" si="36"/>
        <v>2014</v>
      </c>
    </row>
    <row r="2212" spans="1:18" ht="58.5" hidden="1" thickBot="1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0" t="s">
        <v>8327</v>
      </c>
      <c r="P2212" s="15" t="s">
        <v>8332</v>
      </c>
      <c r="Q2212" s="9">
        <v>40956.066087962965</v>
      </c>
      <c r="R2212">
        <f t="shared" si="36"/>
        <v>2012</v>
      </c>
    </row>
    <row r="2213" spans="1:18" ht="58.5" hidden="1" thickBot="1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0" t="s">
        <v>8327</v>
      </c>
      <c r="P2213" s="15" t="s">
        <v>8332</v>
      </c>
      <c r="Q2213" s="10">
        <v>41716.785011574073</v>
      </c>
      <c r="R2213">
        <f t="shared" si="36"/>
        <v>2014</v>
      </c>
    </row>
    <row r="2214" spans="1:18" ht="58.5" hidden="1" thickBot="1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0" t="s">
        <v>8327</v>
      </c>
      <c r="P2214" s="15" t="s">
        <v>8332</v>
      </c>
      <c r="Q2214" s="9">
        <v>41548.747418981482</v>
      </c>
      <c r="R2214">
        <f t="shared" si="36"/>
        <v>2013</v>
      </c>
    </row>
    <row r="2215" spans="1:18" ht="73" hidden="1" thickBot="1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0" t="s">
        <v>8327</v>
      </c>
      <c r="P2215" s="15" t="s">
        <v>8332</v>
      </c>
      <c r="Q2215" s="10">
        <v>42109.826145833336</v>
      </c>
      <c r="R2215">
        <f t="shared" si="36"/>
        <v>2015</v>
      </c>
    </row>
    <row r="2216" spans="1:18" ht="44" hidden="1" thickBot="1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0" t="s">
        <v>8327</v>
      </c>
      <c r="P2216" s="15" t="s">
        <v>8332</v>
      </c>
      <c r="Q2216" s="9">
        <v>41646.792222222219</v>
      </c>
      <c r="R2216">
        <f t="shared" si="36"/>
        <v>2014</v>
      </c>
    </row>
    <row r="2217" spans="1:18" ht="29.5" hidden="1" thickBot="1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0" t="s">
        <v>8327</v>
      </c>
      <c r="P2217" s="15" t="s">
        <v>8332</v>
      </c>
      <c r="Q2217" s="10">
        <v>40958.717268518521</v>
      </c>
      <c r="R2217">
        <f t="shared" si="36"/>
        <v>2012</v>
      </c>
    </row>
    <row r="2218" spans="1:18" ht="44" hidden="1" thickBot="1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0" t="s">
        <v>8327</v>
      </c>
      <c r="P2218" s="15" t="s">
        <v>8332</v>
      </c>
      <c r="Q2218" s="9">
        <v>42194.75167824074</v>
      </c>
      <c r="R2218">
        <f t="shared" si="36"/>
        <v>2015</v>
      </c>
    </row>
    <row r="2219" spans="1:18" ht="44" hidden="1" thickBot="1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0" t="s">
        <v>8327</v>
      </c>
      <c r="P2219" s="15" t="s">
        <v>8332</v>
      </c>
      <c r="Q2219" s="10">
        <v>42299.776770833334</v>
      </c>
      <c r="R2219">
        <f t="shared" si="36"/>
        <v>2015</v>
      </c>
    </row>
    <row r="2220" spans="1:18" ht="44" hidden="1" thickBot="1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0" t="s">
        <v>8327</v>
      </c>
      <c r="P2220" s="15" t="s">
        <v>8332</v>
      </c>
      <c r="Q2220" s="9">
        <v>41127.812303240738</v>
      </c>
      <c r="R2220">
        <f t="shared" si="36"/>
        <v>2012</v>
      </c>
    </row>
    <row r="2221" spans="1:18" ht="44" hidden="1" thickBot="1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0" t="s">
        <v>8327</v>
      </c>
      <c r="P2221" s="15" t="s">
        <v>8332</v>
      </c>
      <c r="Q2221" s="10">
        <v>42205.718888888892</v>
      </c>
      <c r="R2221">
        <f t="shared" si="36"/>
        <v>2015</v>
      </c>
    </row>
    <row r="2222" spans="1:18" ht="44" hidden="1" thickBot="1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0" t="s">
        <v>8327</v>
      </c>
      <c r="P2222" s="15" t="s">
        <v>8332</v>
      </c>
      <c r="Q2222" s="9">
        <v>41452.060601851852</v>
      </c>
      <c r="R2222">
        <f t="shared" si="36"/>
        <v>2013</v>
      </c>
    </row>
    <row r="2223" spans="1:18" ht="44" hidden="1" thickBot="1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0" t="s">
        <v>8335</v>
      </c>
      <c r="P2223" s="15" t="s">
        <v>8353</v>
      </c>
      <c r="Q2223" s="10">
        <v>42452.666770833333</v>
      </c>
      <c r="R2223">
        <f t="shared" si="36"/>
        <v>2016</v>
      </c>
    </row>
    <row r="2224" spans="1:18" ht="44" hidden="1" thickBot="1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0" t="s">
        <v>8335</v>
      </c>
      <c r="P2224" s="15" t="s">
        <v>8353</v>
      </c>
      <c r="Q2224" s="9">
        <v>40906.787581018521</v>
      </c>
      <c r="R2224">
        <f t="shared" si="36"/>
        <v>2011</v>
      </c>
    </row>
    <row r="2225" spans="1:18" ht="58.5" hidden="1" thickBot="1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0" t="s">
        <v>8335</v>
      </c>
      <c r="P2225" s="15" t="s">
        <v>8353</v>
      </c>
      <c r="Q2225" s="10">
        <v>42152.640833333331</v>
      </c>
      <c r="R2225">
        <f t="shared" si="36"/>
        <v>2015</v>
      </c>
    </row>
    <row r="2226" spans="1:18" ht="44" hidden="1" thickBot="1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0" t="s">
        <v>8335</v>
      </c>
      <c r="P2226" s="15" t="s">
        <v>8353</v>
      </c>
      <c r="Q2226" s="9">
        <v>42644.667534722219</v>
      </c>
      <c r="R2226">
        <f t="shared" si="36"/>
        <v>2016</v>
      </c>
    </row>
    <row r="2227" spans="1:18" ht="44" hidden="1" thickBot="1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0" t="s">
        <v>8335</v>
      </c>
      <c r="P2227" s="15" t="s">
        <v>8353</v>
      </c>
      <c r="Q2227" s="10">
        <v>41873.79184027778</v>
      </c>
      <c r="R2227">
        <f t="shared" si="36"/>
        <v>2014</v>
      </c>
    </row>
    <row r="2228" spans="1:18" ht="44" hidden="1" thickBot="1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0" t="s">
        <v>8335</v>
      </c>
      <c r="P2228" s="15" t="s">
        <v>8353</v>
      </c>
      <c r="Q2228" s="9">
        <v>42381.79886574074</v>
      </c>
      <c r="R2228">
        <f t="shared" si="36"/>
        <v>2016</v>
      </c>
    </row>
    <row r="2229" spans="1:18" ht="44" hidden="1" thickBot="1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0" t="s">
        <v>8335</v>
      </c>
      <c r="P2229" s="15" t="s">
        <v>8353</v>
      </c>
      <c r="Q2229" s="10">
        <v>41561.807349537034</v>
      </c>
      <c r="R2229">
        <f t="shared" si="36"/>
        <v>2013</v>
      </c>
    </row>
    <row r="2230" spans="1:18" ht="58.5" hidden="1" thickBot="1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0" t="s">
        <v>8335</v>
      </c>
      <c r="P2230" s="15" t="s">
        <v>8353</v>
      </c>
      <c r="Q2230" s="9">
        <v>42202.278194444443</v>
      </c>
      <c r="R2230">
        <f t="shared" si="36"/>
        <v>2015</v>
      </c>
    </row>
    <row r="2231" spans="1:18" ht="58.5" hidden="1" thickBot="1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0" t="s">
        <v>8335</v>
      </c>
      <c r="P2231" s="15" t="s">
        <v>8353</v>
      </c>
      <c r="Q2231" s="10">
        <v>41484.664247685185</v>
      </c>
      <c r="R2231">
        <f t="shared" si="36"/>
        <v>2013</v>
      </c>
    </row>
    <row r="2232" spans="1:18" ht="44" hidden="1" thickBot="1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0" t="s">
        <v>8335</v>
      </c>
      <c r="P2232" s="15" t="s">
        <v>8353</v>
      </c>
      <c r="Q2232" s="9">
        <v>41724.881099537037</v>
      </c>
      <c r="R2232">
        <f t="shared" si="36"/>
        <v>2014</v>
      </c>
    </row>
    <row r="2233" spans="1:18" ht="44" hidden="1" thickBot="1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0" t="s">
        <v>8335</v>
      </c>
      <c r="P2233" s="15" t="s">
        <v>8353</v>
      </c>
      <c r="Q2233" s="10">
        <v>41423.910891203705</v>
      </c>
      <c r="R2233">
        <f t="shared" si="36"/>
        <v>2013</v>
      </c>
    </row>
    <row r="2234" spans="1:18" ht="44" hidden="1" thickBot="1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0" t="s">
        <v>8335</v>
      </c>
      <c r="P2234" s="15" t="s">
        <v>8353</v>
      </c>
      <c r="Q2234" s="9">
        <v>41806.794074074074</v>
      </c>
      <c r="R2234">
        <f t="shared" si="36"/>
        <v>2014</v>
      </c>
    </row>
    <row r="2235" spans="1:18" ht="44" hidden="1" thickBot="1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0" t="s">
        <v>8335</v>
      </c>
      <c r="P2235" s="15" t="s">
        <v>8353</v>
      </c>
      <c r="Q2235" s="10">
        <v>42331.378923611112</v>
      </c>
      <c r="R2235">
        <f t="shared" si="36"/>
        <v>2015</v>
      </c>
    </row>
    <row r="2236" spans="1:18" ht="44" hidden="1" thickBot="1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0" t="s">
        <v>8335</v>
      </c>
      <c r="P2236" s="15" t="s">
        <v>8353</v>
      </c>
      <c r="Q2236" s="9">
        <v>42710.824618055558</v>
      </c>
      <c r="R2236">
        <f t="shared" si="36"/>
        <v>2016</v>
      </c>
    </row>
    <row r="2237" spans="1:18" ht="29.5" hidden="1" thickBot="1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0" t="s">
        <v>8335</v>
      </c>
      <c r="P2237" s="15" t="s">
        <v>8353</v>
      </c>
      <c r="Q2237" s="10">
        <v>42062.022118055553</v>
      </c>
      <c r="R2237">
        <f t="shared" si="36"/>
        <v>2015</v>
      </c>
    </row>
    <row r="2238" spans="1:18" ht="44" hidden="1" thickBot="1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0" t="s">
        <v>8335</v>
      </c>
      <c r="P2238" s="15" t="s">
        <v>8353</v>
      </c>
      <c r="Q2238" s="9">
        <v>42371.617164351854</v>
      </c>
      <c r="R2238">
        <f t="shared" si="36"/>
        <v>2016</v>
      </c>
    </row>
    <row r="2239" spans="1:18" ht="44" hidden="1" thickBot="1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0" t="s">
        <v>8335</v>
      </c>
      <c r="P2239" s="15" t="s">
        <v>8353</v>
      </c>
      <c r="Q2239" s="10">
        <v>41915.003275462965</v>
      </c>
      <c r="R2239">
        <f t="shared" si="36"/>
        <v>2014</v>
      </c>
    </row>
    <row r="2240" spans="1:18" ht="29.5" hidden="1" thickBot="1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0" t="s">
        <v>8335</v>
      </c>
      <c r="P2240" s="15" t="s">
        <v>8353</v>
      </c>
      <c r="Q2240" s="9">
        <v>42774.621712962966</v>
      </c>
      <c r="R2240">
        <f t="shared" si="36"/>
        <v>2017</v>
      </c>
    </row>
    <row r="2241" spans="1:18" ht="29.5" hidden="1" thickBot="1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0" t="s">
        <v>8335</v>
      </c>
      <c r="P2241" s="15" t="s">
        <v>8353</v>
      </c>
      <c r="Q2241" s="10">
        <v>41572.958495370367</v>
      </c>
      <c r="R2241">
        <f t="shared" si="36"/>
        <v>2013</v>
      </c>
    </row>
    <row r="2242" spans="1:18" ht="44" hidden="1" thickBot="1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0" t="s">
        <v>8335</v>
      </c>
      <c r="P2242" s="15" t="s">
        <v>8353</v>
      </c>
      <c r="Q2242" s="9">
        <v>42452.825740740744</v>
      </c>
      <c r="R2242">
        <f t="shared" si="36"/>
        <v>2016</v>
      </c>
    </row>
    <row r="2243" spans="1:18" ht="44" hidden="1" thickBot="1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0" t="s">
        <v>8335</v>
      </c>
      <c r="P2243" s="15" t="s">
        <v>8353</v>
      </c>
      <c r="Q2243" s="10">
        <v>42766.827546296299</v>
      </c>
      <c r="R2243">
        <f t="shared" ref="R2243:R2306" si="37">YEAR(Q2243)</f>
        <v>2017</v>
      </c>
    </row>
    <row r="2244" spans="1:18" ht="29.5" hidden="1" thickBot="1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0" t="s">
        <v>8335</v>
      </c>
      <c r="P2244" s="15" t="s">
        <v>8353</v>
      </c>
      <c r="Q2244" s="9">
        <v>41569.575613425928</v>
      </c>
      <c r="R2244">
        <f t="shared" si="37"/>
        <v>2013</v>
      </c>
    </row>
    <row r="2245" spans="1:18" ht="44" hidden="1" thickBot="1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0" t="s">
        <v>8335</v>
      </c>
      <c r="P2245" s="15" t="s">
        <v>8353</v>
      </c>
      <c r="Q2245" s="10">
        <v>42800.75104166667</v>
      </c>
      <c r="R2245">
        <f t="shared" si="37"/>
        <v>2017</v>
      </c>
    </row>
    <row r="2246" spans="1:18" ht="44" hidden="1" thickBot="1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0" t="s">
        <v>8335</v>
      </c>
      <c r="P2246" s="15" t="s">
        <v>8353</v>
      </c>
      <c r="Q2246" s="9">
        <v>42647.818819444445</v>
      </c>
      <c r="R2246">
        <f t="shared" si="37"/>
        <v>2016</v>
      </c>
    </row>
    <row r="2247" spans="1:18" ht="44" hidden="1" thickBot="1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0" t="s">
        <v>8335</v>
      </c>
      <c r="P2247" s="15" t="s">
        <v>8353</v>
      </c>
      <c r="Q2247" s="10">
        <v>41660.70853009259</v>
      </c>
      <c r="R2247">
        <f t="shared" si="37"/>
        <v>2014</v>
      </c>
    </row>
    <row r="2248" spans="1:18" ht="44" hidden="1" thickBot="1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0" t="s">
        <v>8335</v>
      </c>
      <c r="P2248" s="15" t="s">
        <v>8353</v>
      </c>
      <c r="Q2248" s="9">
        <v>42221.79178240741</v>
      </c>
      <c r="R2248">
        <f t="shared" si="37"/>
        <v>2015</v>
      </c>
    </row>
    <row r="2249" spans="1:18" ht="29.5" hidden="1" thickBot="1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0" t="s">
        <v>8335</v>
      </c>
      <c r="P2249" s="15" t="s">
        <v>8353</v>
      </c>
      <c r="Q2249" s="10">
        <v>42200.666261574072</v>
      </c>
      <c r="R2249">
        <f t="shared" si="37"/>
        <v>2015</v>
      </c>
    </row>
    <row r="2250" spans="1:18" ht="44" hidden="1" thickBot="1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0" t="s">
        <v>8335</v>
      </c>
      <c r="P2250" s="15" t="s">
        <v>8353</v>
      </c>
      <c r="Q2250" s="9">
        <v>42688.875902777778</v>
      </c>
      <c r="R2250">
        <f t="shared" si="37"/>
        <v>2016</v>
      </c>
    </row>
    <row r="2251" spans="1:18" ht="44" hidden="1" thickBot="1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0" t="s">
        <v>8335</v>
      </c>
      <c r="P2251" s="15" t="s">
        <v>8353</v>
      </c>
      <c r="Q2251" s="10">
        <v>41336.703298611108</v>
      </c>
      <c r="R2251">
        <f t="shared" si="37"/>
        <v>2013</v>
      </c>
    </row>
    <row r="2252" spans="1:18" ht="44" hidden="1" thickBot="1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0" t="s">
        <v>8335</v>
      </c>
      <c r="P2252" s="15" t="s">
        <v>8353</v>
      </c>
      <c r="Q2252" s="9">
        <v>42677.005474537036</v>
      </c>
      <c r="R2252">
        <f t="shared" si="37"/>
        <v>2016</v>
      </c>
    </row>
    <row r="2253" spans="1:18" ht="44" hidden="1" thickBot="1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0" t="s">
        <v>8335</v>
      </c>
      <c r="P2253" s="15" t="s">
        <v>8353</v>
      </c>
      <c r="Q2253" s="10">
        <v>41846.34579861111</v>
      </c>
      <c r="R2253">
        <f t="shared" si="37"/>
        <v>2014</v>
      </c>
    </row>
    <row r="2254" spans="1:18" ht="44" hidden="1" thickBot="1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0" t="s">
        <v>8335</v>
      </c>
      <c r="P2254" s="15" t="s">
        <v>8353</v>
      </c>
      <c r="Q2254" s="9">
        <v>42573.327986111108</v>
      </c>
      <c r="R2254">
        <f t="shared" si="37"/>
        <v>2016</v>
      </c>
    </row>
    <row r="2255" spans="1:18" ht="58.5" hidden="1" thickBot="1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0" t="s">
        <v>8335</v>
      </c>
      <c r="P2255" s="15" t="s">
        <v>8353</v>
      </c>
      <c r="Q2255" s="10">
        <v>42296.631331018521</v>
      </c>
      <c r="R2255">
        <f t="shared" si="37"/>
        <v>2015</v>
      </c>
    </row>
    <row r="2256" spans="1:18" ht="44" hidden="1" thickBot="1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0" t="s">
        <v>8335</v>
      </c>
      <c r="P2256" s="15" t="s">
        <v>8353</v>
      </c>
      <c r="Q2256" s="9">
        <v>42752.647777777776</v>
      </c>
      <c r="R2256">
        <f t="shared" si="37"/>
        <v>2017</v>
      </c>
    </row>
    <row r="2257" spans="1:18" ht="29.5" hidden="1" thickBot="1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0" t="s">
        <v>8335</v>
      </c>
      <c r="P2257" s="15" t="s">
        <v>8353</v>
      </c>
      <c r="Q2257" s="10">
        <v>42467.951979166668</v>
      </c>
      <c r="R2257">
        <f t="shared" si="37"/>
        <v>2016</v>
      </c>
    </row>
    <row r="2258" spans="1:18" ht="44" hidden="1" thickBot="1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0" t="s">
        <v>8335</v>
      </c>
      <c r="P2258" s="15" t="s">
        <v>8353</v>
      </c>
      <c r="Q2258" s="9">
        <v>42682.451921296299</v>
      </c>
      <c r="R2258">
        <f t="shared" si="37"/>
        <v>2016</v>
      </c>
    </row>
    <row r="2259" spans="1:18" ht="58.5" hidden="1" thickBot="1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0" t="s">
        <v>8335</v>
      </c>
      <c r="P2259" s="15" t="s">
        <v>8353</v>
      </c>
      <c r="Q2259" s="10">
        <v>42505.936678240738</v>
      </c>
      <c r="R2259">
        <f t="shared" si="37"/>
        <v>2016</v>
      </c>
    </row>
    <row r="2260" spans="1:18" ht="29.5" hidden="1" thickBot="1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0" t="s">
        <v>8335</v>
      </c>
      <c r="P2260" s="15" t="s">
        <v>8353</v>
      </c>
      <c r="Q2260" s="9">
        <v>42136.751006944447</v>
      </c>
      <c r="R2260">
        <f t="shared" si="37"/>
        <v>2015</v>
      </c>
    </row>
    <row r="2261" spans="1:18" ht="44" hidden="1" thickBot="1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0" t="s">
        <v>8335</v>
      </c>
      <c r="P2261" s="15" t="s">
        <v>8353</v>
      </c>
      <c r="Q2261" s="10">
        <v>42702.804814814815</v>
      </c>
      <c r="R2261">
        <f t="shared" si="37"/>
        <v>2016</v>
      </c>
    </row>
    <row r="2262" spans="1:18" ht="44" hidden="1" thickBot="1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0" t="s">
        <v>8335</v>
      </c>
      <c r="P2262" s="15" t="s">
        <v>8353</v>
      </c>
      <c r="Q2262" s="9">
        <v>41695.016782407409</v>
      </c>
      <c r="R2262">
        <f t="shared" si="37"/>
        <v>2014</v>
      </c>
    </row>
    <row r="2263" spans="1:18" ht="44" hidden="1" thickBot="1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0" t="s">
        <v>8335</v>
      </c>
      <c r="P2263" s="15" t="s">
        <v>8353</v>
      </c>
      <c r="Q2263" s="10">
        <v>42759.724768518521</v>
      </c>
      <c r="R2263">
        <f t="shared" si="37"/>
        <v>2017</v>
      </c>
    </row>
    <row r="2264" spans="1:18" ht="44" hidden="1" thickBot="1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0" t="s">
        <v>8335</v>
      </c>
      <c r="P2264" s="15" t="s">
        <v>8353</v>
      </c>
      <c r="Q2264" s="9">
        <v>41926.585162037038</v>
      </c>
      <c r="R2264">
        <f t="shared" si="37"/>
        <v>2014</v>
      </c>
    </row>
    <row r="2265" spans="1:18" ht="44" hidden="1" thickBot="1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0" t="s">
        <v>8335</v>
      </c>
      <c r="P2265" s="15" t="s">
        <v>8353</v>
      </c>
      <c r="Q2265" s="10">
        <v>42014.832326388889</v>
      </c>
      <c r="R2265">
        <f t="shared" si="37"/>
        <v>2015</v>
      </c>
    </row>
    <row r="2266" spans="1:18" ht="58.5" hidden="1" thickBot="1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0" t="s">
        <v>8335</v>
      </c>
      <c r="P2266" s="15" t="s">
        <v>8353</v>
      </c>
      <c r="Q2266" s="9">
        <v>42496.582337962966</v>
      </c>
      <c r="R2266">
        <f t="shared" si="37"/>
        <v>2016</v>
      </c>
    </row>
    <row r="2267" spans="1:18" ht="44" hidden="1" thickBot="1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0" t="s">
        <v>8335</v>
      </c>
      <c r="P2267" s="15" t="s">
        <v>8353</v>
      </c>
      <c r="Q2267" s="10">
        <v>42689.853090277778</v>
      </c>
      <c r="R2267">
        <f t="shared" si="37"/>
        <v>2016</v>
      </c>
    </row>
    <row r="2268" spans="1:18" ht="44" hidden="1" thickBot="1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0" t="s">
        <v>8335</v>
      </c>
      <c r="P2268" s="15" t="s">
        <v>8353</v>
      </c>
      <c r="Q2268" s="9">
        <v>42469.874907407408</v>
      </c>
      <c r="R2268">
        <f t="shared" si="37"/>
        <v>2016</v>
      </c>
    </row>
    <row r="2269" spans="1:18" ht="58.5" hidden="1" thickBot="1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0" t="s">
        <v>8335</v>
      </c>
      <c r="P2269" s="15" t="s">
        <v>8353</v>
      </c>
      <c r="Q2269" s="10">
        <v>41968.829826388886</v>
      </c>
      <c r="R2269">
        <f t="shared" si="37"/>
        <v>2014</v>
      </c>
    </row>
    <row r="2270" spans="1:18" ht="44" hidden="1" thickBot="1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0" t="s">
        <v>8335</v>
      </c>
      <c r="P2270" s="15" t="s">
        <v>8353</v>
      </c>
      <c r="Q2270" s="9">
        <v>42776.082349537035</v>
      </c>
      <c r="R2270">
        <f t="shared" si="37"/>
        <v>2017</v>
      </c>
    </row>
    <row r="2271" spans="1:18" ht="44" hidden="1" thickBot="1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0" t="s">
        <v>8335</v>
      </c>
      <c r="P2271" s="15" t="s">
        <v>8353</v>
      </c>
      <c r="Q2271" s="10">
        <v>42776.704432870371</v>
      </c>
      <c r="R2271">
        <f t="shared" si="37"/>
        <v>2017</v>
      </c>
    </row>
    <row r="2272" spans="1:18" ht="44" hidden="1" thickBot="1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0" t="s">
        <v>8335</v>
      </c>
      <c r="P2272" s="15" t="s">
        <v>8353</v>
      </c>
      <c r="Q2272" s="9">
        <v>42725.869363425925</v>
      </c>
      <c r="R2272">
        <f t="shared" si="37"/>
        <v>2016</v>
      </c>
    </row>
    <row r="2273" spans="1:18" ht="44" hidden="1" thickBot="1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0" t="s">
        <v>8335</v>
      </c>
      <c r="P2273" s="15" t="s">
        <v>8353</v>
      </c>
      <c r="Q2273" s="10">
        <v>42684.0000462963</v>
      </c>
      <c r="R2273">
        <f t="shared" si="37"/>
        <v>2016</v>
      </c>
    </row>
    <row r="2274" spans="1:18" ht="44" hidden="1" thickBot="1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0" t="s">
        <v>8335</v>
      </c>
      <c r="P2274" s="15" t="s">
        <v>8353</v>
      </c>
      <c r="Q2274" s="9">
        <v>42315.699490740742</v>
      </c>
      <c r="R2274">
        <f t="shared" si="37"/>
        <v>2015</v>
      </c>
    </row>
    <row r="2275" spans="1:18" ht="44" hidden="1" thickBot="1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0" t="s">
        <v>8335</v>
      </c>
      <c r="P2275" s="15" t="s">
        <v>8353</v>
      </c>
      <c r="Q2275" s="10">
        <v>42781.549097222225</v>
      </c>
      <c r="R2275">
        <f t="shared" si="37"/>
        <v>2017</v>
      </c>
    </row>
    <row r="2276" spans="1:18" ht="58.5" hidden="1" thickBot="1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0" t="s">
        <v>8335</v>
      </c>
      <c r="P2276" s="15" t="s">
        <v>8353</v>
      </c>
      <c r="Q2276" s="9">
        <v>41663.500659722224</v>
      </c>
      <c r="R2276">
        <f t="shared" si="37"/>
        <v>2014</v>
      </c>
    </row>
    <row r="2277" spans="1:18" ht="44" hidden="1" thickBot="1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0" t="s">
        <v>8335</v>
      </c>
      <c r="P2277" s="15" t="s">
        <v>8353</v>
      </c>
      <c r="Q2277" s="10">
        <v>41965.616655092592</v>
      </c>
      <c r="R2277">
        <f t="shared" si="37"/>
        <v>2014</v>
      </c>
    </row>
    <row r="2278" spans="1:18" ht="58.5" hidden="1" thickBot="1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0" t="s">
        <v>8335</v>
      </c>
      <c r="P2278" s="15" t="s">
        <v>8353</v>
      </c>
      <c r="Q2278" s="9">
        <v>41614.651493055557</v>
      </c>
      <c r="R2278">
        <f t="shared" si="37"/>
        <v>2013</v>
      </c>
    </row>
    <row r="2279" spans="1:18" ht="44" hidden="1" thickBot="1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0" t="s">
        <v>8335</v>
      </c>
      <c r="P2279" s="15" t="s">
        <v>8353</v>
      </c>
      <c r="Q2279" s="10">
        <v>40936.678506944445</v>
      </c>
      <c r="R2279">
        <f t="shared" si="37"/>
        <v>2012</v>
      </c>
    </row>
    <row r="2280" spans="1:18" ht="29.5" hidden="1" thickBot="1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0" t="s">
        <v>8335</v>
      </c>
      <c r="P2280" s="15" t="s">
        <v>8353</v>
      </c>
      <c r="Q2280" s="9">
        <v>42338.709108796298</v>
      </c>
      <c r="R2280">
        <f t="shared" si="37"/>
        <v>2015</v>
      </c>
    </row>
    <row r="2281" spans="1:18" ht="58.5" hidden="1" thickBot="1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0" t="s">
        <v>8335</v>
      </c>
      <c r="P2281" s="15" t="s">
        <v>8353</v>
      </c>
      <c r="Q2281" s="10">
        <v>42020.806701388887</v>
      </c>
      <c r="R2281">
        <f t="shared" si="37"/>
        <v>2015</v>
      </c>
    </row>
    <row r="2282" spans="1:18" ht="58.5" hidden="1" thickBot="1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0" t="s">
        <v>8335</v>
      </c>
      <c r="P2282" s="15" t="s">
        <v>8353</v>
      </c>
      <c r="Q2282" s="9">
        <v>42234.624895833331</v>
      </c>
      <c r="R2282">
        <f t="shared" si="37"/>
        <v>2015</v>
      </c>
    </row>
    <row r="2283" spans="1:18" ht="44" hidden="1" thickBot="1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0" t="s">
        <v>8327</v>
      </c>
      <c r="P2283" s="15" t="s">
        <v>8328</v>
      </c>
      <c r="Q2283" s="10">
        <v>40687.285844907405</v>
      </c>
      <c r="R2283">
        <f t="shared" si="37"/>
        <v>2011</v>
      </c>
    </row>
    <row r="2284" spans="1:18" ht="29.5" hidden="1" thickBot="1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0" t="s">
        <v>8327</v>
      </c>
      <c r="P2284" s="15" t="s">
        <v>8328</v>
      </c>
      <c r="Q2284" s="9">
        <v>42323.17460648148</v>
      </c>
      <c r="R2284">
        <f t="shared" si="37"/>
        <v>2015</v>
      </c>
    </row>
    <row r="2285" spans="1:18" ht="44" hidden="1" thickBot="1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0" t="s">
        <v>8327</v>
      </c>
      <c r="P2285" s="15" t="s">
        <v>8328</v>
      </c>
      <c r="Q2285" s="10">
        <v>40978.1250462963</v>
      </c>
      <c r="R2285">
        <f t="shared" si="37"/>
        <v>2012</v>
      </c>
    </row>
    <row r="2286" spans="1:18" ht="29.5" hidden="1" thickBot="1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0" t="s">
        <v>8327</v>
      </c>
      <c r="P2286" s="15" t="s">
        <v>8328</v>
      </c>
      <c r="Q2286" s="9">
        <v>40585.796817129631</v>
      </c>
      <c r="R2286">
        <f t="shared" si="37"/>
        <v>2011</v>
      </c>
    </row>
    <row r="2287" spans="1:18" ht="44" hidden="1" thickBot="1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0" t="s">
        <v>8327</v>
      </c>
      <c r="P2287" s="15" t="s">
        <v>8328</v>
      </c>
      <c r="Q2287" s="10">
        <v>41059.185682870368</v>
      </c>
      <c r="R2287">
        <f t="shared" si="37"/>
        <v>2012</v>
      </c>
    </row>
    <row r="2288" spans="1:18" ht="44" hidden="1" thickBot="1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0" t="s">
        <v>8327</v>
      </c>
      <c r="P2288" s="15" t="s">
        <v>8328</v>
      </c>
      <c r="Q2288" s="9">
        <v>41494.963587962964</v>
      </c>
      <c r="R2288">
        <f t="shared" si="37"/>
        <v>2013</v>
      </c>
    </row>
    <row r="2289" spans="1:18" ht="44" hidden="1" thickBot="1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0" t="s">
        <v>8327</v>
      </c>
      <c r="P2289" s="15" t="s">
        <v>8328</v>
      </c>
      <c r="Q2289" s="10">
        <v>41792.667361111111</v>
      </c>
      <c r="R2289">
        <f t="shared" si="37"/>
        <v>2014</v>
      </c>
    </row>
    <row r="2290" spans="1:18" ht="44" hidden="1" thickBot="1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0" t="s">
        <v>8327</v>
      </c>
      <c r="P2290" s="15" t="s">
        <v>8328</v>
      </c>
      <c r="Q2290" s="9">
        <v>41067.827418981484</v>
      </c>
      <c r="R2290">
        <f t="shared" si="37"/>
        <v>2012</v>
      </c>
    </row>
    <row r="2291" spans="1:18" ht="44" hidden="1" thickBot="1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0" t="s">
        <v>8327</v>
      </c>
      <c r="P2291" s="15" t="s">
        <v>8328</v>
      </c>
      <c r="Q2291" s="10">
        <v>41571.998379629629</v>
      </c>
      <c r="R2291">
        <f t="shared" si="37"/>
        <v>2013</v>
      </c>
    </row>
    <row r="2292" spans="1:18" ht="44" hidden="1" thickBot="1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0" t="s">
        <v>8327</v>
      </c>
      <c r="P2292" s="15" t="s">
        <v>8328</v>
      </c>
      <c r="Q2292" s="9">
        <v>40070.253819444442</v>
      </c>
      <c r="R2292">
        <f t="shared" si="37"/>
        <v>2009</v>
      </c>
    </row>
    <row r="2293" spans="1:18" ht="44" hidden="1" thickBot="1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0" t="s">
        <v>8327</v>
      </c>
      <c r="P2293" s="15" t="s">
        <v>8328</v>
      </c>
      <c r="Q2293" s="10">
        <v>40987.977060185185</v>
      </c>
      <c r="R2293">
        <f t="shared" si="37"/>
        <v>2012</v>
      </c>
    </row>
    <row r="2294" spans="1:18" ht="44" hidden="1" thickBot="1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0" t="s">
        <v>8327</v>
      </c>
      <c r="P2294" s="15" t="s">
        <v>8328</v>
      </c>
      <c r="Q2294" s="9">
        <v>40987.697638888887</v>
      </c>
      <c r="R2294">
        <f t="shared" si="37"/>
        <v>2012</v>
      </c>
    </row>
    <row r="2295" spans="1:18" ht="29.5" hidden="1" thickBot="1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0" t="s">
        <v>8327</v>
      </c>
      <c r="P2295" s="15" t="s">
        <v>8328</v>
      </c>
      <c r="Q2295" s="10">
        <v>41151.708321759259</v>
      </c>
      <c r="R2295">
        <f t="shared" si="37"/>
        <v>2012</v>
      </c>
    </row>
    <row r="2296" spans="1:18" ht="58.5" hidden="1" thickBot="1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0" t="s">
        <v>8327</v>
      </c>
      <c r="P2296" s="15" t="s">
        <v>8328</v>
      </c>
      <c r="Q2296" s="9">
        <v>41264.72314814815</v>
      </c>
      <c r="R2296">
        <f t="shared" si="37"/>
        <v>2012</v>
      </c>
    </row>
    <row r="2297" spans="1:18" ht="58.5" hidden="1" thickBot="1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0" t="s">
        <v>8327</v>
      </c>
      <c r="P2297" s="15" t="s">
        <v>8328</v>
      </c>
      <c r="Q2297" s="10">
        <v>41270.954351851855</v>
      </c>
      <c r="R2297">
        <f t="shared" si="37"/>
        <v>2012</v>
      </c>
    </row>
    <row r="2298" spans="1:18" ht="44" hidden="1" thickBot="1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0" t="s">
        <v>8327</v>
      </c>
      <c r="P2298" s="15" t="s">
        <v>8328</v>
      </c>
      <c r="Q2298" s="9">
        <v>40927.731782407405</v>
      </c>
      <c r="R2298">
        <f t="shared" si="37"/>
        <v>2012</v>
      </c>
    </row>
    <row r="2299" spans="1:18" ht="29.5" hidden="1" thickBot="1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0" t="s">
        <v>8327</v>
      </c>
      <c r="P2299" s="15" t="s">
        <v>8328</v>
      </c>
      <c r="Q2299" s="10">
        <v>40948.042233796295</v>
      </c>
      <c r="R2299">
        <f t="shared" si="37"/>
        <v>2012</v>
      </c>
    </row>
    <row r="2300" spans="1:18" ht="44" hidden="1" thickBot="1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0" t="s">
        <v>8327</v>
      </c>
      <c r="P2300" s="15" t="s">
        <v>8328</v>
      </c>
      <c r="Q2300" s="9">
        <v>41694.84065972222</v>
      </c>
      <c r="R2300">
        <f t="shared" si="37"/>
        <v>2014</v>
      </c>
    </row>
    <row r="2301" spans="1:18" ht="44" hidden="1" thickBot="1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0" t="s">
        <v>8327</v>
      </c>
      <c r="P2301" s="15" t="s">
        <v>8328</v>
      </c>
      <c r="Q2301" s="10">
        <v>40565.032511574071</v>
      </c>
      <c r="R2301">
        <f t="shared" si="37"/>
        <v>2011</v>
      </c>
    </row>
    <row r="2302" spans="1:18" ht="44" hidden="1" thickBot="1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0" t="s">
        <v>8327</v>
      </c>
      <c r="P2302" s="15" t="s">
        <v>8328</v>
      </c>
      <c r="Q2302" s="9">
        <v>41074.727037037039</v>
      </c>
      <c r="R2302">
        <f t="shared" si="37"/>
        <v>2012</v>
      </c>
    </row>
    <row r="2303" spans="1:18" ht="29.5" hidden="1" thickBot="1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0" t="s">
        <v>8327</v>
      </c>
      <c r="P2303" s="15" t="s">
        <v>8331</v>
      </c>
      <c r="Q2303" s="10">
        <v>41416.146944444445</v>
      </c>
      <c r="R2303">
        <f t="shared" si="37"/>
        <v>2013</v>
      </c>
    </row>
    <row r="2304" spans="1:18" ht="44" hidden="1" thickBot="1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0" t="s">
        <v>8327</v>
      </c>
      <c r="P2304" s="15" t="s">
        <v>8331</v>
      </c>
      <c r="Q2304" s="9">
        <v>41605.868449074071</v>
      </c>
      <c r="R2304">
        <f t="shared" si="37"/>
        <v>2013</v>
      </c>
    </row>
    <row r="2305" spans="1:18" ht="58.5" hidden="1" thickBot="1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0" t="s">
        <v>8327</v>
      </c>
      <c r="P2305" s="15" t="s">
        <v>8331</v>
      </c>
      <c r="Q2305" s="10">
        <v>40850.111064814817</v>
      </c>
      <c r="R2305">
        <f t="shared" si="37"/>
        <v>2011</v>
      </c>
    </row>
    <row r="2306" spans="1:18" ht="44" hidden="1" thickBot="1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0" t="s">
        <v>8327</v>
      </c>
      <c r="P2306" s="15" t="s">
        <v>8331</v>
      </c>
      <c r="Q2306" s="9">
        <v>40502.815868055557</v>
      </c>
      <c r="R2306">
        <f t="shared" si="37"/>
        <v>2010</v>
      </c>
    </row>
    <row r="2307" spans="1:18" ht="44" hidden="1" thickBot="1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0" t="s">
        <v>8327</v>
      </c>
      <c r="P2307" s="15" t="s">
        <v>8331</v>
      </c>
      <c r="Q2307" s="10">
        <v>41834.695277777777</v>
      </c>
      <c r="R2307">
        <f t="shared" ref="R2307:R2370" si="38">YEAR(Q2307)</f>
        <v>2014</v>
      </c>
    </row>
    <row r="2308" spans="1:18" ht="44" hidden="1" thickBot="1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0" t="s">
        <v>8327</v>
      </c>
      <c r="P2308" s="15" t="s">
        <v>8331</v>
      </c>
      <c r="Q2308" s="9">
        <v>40948.16815972222</v>
      </c>
      <c r="R2308">
        <f t="shared" si="38"/>
        <v>2012</v>
      </c>
    </row>
    <row r="2309" spans="1:18" ht="44" hidden="1" thickBot="1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0" t="s">
        <v>8327</v>
      </c>
      <c r="P2309" s="15" t="s">
        <v>8331</v>
      </c>
      <c r="Q2309" s="10">
        <v>41004.802465277775</v>
      </c>
      <c r="R2309">
        <f t="shared" si="38"/>
        <v>2012</v>
      </c>
    </row>
    <row r="2310" spans="1:18" ht="44" hidden="1" thickBot="1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0" t="s">
        <v>8327</v>
      </c>
      <c r="P2310" s="15" t="s">
        <v>8331</v>
      </c>
      <c r="Q2310" s="9">
        <v>41851.962916666664</v>
      </c>
      <c r="R2310">
        <f t="shared" si="38"/>
        <v>2014</v>
      </c>
    </row>
    <row r="2311" spans="1:18" ht="44" hidden="1" thickBot="1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0" t="s">
        <v>8327</v>
      </c>
      <c r="P2311" s="15" t="s">
        <v>8331</v>
      </c>
      <c r="Q2311" s="10">
        <v>41307.987696759257</v>
      </c>
      <c r="R2311">
        <f t="shared" si="38"/>
        <v>2013</v>
      </c>
    </row>
    <row r="2312" spans="1:18" ht="58.5" hidden="1" thickBot="1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0" t="s">
        <v>8327</v>
      </c>
      <c r="P2312" s="15" t="s">
        <v>8331</v>
      </c>
      <c r="Q2312" s="9">
        <v>41324.79415509259</v>
      </c>
      <c r="R2312">
        <f t="shared" si="38"/>
        <v>2013</v>
      </c>
    </row>
    <row r="2313" spans="1:18" ht="44" hidden="1" thickBot="1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0" t="s">
        <v>8327</v>
      </c>
      <c r="P2313" s="15" t="s">
        <v>8331</v>
      </c>
      <c r="Q2313" s="10">
        <v>41736.004502314812</v>
      </c>
      <c r="R2313">
        <f t="shared" si="38"/>
        <v>2014</v>
      </c>
    </row>
    <row r="2314" spans="1:18" ht="44" hidden="1" thickBot="1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0" t="s">
        <v>8327</v>
      </c>
      <c r="P2314" s="15" t="s">
        <v>8331</v>
      </c>
      <c r="Q2314" s="9">
        <v>41716.632847222223</v>
      </c>
      <c r="R2314">
        <f t="shared" si="38"/>
        <v>2014</v>
      </c>
    </row>
    <row r="2315" spans="1:18" ht="29.5" hidden="1" thickBot="1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0" t="s">
        <v>8327</v>
      </c>
      <c r="P2315" s="15" t="s">
        <v>8331</v>
      </c>
      <c r="Q2315" s="10">
        <v>41002.958634259259</v>
      </c>
      <c r="R2315">
        <f t="shared" si="38"/>
        <v>2012</v>
      </c>
    </row>
    <row r="2316" spans="1:18" ht="44" hidden="1" thickBot="1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0" t="s">
        <v>8327</v>
      </c>
      <c r="P2316" s="15" t="s">
        <v>8331</v>
      </c>
      <c r="Q2316" s="9">
        <v>41037.551585648151</v>
      </c>
      <c r="R2316">
        <f t="shared" si="38"/>
        <v>2012</v>
      </c>
    </row>
    <row r="2317" spans="1:18" ht="44" hidden="1" thickBot="1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0" t="s">
        <v>8327</v>
      </c>
      <c r="P2317" s="15" t="s">
        <v>8331</v>
      </c>
      <c r="Q2317" s="10">
        <v>41004.72619212963</v>
      </c>
      <c r="R2317">
        <f t="shared" si="38"/>
        <v>2012</v>
      </c>
    </row>
    <row r="2318" spans="1:18" ht="58.5" hidden="1" thickBot="1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0" t="s">
        <v>8327</v>
      </c>
      <c r="P2318" s="15" t="s">
        <v>8331</v>
      </c>
      <c r="Q2318" s="9">
        <v>40079.725115740737</v>
      </c>
      <c r="R2318">
        <f t="shared" si="38"/>
        <v>2009</v>
      </c>
    </row>
    <row r="2319" spans="1:18" ht="44" hidden="1" thickBot="1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0" t="s">
        <v>8327</v>
      </c>
      <c r="P2319" s="15" t="s">
        <v>8331</v>
      </c>
      <c r="Q2319" s="10">
        <v>40192.542233796295</v>
      </c>
      <c r="R2319">
        <f t="shared" si="38"/>
        <v>2010</v>
      </c>
    </row>
    <row r="2320" spans="1:18" ht="58.5" hidden="1" thickBot="1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0" t="s">
        <v>8327</v>
      </c>
      <c r="P2320" s="15" t="s">
        <v>8331</v>
      </c>
      <c r="Q2320" s="9">
        <v>40050.643680555557</v>
      </c>
      <c r="R2320">
        <f t="shared" si="38"/>
        <v>2009</v>
      </c>
    </row>
    <row r="2321" spans="1:18" ht="44" hidden="1" thickBot="1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0" t="s">
        <v>8327</v>
      </c>
      <c r="P2321" s="15" t="s">
        <v>8331</v>
      </c>
      <c r="Q2321" s="10">
        <v>41593.082002314812</v>
      </c>
      <c r="R2321">
        <f t="shared" si="38"/>
        <v>2013</v>
      </c>
    </row>
    <row r="2322" spans="1:18" ht="58.5" hidden="1" thickBot="1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0" t="s">
        <v>8327</v>
      </c>
      <c r="P2322" s="15" t="s">
        <v>8331</v>
      </c>
      <c r="Q2322" s="9">
        <v>41696.817129629628</v>
      </c>
      <c r="R2322">
        <f t="shared" si="38"/>
        <v>2014</v>
      </c>
    </row>
    <row r="2323" spans="1:18" ht="44" hidden="1" thickBot="1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0" t="s">
        <v>8338</v>
      </c>
      <c r="P2323" s="15" t="s">
        <v>8354</v>
      </c>
      <c r="Q2323" s="10">
        <v>42799.260428240741</v>
      </c>
      <c r="R2323">
        <f t="shared" si="38"/>
        <v>2017</v>
      </c>
    </row>
    <row r="2324" spans="1:18" ht="44" hidden="1" thickBot="1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0" t="s">
        <v>8338</v>
      </c>
      <c r="P2324" s="15" t="s">
        <v>8354</v>
      </c>
      <c r="Q2324" s="9">
        <v>42804.895474537036</v>
      </c>
      <c r="R2324">
        <f t="shared" si="38"/>
        <v>2017</v>
      </c>
    </row>
    <row r="2325" spans="1:18" ht="44" hidden="1" thickBot="1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0" t="s">
        <v>8338</v>
      </c>
      <c r="P2325" s="15" t="s">
        <v>8354</v>
      </c>
      <c r="Q2325" s="10">
        <v>42807.755173611113</v>
      </c>
      <c r="R2325">
        <f t="shared" si="38"/>
        <v>2017</v>
      </c>
    </row>
    <row r="2326" spans="1:18" ht="44" hidden="1" thickBot="1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0" t="s">
        <v>8338</v>
      </c>
      <c r="P2326" s="15" t="s">
        <v>8354</v>
      </c>
      <c r="Q2326" s="9">
        <v>42790.885243055556</v>
      </c>
      <c r="R2326">
        <f t="shared" si="38"/>
        <v>2017</v>
      </c>
    </row>
    <row r="2327" spans="1:18" ht="44" hidden="1" thickBot="1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0" t="s">
        <v>8338</v>
      </c>
      <c r="P2327" s="15" t="s">
        <v>8354</v>
      </c>
      <c r="Q2327" s="10">
        <v>42794.022349537037</v>
      </c>
      <c r="R2327">
        <f t="shared" si="38"/>
        <v>2017</v>
      </c>
    </row>
    <row r="2328" spans="1:18" ht="44" hidden="1" thickBot="1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0" t="s">
        <v>8338</v>
      </c>
      <c r="P2328" s="15" t="s">
        <v>8354</v>
      </c>
      <c r="Q2328" s="9">
        <v>42804.034120370372</v>
      </c>
      <c r="R2328">
        <f t="shared" si="38"/>
        <v>2017</v>
      </c>
    </row>
    <row r="2329" spans="1:18" ht="29.5" hidden="1" thickBot="1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0" t="s">
        <v>8338</v>
      </c>
      <c r="P2329" s="15" t="s">
        <v>8354</v>
      </c>
      <c r="Q2329" s="10">
        <v>41842.917129629626</v>
      </c>
      <c r="R2329">
        <f t="shared" si="38"/>
        <v>2014</v>
      </c>
    </row>
    <row r="2330" spans="1:18" ht="58.5" hidden="1" thickBot="1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0" t="s">
        <v>8338</v>
      </c>
      <c r="P2330" s="15" t="s">
        <v>8354</v>
      </c>
      <c r="Q2330" s="9">
        <v>42139.781678240739</v>
      </c>
      <c r="R2330">
        <f t="shared" si="38"/>
        <v>2015</v>
      </c>
    </row>
    <row r="2331" spans="1:18" ht="44" hidden="1" thickBot="1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0" t="s">
        <v>8338</v>
      </c>
      <c r="P2331" s="15" t="s">
        <v>8354</v>
      </c>
      <c r="Q2331" s="10">
        <v>41807.624374999999</v>
      </c>
      <c r="R2331">
        <f t="shared" si="38"/>
        <v>2014</v>
      </c>
    </row>
    <row r="2332" spans="1:18" ht="58.5" hidden="1" thickBot="1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0" t="s">
        <v>8338</v>
      </c>
      <c r="P2332" s="15" t="s">
        <v>8354</v>
      </c>
      <c r="Q2332" s="9">
        <v>42332.89980324074</v>
      </c>
      <c r="R2332">
        <f t="shared" si="38"/>
        <v>2015</v>
      </c>
    </row>
    <row r="2333" spans="1:18" ht="44" hidden="1" thickBot="1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0" t="s">
        <v>8338</v>
      </c>
      <c r="P2333" s="15" t="s">
        <v>8354</v>
      </c>
      <c r="Q2333" s="10">
        <v>41839.005671296298</v>
      </c>
      <c r="R2333">
        <f t="shared" si="38"/>
        <v>2014</v>
      </c>
    </row>
    <row r="2334" spans="1:18" ht="44" hidden="1" thickBot="1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0" t="s">
        <v>8338</v>
      </c>
      <c r="P2334" s="15" t="s">
        <v>8354</v>
      </c>
      <c r="Q2334" s="9">
        <v>42011.628136574072</v>
      </c>
      <c r="R2334">
        <f t="shared" si="38"/>
        <v>2015</v>
      </c>
    </row>
    <row r="2335" spans="1:18" ht="44" hidden="1" thickBot="1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0" t="s">
        <v>8338</v>
      </c>
      <c r="P2335" s="15" t="s">
        <v>8354</v>
      </c>
      <c r="Q2335" s="10">
        <v>41767.650347222225</v>
      </c>
      <c r="R2335">
        <f t="shared" si="38"/>
        <v>2014</v>
      </c>
    </row>
    <row r="2336" spans="1:18" ht="44" hidden="1" thickBot="1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0" t="s">
        <v>8338</v>
      </c>
      <c r="P2336" s="15" t="s">
        <v>8354</v>
      </c>
      <c r="Q2336" s="9">
        <v>41918.670115740744</v>
      </c>
      <c r="R2336">
        <f t="shared" si="38"/>
        <v>2014</v>
      </c>
    </row>
    <row r="2337" spans="1:18" ht="44" hidden="1" thickBot="1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0" t="s">
        <v>8338</v>
      </c>
      <c r="P2337" s="15" t="s">
        <v>8354</v>
      </c>
      <c r="Q2337" s="10">
        <v>41771.572256944448</v>
      </c>
      <c r="R2337">
        <f t="shared" si="38"/>
        <v>2014</v>
      </c>
    </row>
    <row r="2338" spans="1:18" ht="44" hidden="1" thickBot="1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0" t="s">
        <v>8338</v>
      </c>
      <c r="P2338" s="15" t="s">
        <v>8354</v>
      </c>
      <c r="Q2338" s="9">
        <v>41666.924710648149</v>
      </c>
      <c r="R2338">
        <f t="shared" si="38"/>
        <v>2014</v>
      </c>
    </row>
    <row r="2339" spans="1:18" ht="29.5" hidden="1" thickBot="1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0" t="s">
        <v>8338</v>
      </c>
      <c r="P2339" s="15" t="s">
        <v>8354</v>
      </c>
      <c r="Q2339" s="10">
        <v>41786.640543981484</v>
      </c>
      <c r="R2339">
        <f t="shared" si="38"/>
        <v>2014</v>
      </c>
    </row>
    <row r="2340" spans="1:18" ht="44" hidden="1" thickBot="1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0" t="s">
        <v>8338</v>
      </c>
      <c r="P2340" s="15" t="s">
        <v>8354</v>
      </c>
      <c r="Q2340" s="9">
        <v>41789.896805555552</v>
      </c>
      <c r="R2340">
        <f t="shared" si="38"/>
        <v>2014</v>
      </c>
    </row>
    <row r="2341" spans="1:18" ht="44" hidden="1" thickBot="1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0" t="s">
        <v>8338</v>
      </c>
      <c r="P2341" s="15" t="s">
        <v>8354</v>
      </c>
      <c r="Q2341" s="10">
        <v>42692.799872685187</v>
      </c>
      <c r="R2341">
        <f t="shared" si="38"/>
        <v>2016</v>
      </c>
    </row>
    <row r="2342" spans="1:18" ht="44" hidden="1" thickBot="1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0" t="s">
        <v>8338</v>
      </c>
      <c r="P2342" s="15" t="s">
        <v>8354</v>
      </c>
      <c r="Q2342" s="9">
        <v>42643.642800925925</v>
      </c>
      <c r="R2342">
        <f t="shared" si="38"/>
        <v>2016</v>
      </c>
    </row>
    <row r="2343" spans="1:18" ht="44" hidden="1" thickBot="1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0" t="s">
        <v>8321</v>
      </c>
      <c r="P2343" s="15" t="s">
        <v>8322</v>
      </c>
      <c r="Q2343" s="10">
        <v>42167.813703703701</v>
      </c>
      <c r="R2343">
        <f t="shared" si="38"/>
        <v>2015</v>
      </c>
    </row>
    <row r="2344" spans="1:18" ht="44" hidden="1" thickBot="1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0" t="s">
        <v>8321</v>
      </c>
      <c r="P2344" s="15" t="s">
        <v>8322</v>
      </c>
      <c r="Q2344" s="9">
        <v>41897.702199074076</v>
      </c>
      <c r="R2344">
        <f t="shared" si="38"/>
        <v>2014</v>
      </c>
    </row>
    <row r="2345" spans="1:18" ht="58.5" hidden="1" thickBot="1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0" t="s">
        <v>8321</v>
      </c>
      <c r="P2345" s="15" t="s">
        <v>8322</v>
      </c>
      <c r="Q2345" s="10">
        <v>42327.825289351851</v>
      </c>
      <c r="R2345">
        <f t="shared" si="38"/>
        <v>2015</v>
      </c>
    </row>
    <row r="2346" spans="1:18" ht="58.5" hidden="1" thickBot="1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0" t="s">
        <v>8321</v>
      </c>
      <c r="P2346" s="15" t="s">
        <v>8322</v>
      </c>
      <c r="Q2346" s="9">
        <v>42515.727650462963</v>
      </c>
      <c r="R2346">
        <f t="shared" si="38"/>
        <v>2016</v>
      </c>
    </row>
    <row r="2347" spans="1:18" ht="44" hidden="1" thickBot="1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0" t="s">
        <v>8321</v>
      </c>
      <c r="P2347" s="15" t="s">
        <v>8322</v>
      </c>
      <c r="Q2347" s="10">
        <v>42060.001805555556</v>
      </c>
      <c r="R2347">
        <f t="shared" si="38"/>
        <v>2015</v>
      </c>
    </row>
    <row r="2348" spans="1:18" ht="44" hidden="1" thickBot="1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0" t="s">
        <v>8321</v>
      </c>
      <c r="P2348" s="15" t="s">
        <v>8322</v>
      </c>
      <c r="Q2348" s="9">
        <v>42615.79896990741</v>
      </c>
      <c r="R2348">
        <f t="shared" si="38"/>
        <v>2016</v>
      </c>
    </row>
    <row r="2349" spans="1:18" ht="44" hidden="1" thickBot="1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0" t="s">
        <v>8321</v>
      </c>
      <c r="P2349" s="15" t="s">
        <v>8322</v>
      </c>
      <c r="Q2349" s="10">
        <v>42577.607361111113</v>
      </c>
      <c r="R2349">
        <f t="shared" si="38"/>
        <v>2016</v>
      </c>
    </row>
    <row r="2350" spans="1:18" ht="44" hidden="1" thickBot="1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0" t="s">
        <v>8321</v>
      </c>
      <c r="P2350" s="15" t="s">
        <v>8322</v>
      </c>
      <c r="Q2350" s="9">
        <v>42360.932152777779</v>
      </c>
      <c r="R2350">
        <f t="shared" si="38"/>
        <v>2015</v>
      </c>
    </row>
    <row r="2351" spans="1:18" ht="44" hidden="1" thickBot="1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0" t="s">
        <v>8321</v>
      </c>
      <c r="P2351" s="15" t="s">
        <v>8322</v>
      </c>
      <c r="Q2351" s="10">
        <v>42198.775787037041</v>
      </c>
      <c r="R2351">
        <f t="shared" si="38"/>
        <v>2015</v>
      </c>
    </row>
    <row r="2352" spans="1:18" ht="44" hidden="1" thickBot="1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0" t="s">
        <v>8321</v>
      </c>
      <c r="P2352" s="15" t="s">
        <v>8322</v>
      </c>
      <c r="Q2352" s="9">
        <v>42708.842245370368</v>
      </c>
      <c r="R2352">
        <f t="shared" si="38"/>
        <v>2016</v>
      </c>
    </row>
    <row r="2353" spans="1:18" ht="29.5" hidden="1" thickBot="1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0" t="s">
        <v>8321</v>
      </c>
      <c r="P2353" s="15" t="s">
        <v>8322</v>
      </c>
      <c r="Q2353" s="10">
        <v>42094.101145833331</v>
      </c>
      <c r="R2353">
        <f t="shared" si="38"/>
        <v>2015</v>
      </c>
    </row>
    <row r="2354" spans="1:18" ht="44" hidden="1" thickBot="1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0" t="s">
        <v>8321</v>
      </c>
      <c r="P2354" s="15" t="s">
        <v>8322</v>
      </c>
      <c r="Q2354" s="9">
        <v>42101.633703703701</v>
      </c>
      <c r="R2354">
        <f t="shared" si="38"/>
        <v>2015</v>
      </c>
    </row>
    <row r="2355" spans="1:18" ht="44" hidden="1" thickBot="1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0" t="s">
        <v>8321</v>
      </c>
      <c r="P2355" s="15" t="s">
        <v>8322</v>
      </c>
      <c r="Q2355" s="10">
        <v>42103.676180555558</v>
      </c>
      <c r="R2355">
        <f t="shared" si="38"/>
        <v>2015</v>
      </c>
    </row>
    <row r="2356" spans="1:18" ht="44" hidden="1" thickBot="1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0" t="s">
        <v>8321</v>
      </c>
      <c r="P2356" s="15" t="s">
        <v>8322</v>
      </c>
      <c r="Q2356" s="9">
        <v>41954.722916666666</v>
      </c>
      <c r="R2356">
        <f t="shared" si="38"/>
        <v>2014</v>
      </c>
    </row>
    <row r="2357" spans="1:18" ht="44" hidden="1" thickBot="1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0" t="s">
        <v>8321</v>
      </c>
      <c r="P2357" s="15" t="s">
        <v>8322</v>
      </c>
      <c r="Q2357" s="10">
        <v>42096.918240740742</v>
      </c>
      <c r="R2357">
        <f t="shared" si="38"/>
        <v>2015</v>
      </c>
    </row>
    <row r="2358" spans="1:18" ht="29.5" hidden="1" thickBot="1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0" t="s">
        <v>8321</v>
      </c>
      <c r="P2358" s="15" t="s">
        <v>8322</v>
      </c>
      <c r="Q2358" s="9">
        <v>42130.78361111111</v>
      </c>
      <c r="R2358">
        <f t="shared" si="38"/>
        <v>2015</v>
      </c>
    </row>
    <row r="2359" spans="1:18" ht="44" hidden="1" thickBot="1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0" t="s">
        <v>8321</v>
      </c>
      <c r="P2359" s="15" t="s">
        <v>8322</v>
      </c>
      <c r="Q2359" s="10">
        <v>42264.620115740741</v>
      </c>
      <c r="R2359">
        <f t="shared" si="38"/>
        <v>2015</v>
      </c>
    </row>
    <row r="2360" spans="1:18" ht="44" hidden="1" thickBot="1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0" t="s">
        <v>8321</v>
      </c>
      <c r="P2360" s="15" t="s">
        <v>8322</v>
      </c>
      <c r="Q2360" s="9">
        <v>41978.930972222224</v>
      </c>
      <c r="R2360">
        <f t="shared" si="38"/>
        <v>2014</v>
      </c>
    </row>
    <row r="2361" spans="1:18" ht="44" hidden="1" thickBot="1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0" t="s">
        <v>8321</v>
      </c>
      <c r="P2361" s="15" t="s">
        <v>8322</v>
      </c>
      <c r="Q2361" s="10">
        <v>42159.649583333332</v>
      </c>
      <c r="R2361">
        <f t="shared" si="38"/>
        <v>2015</v>
      </c>
    </row>
    <row r="2362" spans="1:18" ht="44" hidden="1" thickBot="1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0" t="s">
        <v>8321</v>
      </c>
      <c r="P2362" s="15" t="s">
        <v>8322</v>
      </c>
      <c r="Q2362" s="9">
        <v>42377.706944444442</v>
      </c>
      <c r="R2362">
        <f t="shared" si="38"/>
        <v>2016</v>
      </c>
    </row>
    <row r="2363" spans="1:18" ht="58.5" hidden="1" thickBot="1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0" t="s">
        <v>8321</v>
      </c>
      <c r="P2363" s="15" t="s">
        <v>8322</v>
      </c>
      <c r="Q2363" s="10">
        <v>42466.858888888892</v>
      </c>
      <c r="R2363">
        <f t="shared" si="38"/>
        <v>2016</v>
      </c>
    </row>
    <row r="2364" spans="1:18" ht="44" hidden="1" thickBot="1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0" t="s">
        <v>8321</v>
      </c>
      <c r="P2364" s="15" t="s">
        <v>8322</v>
      </c>
      <c r="Q2364" s="9">
        <v>41954.688310185185</v>
      </c>
      <c r="R2364">
        <f t="shared" si="38"/>
        <v>2014</v>
      </c>
    </row>
    <row r="2365" spans="1:18" ht="44" hidden="1" thickBot="1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0" t="s">
        <v>8321</v>
      </c>
      <c r="P2365" s="15" t="s">
        <v>8322</v>
      </c>
      <c r="Q2365" s="10">
        <v>42322.011574074073</v>
      </c>
      <c r="R2365">
        <f t="shared" si="38"/>
        <v>2015</v>
      </c>
    </row>
    <row r="2366" spans="1:18" ht="29.5" hidden="1" thickBot="1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0" t="s">
        <v>8321</v>
      </c>
      <c r="P2366" s="15" t="s">
        <v>8322</v>
      </c>
      <c r="Q2366" s="9">
        <v>42248.934675925928</v>
      </c>
      <c r="R2366">
        <f t="shared" si="38"/>
        <v>2015</v>
      </c>
    </row>
    <row r="2367" spans="1:18" ht="44" hidden="1" thickBot="1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0" t="s">
        <v>8321</v>
      </c>
      <c r="P2367" s="15" t="s">
        <v>8322</v>
      </c>
      <c r="Q2367" s="10">
        <v>42346.736400462964</v>
      </c>
      <c r="R2367">
        <f t="shared" si="38"/>
        <v>2015</v>
      </c>
    </row>
    <row r="2368" spans="1:18" ht="44" hidden="1" thickBot="1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0" t="s">
        <v>8321</v>
      </c>
      <c r="P2368" s="15" t="s">
        <v>8322</v>
      </c>
      <c r="Q2368" s="9">
        <v>42268.531631944446</v>
      </c>
      <c r="R2368">
        <f t="shared" si="38"/>
        <v>2015</v>
      </c>
    </row>
    <row r="2369" spans="1:18" ht="44" hidden="1" thickBot="1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0" t="s">
        <v>8321</v>
      </c>
      <c r="P2369" s="15" t="s">
        <v>8322</v>
      </c>
      <c r="Q2369" s="10">
        <v>42425.970092592594</v>
      </c>
      <c r="R2369">
        <f t="shared" si="38"/>
        <v>2016</v>
      </c>
    </row>
    <row r="2370" spans="1:18" ht="44" hidden="1" thickBot="1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0" t="s">
        <v>8321</v>
      </c>
      <c r="P2370" s="15" t="s">
        <v>8322</v>
      </c>
      <c r="Q2370" s="9">
        <v>42063.721817129626</v>
      </c>
      <c r="R2370">
        <f t="shared" si="38"/>
        <v>2015</v>
      </c>
    </row>
    <row r="2371" spans="1:18" ht="44" hidden="1" thickBot="1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0" t="s">
        <v>8321</v>
      </c>
      <c r="P2371" s="15" t="s">
        <v>8322</v>
      </c>
      <c r="Q2371" s="10">
        <v>42380.812627314815</v>
      </c>
      <c r="R2371">
        <f t="shared" ref="R2371:R2434" si="39">YEAR(Q2371)</f>
        <v>2016</v>
      </c>
    </row>
    <row r="2372" spans="1:18" ht="44" hidden="1" thickBot="1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0" t="s">
        <v>8321</v>
      </c>
      <c r="P2372" s="15" t="s">
        <v>8322</v>
      </c>
      <c r="Q2372" s="9">
        <v>41961.189131944448</v>
      </c>
      <c r="R2372">
        <f t="shared" si="39"/>
        <v>2014</v>
      </c>
    </row>
    <row r="2373" spans="1:18" ht="44" hidden="1" thickBot="1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0" t="s">
        <v>8321</v>
      </c>
      <c r="P2373" s="15" t="s">
        <v>8322</v>
      </c>
      <c r="Q2373" s="10">
        <v>42150.777731481481</v>
      </c>
      <c r="R2373">
        <f t="shared" si="39"/>
        <v>2015</v>
      </c>
    </row>
    <row r="2374" spans="1:18" ht="44" hidden="1" thickBot="1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0" t="s">
        <v>8321</v>
      </c>
      <c r="P2374" s="15" t="s">
        <v>8322</v>
      </c>
      <c r="Q2374" s="9">
        <v>42088.069108796299</v>
      </c>
      <c r="R2374">
        <f t="shared" si="39"/>
        <v>2015</v>
      </c>
    </row>
    <row r="2375" spans="1:18" ht="29.5" hidden="1" thickBot="1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0" t="s">
        <v>8321</v>
      </c>
      <c r="P2375" s="15" t="s">
        <v>8322</v>
      </c>
      <c r="Q2375" s="10">
        <v>42215.662314814814</v>
      </c>
      <c r="R2375">
        <f t="shared" si="39"/>
        <v>2015</v>
      </c>
    </row>
    <row r="2376" spans="1:18" ht="58.5" hidden="1" thickBot="1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0" t="s">
        <v>8321</v>
      </c>
      <c r="P2376" s="15" t="s">
        <v>8322</v>
      </c>
      <c r="Q2376" s="9">
        <v>42017.843287037038</v>
      </c>
      <c r="R2376">
        <f t="shared" si="39"/>
        <v>2015</v>
      </c>
    </row>
    <row r="2377" spans="1:18" ht="44" hidden="1" thickBot="1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0" t="s">
        <v>8321</v>
      </c>
      <c r="P2377" s="15" t="s">
        <v>8322</v>
      </c>
      <c r="Q2377" s="10">
        <v>42592.836076388892</v>
      </c>
      <c r="R2377">
        <f t="shared" si="39"/>
        <v>2016</v>
      </c>
    </row>
    <row r="2378" spans="1:18" ht="44" hidden="1" thickBot="1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0" t="s">
        <v>8321</v>
      </c>
      <c r="P2378" s="15" t="s">
        <v>8322</v>
      </c>
      <c r="Q2378" s="9">
        <v>42318.925532407404</v>
      </c>
      <c r="R2378">
        <f t="shared" si="39"/>
        <v>2015</v>
      </c>
    </row>
    <row r="2379" spans="1:18" ht="44" hidden="1" thickBot="1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0" t="s">
        <v>8321</v>
      </c>
      <c r="P2379" s="15" t="s">
        <v>8322</v>
      </c>
      <c r="Q2379" s="10">
        <v>42669.870173611111</v>
      </c>
      <c r="R2379">
        <f t="shared" si="39"/>
        <v>2016</v>
      </c>
    </row>
    <row r="2380" spans="1:18" ht="44" hidden="1" thickBot="1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0" t="s">
        <v>8321</v>
      </c>
      <c r="P2380" s="15" t="s">
        <v>8322</v>
      </c>
      <c r="Q2380" s="9">
        <v>42213.013078703705</v>
      </c>
      <c r="R2380">
        <f t="shared" si="39"/>
        <v>2015</v>
      </c>
    </row>
    <row r="2381" spans="1:18" ht="29.5" hidden="1" thickBot="1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0" t="s">
        <v>8321</v>
      </c>
      <c r="P2381" s="15" t="s">
        <v>8322</v>
      </c>
      <c r="Q2381" s="10">
        <v>42237.016388888886</v>
      </c>
      <c r="R2381">
        <f t="shared" si="39"/>
        <v>2015</v>
      </c>
    </row>
    <row r="2382" spans="1:18" ht="44" hidden="1" thickBot="1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0" t="s">
        <v>8321</v>
      </c>
      <c r="P2382" s="15" t="s">
        <v>8322</v>
      </c>
      <c r="Q2382" s="9">
        <v>42248.793310185189</v>
      </c>
      <c r="R2382">
        <f t="shared" si="39"/>
        <v>2015</v>
      </c>
    </row>
    <row r="2383" spans="1:18" ht="44" hidden="1" thickBot="1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0" t="s">
        <v>8321</v>
      </c>
      <c r="P2383" s="15" t="s">
        <v>8322</v>
      </c>
      <c r="Q2383" s="10">
        <v>42074.935740740744</v>
      </c>
      <c r="R2383">
        <f t="shared" si="39"/>
        <v>2015</v>
      </c>
    </row>
    <row r="2384" spans="1:18" ht="58.5" hidden="1" thickBot="1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0" t="s">
        <v>8321</v>
      </c>
      <c r="P2384" s="15" t="s">
        <v>8322</v>
      </c>
      <c r="Q2384" s="9">
        <v>42195.187534722223</v>
      </c>
      <c r="R2384">
        <f t="shared" si="39"/>
        <v>2015</v>
      </c>
    </row>
    <row r="2385" spans="1:18" ht="44" hidden="1" thickBot="1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0" t="s">
        <v>8321</v>
      </c>
      <c r="P2385" s="15" t="s">
        <v>8322</v>
      </c>
      <c r="Q2385" s="10">
        <v>42027.056793981479</v>
      </c>
      <c r="R2385">
        <f t="shared" si="39"/>
        <v>2015</v>
      </c>
    </row>
    <row r="2386" spans="1:18" ht="58.5" hidden="1" thickBot="1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0" t="s">
        <v>8321</v>
      </c>
      <c r="P2386" s="15" t="s">
        <v>8322</v>
      </c>
      <c r="Q2386" s="9">
        <v>41927.067627314813</v>
      </c>
      <c r="R2386">
        <f t="shared" si="39"/>
        <v>2014</v>
      </c>
    </row>
    <row r="2387" spans="1:18" ht="44" hidden="1" thickBot="1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0" t="s">
        <v>8321</v>
      </c>
      <c r="P2387" s="15" t="s">
        <v>8322</v>
      </c>
      <c r="Q2387" s="10">
        <v>42191.70175925926</v>
      </c>
      <c r="R2387">
        <f t="shared" si="39"/>
        <v>2015</v>
      </c>
    </row>
    <row r="2388" spans="1:18" ht="44" hidden="1" thickBot="1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0" t="s">
        <v>8321</v>
      </c>
      <c r="P2388" s="15" t="s">
        <v>8322</v>
      </c>
      <c r="Q2388" s="9">
        <v>41954.838240740741</v>
      </c>
      <c r="R2388">
        <f t="shared" si="39"/>
        <v>2014</v>
      </c>
    </row>
    <row r="2389" spans="1:18" ht="58.5" hidden="1" thickBot="1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0" t="s">
        <v>8321</v>
      </c>
      <c r="P2389" s="15" t="s">
        <v>8322</v>
      </c>
      <c r="Q2389" s="10">
        <v>42528.626620370371</v>
      </c>
      <c r="R2389">
        <f t="shared" si="39"/>
        <v>2016</v>
      </c>
    </row>
    <row r="2390" spans="1:18" ht="44" hidden="1" thickBot="1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0" t="s">
        <v>8321</v>
      </c>
      <c r="P2390" s="15" t="s">
        <v>8322</v>
      </c>
      <c r="Q2390" s="9">
        <v>41989.853692129633</v>
      </c>
      <c r="R2390">
        <f t="shared" si="39"/>
        <v>2014</v>
      </c>
    </row>
    <row r="2391" spans="1:18" ht="58.5" hidden="1" thickBot="1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0" t="s">
        <v>8321</v>
      </c>
      <c r="P2391" s="15" t="s">
        <v>8322</v>
      </c>
      <c r="Q2391" s="10">
        <v>42179.653379629628</v>
      </c>
      <c r="R2391">
        <f t="shared" si="39"/>
        <v>2015</v>
      </c>
    </row>
    <row r="2392" spans="1:18" ht="44" hidden="1" thickBot="1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0" t="s">
        <v>8321</v>
      </c>
      <c r="P2392" s="15" t="s">
        <v>8322</v>
      </c>
      <c r="Q2392" s="9">
        <v>41968.262314814812</v>
      </c>
      <c r="R2392">
        <f t="shared" si="39"/>
        <v>2014</v>
      </c>
    </row>
    <row r="2393" spans="1:18" ht="29.5" hidden="1" thickBot="1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0" t="s">
        <v>8321</v>
      </c>
      <c r="P2393" s="15" t="s">
        <v>8322</v>
      </c>
      <c r="Q2393" s="10">
        <v>42064.794490740744</v>
      </c>
      <c r="R2393">
        <f t="shared" si="39"/>
        <v>2015</v>
      </c>
    </row>
    <row r="2394" spans="1:18" ht="58.5" hidden="1" thickBot="1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0" t="s">
        <v>8321</v>
      </c>
      <c r="P2394" s="15" t="s">
        <v>8322</v>
      </c>
      <c r="Q2394" s="9">
        <v>42276.120636574073</v>
      </c>
      <c r="R2394">
        <f t="shared" si="39"/>
        <v>2015</v>
      </c>
    </row>
    <row r="2395" spans="1:18" ht="44" hidden="1" thickBot="1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0" t="s">
        <v>8321</v>
      </c>
      <c r="P2395" s="15" t="s">
        <v>8322</v>
      </c>
      <c r="Q2395" s="10">
        <v>42194.648344907408</v>
      </c>
      <c r="R2395">
        <f t="shared" si="39"/>
        <v>2015</v>
      </c>
    </row>
    <row r="2396" spans="1:18" ht="44" hidden="1" thickBot="1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0" t="s">
        <v>8321</v>
      </c>
      <c r="P2396" s="15" t="s">
        <v>8322</v>
      </c>
      <c r="Q2396" s="9">
        <v>42031.362187500003</v>
      </c>
      <c r="R2396">
        <f t="shared" si="39"/>
        <v>2015</v>
      </c>
    </row>
    <row r="2397" spans="1:18" ht="44" hidden="1" thickBot="1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0" t="s">
        <v>8321</v>
      </c>
      <c r="P2397" s="15" t="s">
        <v>8322</v>
      </c>
      <c r="Q2397" s="10">
        <v>42717.121377314812</v>
      </c>
      <c r="R2397">
        <f t="shared" si="39"/>
        <v>2016</v>
      </c>
    </row>
    <row r="2398" spans="1:18" ht="44" hidden="1" thickBot="1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0" t="s">
        <v>8321</v>
      </c>
      <c r="P2398" s="15" t="s">
        <v>8322</v>
      </c>
      <c r="Q2398" s="9">
        <v>42262.849050925928</v>
      </c>
      <c r="R2398">
        <f t="shared" si="39"/>
        <v>2015</v>
      </c>
    </row>
    <row r="2399" spans="1:18" ht="44" hidden="1" thickBot="1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0" t="s">
        <v>8321</v>
      </c>
      <c r="P2399" s="15" t="s">
        <v>8322</v>
      </c>
      <c r="Q2399" s="10">
        <v>41976.88490740741</v>
      </c>
      <c r="R2399">
        <f t="shared" si="39"/>
        <v>2014</v>
      </c>
    </row>
    <row r="2400" spans="1:18" ht="44" hidden="1" thickBot="1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0" t="s">
        <v>8321</v>
      </c>
      <c r="P2400" s="15" t="s">
        <v>8322</v>
      </c>
      <c r="Q2400" s="9">
        <v>42157.916481481479</v>
      </c>
      <c r="R2400">
        <f t="shared" si="39"/>
        <v>2015</v>
      </c>
    </row>
    <row r="2401" spans="1:18" ht="44" hidden="1" thickBot="1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0" t="s">
        <v>8321</v>
      </c>
      <c r="P2401" s="15" t="s">
        <v>8322</v>
      </c>
      <c r="Q2401" s="10">
        <v>41956.853078703702</v>
      </c>
      <c r="R2401">
        <f t="shared" si="39"/>
        <v>2014</v>
      </c>
    </row>
    <row r="2402" spans="1:18" ht="44" hidden="1" thickBot="1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0" t="s">
        <v>8321</v>
      </c>
      <c r="P2402" s="15" t="s">
        <v>8322</v>
      </c>
      <c r="Q2402" s="9">
        <v>42444.268101851849</v>
      </c>
      <c r="R2402">
        <f t="shared" si="39"/>
        <v>2016</v>
      </c>
    </row>
    <row r="2403" spans="1:18" ht="44" hidden="1" thickBot="1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0" t="s">
        <v>8338</v>
      </c>
      <c r="P2403" s="15" t="s">
        <v>8339</v>
      </c>
      <c r="Q2403" s="10">
        <v>42374.822870370372</v>
      </c>
      <c r="R2403">
        <f t="shared" si="39"/>
        <v>2016</v>
      </c>
    </row>
    <row r="2404" spans="1:18" ht="29.5" hidden="1" thickBot="1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0" t="s">
        <v>8338</v>
      </c>
      <c r="P2404" s="15" t="s">
        <v>8339</v>
      </c>
      <c r="Q2404" s="9">
        <v>42107.679756944446</v>
      </c>
      <c r="R2404">
        <f t="shared" si="39"/>
        <v>2015</v>
      </c>
    </row>
    <row r="2405" spans="1:18" ht="44" hidden="1" thickBot="1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0" t="s">
        <v>8338</v>
      </c>
      <c r="P2405" s="15" t="s">
        <v>8339</v>
      </c>
      <c r="Q2405" s="10">
        <v>42399.882615740738</v>
      </c>
      <c r="R2405">
        <f t="shared" si="39"/>
        <v>2016</v>
      </c>
    </row>
    <row r="2406" spans="1:18" ht="44" hidden="1" thickBot="1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0" t="s">
        <v>8338</v>
      </c>
      <c r="P2406" s="15" t="s">
        <v>8339</v>
      </c>
      <c r="Q2406" s="9">
        <v>42342.03943287037</v>
      </c>
      <c r="R2406">
        <f t="shared" si="39"/>
        <v>2015</v>
      </c>
    </row>
    <row r="2407" spans="1:18" ht="44" hidden="1" thickBot="1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0" t="s">
        <v>8338</v>
      </c>
      <c r="P2407" s="15" t="s">
        <v>8339</v>
      </c>
      <c r="Q2407" s="10">
        <v>42595.585358796299</v>
      </c>
      <c r="R2407">
        <f t="shared" si="39"/>
        <v>2016</v>
      </c>
    </row>
    <row r="2408" spans="1:18" ht="44" hidden="1" thickBot="1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0" t="s">
        <v>8338</v>
      </c>
      <c r="P2408" s="15" t="s">
        <v>8339</v>
      </c>
      <c r="Q2408" s="9">
        <v>41983.110995370371</v>
      </c>
      <c r="R2408">
        <f t="shared" si="39"/>
        <v>2014</v>
      </c>
    </row>
    <row r="2409" spans="1:18" ht="58.5" hidden="1" thickBot="1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0" t="s">
        <v>8338</v>
      </c>
      <c r="P2409" s="15" t="s">
        <v>8339</v>
      </c>
      <c r="Q2409" s="10">
        <v>42082.575555555559</v>
      </c>
      <c r="R2409">
        <f t="shared" si="39"/>
        <v>2015</v>
      </c>
    </row>
    <row r="2410" spans="1:18" ht="44" hidden="1" thickBot="1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0" t="s">
        <v>8338</v>
      </c>
      <c r="P2410" s="15" t="s">
        <v>8339</v>
      </c>
      <c r="Q2410" s="9">
        <v>41919.140706018516</v>
      </c>
      <c r="R2410">
        <f t="shared" si="39"/>
        <v>2014</v>
      </c>
    </row>
    <row r="2411" spans="1:18" ht="44" hidden="1" thickBot="1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0" t="s">
        <v>8338</v>
      </c>
      <c r="P2411" s="15" t="s">
        <v>8339</v>
      </c>
      <c r="Q2411" s="10">
        <v>42204.875868055555</v>
      </c>
      <c r="R2411">
        <f t="shared" si="39"/>
        <v>2015</v>
      </c>
    </row>
    <row r="2412" spans="1:18" ht="58.5" hidden="1" thickBot="1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0" t="s">
        <v>8338</v>
      </c>
      <c r="P2412" s="15" t="s">
        <v>8339</v>
      </c>
      <c r="Q2412" s="9">
        <v>42224.408275462964</v>
      </c>
      <c r="R2412">
        <f t="shared" si="39"/>
        <v>2015</v>
      </c>
    </row>
    <row r="2413" spans="1:18" ht="58.5" hidden="1" thickBot="1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0" t="s">
        <v>8338</v>
      </c>
      <c r="P2413" s="15" t="s">
        <v>8339</v>
      </c>
      <c r="Q2413" s="10">
        <v>42211.732430555552</v>
      </c>
      <c r="R2413">
        <f t="shared" si="39"/>
        <v>2015</v>
      </c>
    </row>
    <row r="2414" spans="1:18" ht="58.5" hidden="1" thickBot="1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0" t="s">
        <v>8338</v>
      </c>
      <c r="P2414" s="15" t="s">
        <v>8339</v>
      </c>
      <c r="Q2414" s="9">
        <v>42655.736956018518</v>
      </c>
      <c r="R2414">
        <f t="shared" si="39"/>
        <v>2016</v>
      </c>
    </row>
    <row r="2415" spans="1:18" ht="44" hidden="1" thickBot="1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0" t="s">
        <v>8338</v>
      </c>
      <c r="P2415" s="15" t="s">
        <v>8339</v>
      </c>
      <c r="Q2415" s="10">
        <v>41760.10974537037</v>
      </c>
      <c r="R2415">
        <f t="shared" si="39"/>
        <v>2014</v>
      </c>
    </row>
    <row r="2416" spans="1:18" ht="44" hidden="1" thickBot="1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0" t="s">
        <v>8338</v>
      </c>
      <c r="P2416" s="15" t="s">
        <v>8339</v>
      </c>
      <c r="Q2416" s="9">
        <v>42198.695138888892</v>
      </c>
      <c r="R2416">
        <f t="shared" si="39"/>
        <v>2015</v>
      </c>
    </row>
    <row r="2417" spans="1:18" ht="44" hidden="1" thickBot="1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0" t="s">
        <v>8338</v>
      </c>
      <c r="P2417" s="15" t="s">
        <v>8339</v>
      </c>
      <c r="Q2417" s="10">
        <v>42536.862800925926</v>
      </c>
      <c r="R2417">
        <f t="shared" si="39"/>
        <v>2016</v>
      </c>
    </row>
    <row r="2418" spans="1:18" ht="44" hidden="1" thickBot="1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0" t="s">
        <v>8338</v>
      </c>
      <c r="P2418" s="15" t="s">
        <v>8339</v>
      </c>
      <c r="Q2418" s="9">
        <v>42019.737766203703</v>
      </c>
      <c r="R2418">
        <f t="shared" si="39"/>
        <v>2015</v>
      </c>
    </row>
    <row r="2419" spans="1:18" ht="44" hidden="1" thickBot="1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0" t="s">
        <v>8338</v>
      </c>
      <c r="P2419" s="15" t="s">
        <v>8339</v>
      </c>
      <c r="Q2419" s="10">
        <v>41831.884108796294</v>
      </c>
      <c r="R2419">
        <f t="shared" si="39"/>
        <v>2014</v>
      </c>
    </row>
    <row r="2420" spans="1:18" ht="15" hidden="1" thickBot="1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0" t="s">
        <v>8338</v>
      </c>
      <c r="P2420" s="15" t="s">
        <v>8339</v>
      </c>
      <c r="Q2420" s="9">
        <v>42027.856990740744</v>
      </c>
      <c r="R2420">
        <f t="shared" si="39"/>
        <v>2015</v>
      </c>
    </row>
    <row r="2421" spans="1:18" ht="58.5" hidden="1" thickBot="1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0" t="s">
        <v>8338</v>
      </c>
      <c r="P2421" s="15" t="s">
        <v>8339</v>
      </c>
      <c r="Q2421" s="10">
        <v>41993.738298611112</v>
      </c>
      <c r="R2421">
        <f t="shared" si="39"/>
        <v>2014</v>
      </c>
    </row>
    <row r="2422" spans="1:18" ht="44" hidden="1" thickBot="1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0" t="s">
        <v>8338</v>
      </c>
      <c r="P2422" s="15" t="s">
        <v>8339</v>
      </c>
      <c r="Q2422" s="9">
        <v>41893.028877314813</v>
      </c>
      <c r="R2422">
        <f t="shared" si="39"/>
        <v>2014</v>
      </c>
    </row>
    <row r="2423" spans="1:18" ht="29.5" hidden="1" thickBot="1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0" t="s">
        <v>8338</v>
      </c>
      <c r="P2423" s="15" t="s">
        <v>8339</v>
      </c>
      <c r="Q2423" s="10">
        <v>42026.6874537037</v>
      </c>
      <c r="R2423">
        <f t="shared" si="39"/>
        <v>2015</v>
      </c>
    </row>
    <row r="2424" spans="1:18" ht="29.5" hidden="1" thickBot="1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0" t="s">
        <v>8338</v>
      </c>
      <c r="P2424" s="15" t="s">
        <v>8339</v>
      </c>
      <c r="Q2424" s="9">
        <v>42044.724953703706</v>
      </c>
      <c r="R2424">
        <f t="shared" si="39"/>
        <v>2015</v>
      </c>
    </row>
    <row r="2425" spans="1:18" ht="44" hidden="1" thickBot="1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0" t="s">
        <v>8338</v>
      </c>
      <c r="P2425" s="15" t="s">
        <v>8339</v>
      </c>
      <c r="Q2425" s="10">
        <v>41974.704745370371</v>
      </c>
      <c r="R2425">
        <f t="shared" si="39"/>
        <v>2014</v>
      </c>
    </row>
    <row r="2426" spans="1:18" ht="29.5" hidden="1" thickBot="1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0" t="s">
        <v>8338</v>
      </c>
      <c r="P2426" s="15" t="s">
        <v>8339</v>
      </c>
      <c r="Q2426" s="9">
        <v>41909.892453703702</v>
      </c>
      <c r="R2426">
        <f t="shared" si="39"/>
        <v>2014</v>
      </c>
    </row>
    <row r="2427" spans="1:18" ht="58.5" hidden="1" thickBot="1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0" t="s">
        <v>8338</v>
      </c>
      <c r="P2427" s="15" t="s">
        <v>8339</v>
      </c>
      <c r="Q2427" s="10">
        <v>42502.913761574076</v>
      </c>
      <c r="R2427">
        <f t="shared" si="39"/>
        <v>2016</v>
      </c>
    </row>
    <row r="2428" spans="1:18" ht="44" hidden="1" thickBot="1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0" t="s">
        <v>8338</v>
      </c>
      <c r="P2428" s="15" t="s">
        <v>8339</v>
      </c>
      <c r="Q2428" s="9">
        <v>42164.170046296298</v>
      </c>
      <c r="R2428">
        <f t="shared" si="39"/>
        <v>2015</v>
      </c>
    </row>
    <row r="2429" spans="1:18" ht="29.5" hidden="1" thickBot="1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0" t="s">
        <v>8338</v>
      </c>
      <c r="P2429" s="15" t="s">
        <v>8339</v>
      </c>
      <c r="Q2429" s="10">
        <v>42412.318668981483</v>
      </c>
      <c r="R2429">
        <f t="shared" si="39"/>
        <v>2016</v>
      </c>
    </row>
    <row r="2430" spans="1:18" ht="29.5" hidden="1" thickBot="1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0" t="s">
        <v>8338</v>
      </c>
      <c r="P2430" s="15" t="s">
        <v>8339</v>
      </c>
      <c r="Q2430" s="9">
        <v>42045.784155092595</v>
      </c>
      <c r="R2430">
        <f t="shared" si="39"/>
        <v>2015</v>
      </c>
    </row>
    <row r="2431" spans="1:18" ht="44" hidden="1" thickBot="1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0" t="s">
        <v>8338</v>
      </c>
      <c r="P2431" s="15" t="s">
        <v>8339</v>
      </c>
      <c r="Q2431" s="10">
        <v>42734.879236111112</v>
      </c>
      <c r="R2431">
        <f t="shared" si="39"/>
        <v>2016</v>
      </c>
    </row>
    <row r="2432" spans="1:18" ht="58.5" hidden="1" thickBot="1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0" t="s">
        <v>8338</v>
      </c>
      <c r="P2432" s="15" t="s">
        <v>8339</v>
      </c>
      <c r="Q2432" s="9">
        <v>42382.130833333336</v>
      </c>
      <c r="R2432">
        <f t="shared" si="39"/>
        <v>2016</v>
      </c>
    </row>
    <row r="2433" spans="1:18" ht="29.5" hidden="1" thickBot="1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0" t="s">
        <v>8338</v>
      </c>
      <c r="P2433" s="15" t="s">
        <v>8339</v>
      </c>
      <c r="Q2433" s="10">
        <v>42489.099687499998</v>
      </c>
      <c r="R2433">
        <f t="shared" si="39"/>
        <v>2016</v>
      </c>
    </row>
    <row r="2434" spans="1:18" ht="44" hidden="1" thickBot="1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0" t="s">
        <v>8338</v>
      </c>
      <c r="P2434" s="15" t="s">
        <v>8339</v>
      </c>
      <c r="Q2434" s="9">
        <v>42041.218715277777</v>
      </c>
      <c r="R2434">
        <f t="shared" si="39"/>
        <v>2015</v>
      </c>
    </row>
    <row r="2435" spans="1:18" ht="58.5" hidden="1" thickBot="1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0" t="s">
        <v>8338</v>
      </c>
      <c r="P2435" s="15" t="s">
        <v>8339</v>
      </c>
      <c r="Q2435" s="10">
        <v>42397.89980324074</v>
      </c>
      <c r="R2435">
        <f t="shared" ref="R2435:R2498" si="40">YEAR(Q2435)</f>
        <v>2016</v>
      </c>
    </row>
    <row r="2436" spans="1:18" ht="44" hidden="1" thickBot="1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0" t="s">
        <v>8338</v>
      </c>
      <c r="P2436" s="15" t="s">
        <v>8339</v>
      </c>
      <c r="Q2436" s="9">
        <v>42180.186041666668</v>
      </c>
      <c r="R2436">
        <f t="shared" si="40"/>
        <v>2015</v>
      </c>
    </row>
    <row r="2437" spans="1:18" ht="44" hidden="1" thickBot="1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0" t="s">
        <v>8338</v>
      </c>
      <c r="P2437" s="15" t="s">
        <v>8339</v>
      </c>
      <c r="Q2437" s="10">
        <v>42252.277615740742</v>
      </c>
      <c r="R2437">
        <f t="shared" si="40"/>
        <v>2015</v>
      </c>
    </row>
    <row r="2438" spans="1:18" ht="58.5" hidden="1" thickBot="1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0" t="s">
        <v>8338</v>
      </c>
      <c r="P2438" s="15" t="s">
        <v>8339</v>
      </c>
      <c r="Q2438" s="9">
        <v>42338.615393518521</v>
      </c>
      <c r="R2438">
        <f t="shared" si="40"/>
        <v>2015</v>
      </c>
    </row>
    <row r="2439" spans="1:18" ht="44" hidden="1" thickBot="1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0" t="s">
        <v>8338</v>
      </c>
      <c r="P2439" s="15" t="s">
        <v>8339</v>
      </c>
      <c r="Q2439" s="10">
        <v>42031.965138888889</v>
      </c>
      <c r="R2439">
        <f t="shared" si="40"/>
        <v>2015</v>
      </c>
    </row>
    <row r="2440" spans="1:18" ht="44" hidden="1" thickBot="1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0" t="s">
        <v>8338</v>
      </c>
      <c r="P2440" s="15" t="s">
        <v>8339</v>
      </c>
      <c r="Q2440" s="9">
        <v>42285.915069444447</v>
      </c>
      <c r="R2440">
        <f t="shared" si="40"/>
        <v>2015</v>
      </c>
    </row>
    <row r="2441" spans="1:18" ht="58.5" hidden="1" thickBot="1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0" t="s">
        <v>8338</v>
      </c>
      <c r="P2441" s="15" t="s">
        <v>8339</v>
      </c>
      <c r="Q2441" s="10">
        <v>42265.818622685183</v>
      </c>
      <c r="R2441">
        <f t="shared" si="40"/>
        <v>2015</v>
      </c>
    </row>
    <row r="2442" spans="1:18" ht="29.5" hidden="1" thickBot="1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0" t="s">
        <v>8338</v>
      </c>
      <c r="P2442" s="15" t="s">
        <v>8339</v>
      </c>
      <c r="Q2442" s="9">
        <v>42383.899456018517</v>
      </c>
      <c r="R2442">
        <f t="shared" si="40"/>
        <v>2016</v>
      </c>
    </row>
    <row r="2443" spans="1:18" ht="29.5" hidden="1" thickBot="1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0" t="s">
        <v>8338</v>
      </c>
      <c r="P2443" s="15" t="s">
        <v>8354</v>
      </c>
      <c r="Q2443" s="10">
        <v>42187.125625000001</v>
      </c>
      <c r="R2443">
        <f t="shared" si="40"/>
        <v>2015</v>
      </c>
    </row>
    <row r="2444" spans="1:18" ht="29.5" hidden="1" thickBot="1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0" t="s">
        <v>8338</v>
      </c>
      <c r="P2444" s="15" t="s">
        <v>8354</v>
      </c>
      <c r="Q2444" s="9">
        <v>42052.666990740741</v>
      </c>
      <c r="R2444">
        <f t="shared" si="40"/>
        <v>2015</v>
      </c>
    </row>
    <row r="2445" spans="1:18" ht="58.5" hidden="1" thickBot="1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0" t="s">
        <v>8338</v>
      </c>
      <c r="P2445" s="15" t="s">
        <v>8354</v>
      </c>
      <c r="Q2445" s="10">
        <v>41836.625254629631</v>
      </c>
      <c r="R2445">
        <f t="shared" si="40"/>
        <v>2014</v>
      </c>
    </row>
    <row r="2446" spans="1:18" ht="44" hidden="1" thickBot="1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0" t="s">
        <v>8338</v>
      </c>
      <c r="P2446" s="15" t="s">
        <v>8354</v>
      </c>
      <c r="Q2446" s="9">
        <v>42485.754525462966</v>
      </c>
      <c r="R2446">
        <f t="shared" si="40"/>
        <v>2016</v>
      </c>
    </row>
    <row r="2447" spans="1:18" ht="58.5" hidden="1" thickBot="1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0" t="s">
        <v>8338</v>
      </c>
      <c r="P2447" s="15" t="s">
        <v>8354</v>
      </c>
      <c r="Q2447" s="10">
        <v>42243.190057870372</v>
      </c>
      <c r="R2447">
        <f t="shared" si="40"/>
        <v>2015</v>
      </c>
    </row>
    <row r="2448" spans="1:18" ht="58.5" hidden="1" thickBot="1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0" t="s">
        <v>8338</v>
      </c>
      <c r="P2448" s="15" t="s">
        <v>8354</v>
      </c>
      <c r="Q2448" s="9">
        <v>42670.602673611109</v>
      </c>
      <c r="R2448">
        <f t="shared" si="40"/>
        <v>2016</v>
      </c>
    </row>
    <row r="2449" spans="1:18" ht="58.5" hidden="1" thickBot="1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0" t="s">
        <v>8338</v>
      </c>
      <c r="P2449" s="15" t="s">
        <v>8354</v>
      </c>
      <c r="Q2449" s="10">
        <v>42654.469826388886</v>
      </c>
      <c r="R2449">
        <f t="shared" si="40"/>
        <v>2016</v>
      </c>
    </row>
    <row r="2450" spans="1:18" ht="44" hidden="1" thickBot="1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0" t="s">
        <v>8338</v>
      </c>
      <c r="P2450" s="15" t="s">
        <v>8354</v>
      </c>
      <c r="Q2450" s="9">
        <v>42607.316122685188</v>
      </c>
      <c r="R2450">
        <f t="shared" si="40"/>
        <v>2016</v>
      </c>
    </row>
    <row r="2451" spans="1:18" ht="44" hidden="1" thickBot="1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0" t="s">
        <v>8338</v>
      </c>
      <c r="P2451" s="15" t="s">
        <v>8354</v>
      </c>
      <c r="Q2451" s="10">
        <v>41943.142534722225</v>
      </c>
      <c r="R2451">
        <f t="shared" si="40"/>
        <v>2014</v>
      </c>
    </row>
    <row r="2452" spans="1:18" ht="44" hidden="1" thickBot="1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0" t="s">
        <v>8338</v>
      </c>
      <c r="P2452" s="15" t="s">
        <v>8354</v>
      </c>
      <c r="Q2452" s="9">
        <v>41902.07240740741</v>
      </c>
      <c r="R2452">
        <f t="shared" si="40"/>
        <v>2014</v>
      </c>
    </row>
    <row r="2453" spans="1:18" ht="44" hidden="1" thickBot="1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0" t="s">
        <v>8338</v>
      </c>
      <c r="P2453" s="15" t="s">
        <v>8354</v>
      </c>
      <c r="Q2453" s="10">
        <v>42779.908449074072</v>
      </c>
      <c r="R2453">
        <f t="shared" si="40"/>
        <v>2017</v>
      </c>
    </row>
    <row r="2454" spans="1:18" ht="44" hidden="1" thickBot="1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0" t="s">
        <v>8338</v>
      </c>
      <c r="P2454" s="15" t="s">
        <v>8354</v>
      </c>
      <c r="Q2454" s="9">
        <v>42338.84375</v>
      </c>
      <c r="R2454">
        <f t="shared" si="40"/>
        <v>2015</v>
      </c>
    </row>
    <row r="2455" spans="1:18" ht="44" hidden="1" thickBot="1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0" t="s">
        <v>8338</v>
      </c>
      <c r="P2455" s="15" t="s">
        <v>8354</v>
      </c>
      <c r="Q2455" s="10">
        <v>42738.692233796297</v>
      </c>
      <c r="R2455">
        <f t="shared" si="40"/>
        <v>2017</v>
      </c>
    </row>
    <row r="2456" spans="1:18" ht="44" hidden="1" thickBot="1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0" t="s">
        <v>8338</v>
      </c>
      <c r="P2456" s="15" t="s">
        <v>8354</v>
      </c>
      <c r="Q2456" s="9">
        <v>42770.201481481483</v>
      </c>
      <c r="R2456">
        <f t="shared" si="40"/>
        <v>2017</v>
      </c>
    </row>
    <row r="2457" spans="1:18" ht="44" hidden="1" thickBot="1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0" t="s">
        <v>8338</v>
      </c>
      <c r="P2457" s="15" t="s">
        <v>8354</v>
      </c>
      <c r="Q2457" s="10">
        <v>42452.781828703701</v>
      </c>
      <c r="R2457">
        <f t="shared" si="40"/>
        <v>2016</v>
      </c>
    </row>
    <row r="2458" spans="1:18" ht="44" hidden="1" thickBot="1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0" t="s">
        <v>8338</v>
      </c>
      <c r="P2458" s="15" t="s">
        <v>8354</v>
      </c>
      <c r="Q2458" s="9">
        <v>42761.961099537039</v>
      </c>
      <c r="R2458">
        <f t="shared" si="40"/>
        <v>2017</v>
      </c>
    </row>
    <row r="2459" spans="1:18" ht="44" hidden="1" thickBot="1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0" t="s">
        <v>8338</v>
      </c>
      <c r="P2459" s="15" t="s">
        <v>8354</v>
      </c>
      <c r="Q2459" s="10">
        <v>42423.602500000001</v>
      </c>
      <c r="R2459">
        <f t="shared" si="40"/>
        <v>2016</v>
      </c>
    </row>
    <row r="2460" spans="1:18" ht="58.5" hidden="1" thickBot="1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0" t="s">
        <v>8338</v>
      </c>
      <c r="P2460" s="15" t="s">
        <v>8354</v>
      </c>
      <c r="Q2460" s="9">
        <v>42495.871736111112</v>
      </c>
      <c r="R2460">
        <f t="shared" si="40"/>
        <v>2016</v>
      </c>
    </row>
    <row r="2461" spans="1:18" ht="58.5" hidden="1" thickBot="1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0" t="s">
        <v>8338</v>
      </c>
      <c r="P2461" s="15" t="s">
        <v>8354</v>
      </c>
      <c r="Q2461" s="10">
        <v>42407.637557870374</v>
      </c>
      <c r="R2461">
        <f t="shared" si="40"/>
        <v>2016</v>
      </c>
    </row>
    <row r="2462" spans="1:18" ht="44" hidden="1" thickBot="1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0" t="s">
        <v>8338</v>
      </c>
      <c r="P2462" s="15" t="s">
        <v>8354</v>
      </c>
      <c r="Q2462" s="9">
        <v>42704.187118055554</v>
      </c>
      <c r="R2462">
        <f t="shared" si="40"/>
        <v>2016</v>
      </c>
    </row>
    <row r="2463" spans="1:18" ht="44" hidden="1" thickBot="1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0" t="s">
        <v>8327</v>
      </c>
      <c r="P2463" s="15" t="s">
        <v>8331</v>
      </c>
      <c r="Q2463" s="10">
        <v>40784.012696759259</v>
      </c>
      <c r="R2463">
        <f t="shared" si="40"/>
        <v>2011</v>
      </c>
    </row>
    <row r="2464" spans="1:18" ht="44" hidden="1" thickBot="1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0" t="s">
        <v>8327</v>
      </c>
      <c r="P2464" s="15" t="s">
        <v>8331</v>
      </c>
      <c r="Q2464" s="9">
        <v>41089.186296296299</v>
      </c>
      <c r="R2464">
        <f t="shared" si="40"/>
        <v>2012</v>
      </c>
    </row>
    <row r="2465" spans="1:18" ht="15" hidden="1" thickBot="1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0" t="s">
        <v>8327</v>
      </c>
      <c r="P2465" s="15" t="s">
        <v>8331</v>
      </c>
      <c r="Q2465" s="10">
        <v>41341.111400462964</v>
      </c>
      <c r="R2465">
        <f t="shared" si="40"/>
        <v>2013</v>
      </c>
    </row>
    <row r="2466" spans="1:18" ht="44" hidden="1" thickBot="1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0" t="s">
        <v>8327</v>
      </c>
      <c r="P2466" s="15" t="s">
        <v>8331</v>
      </c>
      <c r="Q2466" s="9">
        <v>42248.90042824074</v>
      </c>
      <c r="R2466">
        <f t="shared" si="40"/>
        <v>2015</v>
      </c>
    </row>
    <row r="2467" spans="1:18" ht="44" hidden="1" thickBot="1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0" t="s">
        <v>8327</v>
      </c>
      <c r="P2467" s="15" t="s">
        <v>8331</v>
      </c>
      <c r="Q2467" s="10">
        <v>41145.719305555554</v>
      </c>
      <c r="R2467">
        <f t="shared" si="40"/>
        <v>2012</v>
      </c>
    </row>
    <row r="2468" spans="1:18" ht="44" hidden="1" thickBot="1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0" t="s">
        <v>8327</v>
      </c>
      <c r="P2468" s="15" t="s">
        <v>8331</v>
      </c>
      <c r="Q2468" s="9">
        <v>41373.102465277778</v>
      </c>
      <c r="R2468">
        <f t="shared" si="40"/>
        <v>2013</v>
      </c>
    </row>
    <row r="2469" spans="1:18" ht="44" hidden="1" thickBot="1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0" t="s">
        <v>8327</v>
      </c>
      <c r="P2469" s="15" t="s">
        <v>8331</v>
      </c>
      <c r="Q2469" s="10">
        <v>41025.874201388891</v>
      </c>
      <c r="R2469">
        <f t="shared" si="40"/>
        <v>2012</v>
      </c>
    </row>
    <row r="2470" spans="1:18" ht="44" hidden="1" thickBot="1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0" t="s">
        <v>8327</v>
      </c>
      <c r="P2470" s="15" t="s">
        <v>8331</v>
      </c>
      <c r="Q2470" s="9">
        <v>41174.154178240744</v>
      </c>
      <c r="R2470">
        <f t="shared" si="40"/>
        <v>2012</v>
      </c>
    </row>
    <row r="2471" spans="1:18" ht="44" hidden="1" thickBot="1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0" t="s">
        <v>8327</v>
      </c>
      <c r="P2471" s="15" t="s">
        <v>8331</v>
      </c>
      <c r="Q2471" s="10">
        <v>40557.4297337963</v>
      </c>
      <c r="R2471">
        <f t="shared" si="40"/>
        <v>2011</v>
      </c>
    </row>
    <row r="2472" spans="1:18" ht="44" hidden="1" thickBot="1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0" t="s">
        <v>8327</v>
      </c>
      <c r="P2472" s="15" t="s">
        <v>8331</v>
      </c>
      <c r="Q2472" s="9">
        <v>41023.07471064815</v>
      </c>
      <c r="R2472">
        <f t="shared" si="40"/>
        <v>2012</v>
      </c>
    </row>
    <row r="2473" spans="1:18" ht="58.5" hidden="1" thickBot="1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0" t="s">
        <v>8327</v>
      </c>
      <c r="P2473" s="15" t="s">
        <v>8331</v>
      </c>
      <c r="Q2473" s="10">
        <v>40893.992962962962</v>
      </c>
      <c r="R2473">
        <f t="shared" si="40"/>
        <v>2011</v>
      </c>
    </row>
    <row r="2474" spans="1:18" ht="58.5" hidden="1" thickBot="1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0" t="s">
        <v>8327</v>
      </c>
      <c r="P2474" s="15" t="s">
        <v>8331</v>
      </c>
      <c r="Q2474" s="9">
        <v>40354.11550925926</v>
      </c>
      <c r="R2474">
        <f t="shared" si="40"/>
        <v>2010</v>
      </c>
    </row>
    <row r="2475" spans="1:18" ht="44" hidden="1" thickBot="1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0" t="s">
        <v>8327</v>
      </c>
      <c r="P2475" s="15" t="s">
        <v>8331</v>
      </c>
      <c r="Q2475" s="10">
        <v>41193.748483796298</v>
      </c>
      <c r="R2475">
        <f t="shared" si="40"/>
        <v>2012</v>
      </c>
    </row>
    <row r="2476" spans="1:18" ht="58.5" hidden="1" thickBot="1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0" t="s">
        <v>8327</v>
      </c>
      <c r="P2476" s="15" t="s">
        <v>8331</v>
      </c>
      <c r="Q2476" s="9">
        <v>40417.011296296296</v>
      </c>
      <c r="R2476">
        <f t="shared" si="40"/>
        <v>2010</v>
      </c>
    </row>
    <row r="2477" spans="1:18" ht="29.5" hidden="1" thickBot="1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0" t="s">
        <v>8327</v>
      </c>
      <c r="P2477" s="15" t="s">
        <v>8331</v>
      </c>
      <c r="Q2477" s="10">
        <v>40310.287673611114</v>
      </c>
      <c r="R2477">
        <f t="shared" si="40"/>
        <v>2010</v>
      </c>
    </row>
    <row r="2478" spans="1:18" ht="44" hidden="1" thickBot="1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0" t="s">
        <v>8327</v>
      </c>
      <c r="P2478" s="15" t="s">
        <v>8331</v>
      </c>
      <c r="Q2478" s="9">
        <v>41913.328356481485</v>
      </c>
      <c r="R2478">
        <f t="shared" si="40"/>
        <v>2014</v>
      </c>
    </row>
    <row r="2479" spans="1:18" ht="29.5" hidden="1" thickBot="1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0" t="s">
        <v>8327</v>
      </c>
      <c r="P2479" s="15" t="s">
        <v>8331</v>
      </c>
      <c r="Q2479" s="10">
        <v>41088.691493055558</v>
      </c>
      <c r="R2479">
        <f t="shared" si="40"/>
        <v>2012</v>
      </c>
    </row>
    <row r="2480" spans="1:18" ht="44" hidden="1" thickBot="1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0" t="s">
        <v>8327</v>
      </c>
      <c r="P2480" s="15" t="s">
        <v>8331</v>
      </c>
      <c r="Q2480" s="9">
        <v>41257.950381944444</v>
      </c>
      <c r="R2480">
        <f t="shared" si="40"/>
        <v>2012</v>
      </c>
    </row>
    <row r="2481" spans="1:18" ht="29.5" hidden="1" thickBot="1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0" t="s">
        <v>8327</v>
      </c>
      <c r="P2481" s="15" t="s">
        <v>8331</v>
      </c>
      <c r="Q2481" s="10">
        <v>41107.726782407408</v>
      </c>
      <c r="R2481">
        <f t="shared" si="40"/>
        <v>2012</v>
      </c>
    </row>
    <row r="2482" spans="1:18" ht="44" hidden="1" thickBot="1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0" t="s">
        <v>8327</v>
      </c>
      <c r="P2482" s="15" t="s">
        <v>8331</v>
      </c>
      <c r="Q2482" s="9">
        <v>42227.936157407406</v>
      </c>
      <c r="R2482">
        <f t="shared" si="40"/>
        <v>2015</v>
      </c>
    </row>
    <row r="2483" spans="1:18" ht="44" hidden="1" thickBot="1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0" t="s">
        <v>8327</v>
      </c>
      <c r="P2483" s="15" t="s">
        <v>8331</v>
      </c>
      <c r="Q2483" s="10">
        <v>40999.645925925928</v>
      </c>
      <c r="R2483">
        <f t="shared" si="40"/>
        <v>2012</v>
      </c>
    </row>
    <row r="2484" spans="1:18" ht="58.5" hidden="1" thickBot="1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0" t="s">
        <v>8327</v>
      </c>
      <c r="P2484" s="15" t="s">
        <v>8331</v>
      </c>
      <c r="Q2484" s="9">
        <v>40711.782210648147</v>
      </c>
      <c r="R2484">
        <f t="shared" si="40"/>
        <v>2011</v>
      </c>
    </row>
    <row r="2485" spans="1:18" ht="44" hidden="1" thickBot="1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0" t="s">
        <v>8327</v>
      </c>
      <c r="P2485" s="15" t="s">
        <v>8331</v>
      </c>
      <c r="Q2485" s="10">
        <v>40970.750034722223</v>
      </c>
      <c r="R2485">
        <f t="shared" si="40"/>
        <v>2012</v>
      </c>
    </row>
    <row r="2486" spans="1:18" ht="58.5" hidden="1" thickBot="1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0" t="s">
        <v>8327</v>
      </c>
      <c r="P2486" s="15" t="s">
        <v>8331</v>
      </c>
      <c r="Q2486" s="9">
        <v>40771.916701388887</v>
      </c>
      <c r="R2486">
        <f t="shared" si="40"/>
        <v>2011</v>
      </c>
    </row>
    <row r="2487" spans="1:18" ht="58.5" hidden="1" thickBot="1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0" t="s">
        <v>8327</v>
      </c>
      <c r="P2487" s="15" t="s">
        <v>8331</v>
      </c>
      <c r="Q2487" s="10">
        <v>40793.998599537037</v>
      </c>
      <c r="R2487">
        <f t="shared" si="40"/>
        <v>2011</v>
      </c>
    </row>
    <row r="2488" spans="1:18" ht="44" hidden="1" thickBot="1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0" t="s">
        <v>8327</v>
      </c>
      <c r="P2488" s="15" t="s">
        <v>8331</v>
      </c>
      <c r="Q2488" s="9">
        <v>40991.708055555559</v>
      </c>
      <c r="R2488">
        <f t="shared" si="40"/>
        <v>2012</v>
      </c>
    </row>
    <row r="2489" spans="1:18" ht="44" hidden="1" thickBot="1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0" t="s">
        <v>8327</v>
      </c>
      <c r="P2489" s="15" t="s">
        <v>8331</v>
      </c>
      <c r="Q2489" s="10">
        <v>41026.083298611113</v>
      </c>
      <c r="R2489">
        <f t="shared" si="40"/>
        <v>2012</v>
      </c>
    </row>
    <row r="2490" spans="1:18" ht="58.5" hidden="1" thickBot="1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0" t="s">
        <v>8327</v>
      </c>
      <c r="P2490" s="15" t="s">
        <v>8331</v>
      </c>
      <c r="Q2490" s="9">
        <v>40833.633194444446</v>
      </c>
      <c r="R2490">
        <f t="shared" si="40"/>
        <v>2011</v>
      </c>
    </row>
    <row r="2491" spans="1:18" ht="44" hidden="1" thickBot="1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0" t="s">
        <v>8327</v>
      </c>
      <c r="P2491" s="15" t="s">
        <v>8331</v>
      </c>
      <c r="Q2491" s="10">
        <v>41373.690266203703</v>
      </c>
      <c r="R2491">
        <f t="shared" si="40"/>
        <v>2013</v>
      </c>
    </row>
    <row r="2492" spans="1:18" ht="44" hidden="1" thickBot="1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0" t="s">
        <v>8327</v>
      </c>
      <c r="P2492" s="15" t="s">
        <v>8331</v>
      </c>
      <c r="Q2492" s="9">
        <v>41023.227731481478</v>
      </c>
      <c r="R2492">
        <f t="shared" si="40"/>
        <v>2012</v>
      </c>
    </row>
    <row r="2493" spans="1:18" ht="44" hidden="1" thickBot="1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0" t="s">
        <v>8327</v>
      </c>
      <c r="P2493" s="15" t="s">
        <v>8331</v>
      </c>
      <c r="Q2493" s="10">
        <v>40542.839282407411</v>
      </c>
      <c r="R2493">
        <f t="shared" si="40"/>
        <v>2010</v>
      </c>
    </row>
    <row r="2494" spans="1:18" ht="29.5" hidden="1" thickBot="1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0" t="s">
        <v>8327</v>
      </c>
      <c r="P2494" s="15" t="s">
        <v>8331</v>
      </c>
      <c r="Q2494" s="9">
        <v>41024.985972222225</v>
      </c>
      <c r="R2494">
        <f t="shared" si="40"/>
        <v>2012</v>
      </c>
    </row>
    <row r="2495" spans="1:18" ht="44" hidden="1" thickBot="1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0" t="s">
        <v>8327</v>
      </c>
      <c r="P2495" s="15" t="s">
        <v>8331</v>
      </c>
      <c r="Q2495" s="10">
        <v>41348.168287037035</v>
      </c>
      <c r="R2495">
        <f t="shared" si="40"/>
        <v>2013</v>
      </c>
    </row>
    <row r="2496" spans="1:18" ht="44" hidden="1" thickBot="1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0" t="s">
        <v>8327</v>
      </c>
      <c r="P2496" s="15" t="s">
        <v>8331</v>
      </c>
      <c r="Q2496" s="9">
        <v>41022.645185185182</v>
      </c>
      <c r="R2496">
        <f t="shared" si="40"/>
        <v>2012</v>
      </c>
    </row>
    <row r="2497" spans="1:18" ht="44" hidden="1" thickBot="1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0" t="s">
        <v>8327</v>
      </c>
      <c r="P2497" s="15" t="s">
        <v>8331</v>
      </c>
      <c r="Q2497" s="10">
        <v>41036.946469907409</v>
      </c>
      <c r="R2497">
        <f t="shared" si="40"/>
        <v>2012</v>
      </c>
    </row>
    <row r="2498" spans="1:18" ht="29.5" hidden="1" thickBot="1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0" t="s">
        <v>8327</v>
      </c>
      <c r="P2498" s="15" t="s">
        <v>8331</v>
      </c>
      <c r="Q2498" s="9">
        <v>41327.996435185189</v>
      </c>
      <c r="R2498">
        <f t="shared" si="40"/>
        <v>2013</v>
      </c>
    </row>
    <row r="2499" spans="1:18" ht="44" hidden="1" thickBot="1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0" t="s">
        <v>8327</v>
      </c>
      <c r="P2499" s="15" t="s">
        <v>8331</v>
      </c>
      <c r="Q2499" s="10">
        <v>40730.878912037035</v>
      </c>
      <c r="R2499">
        <f t="shared" ref="R2499:R2562" si="41">YEAR(Q2499)</f>
        <v>2011</v>
      </c>
    </row>
    <row r="2500" spans="1:18" ht="44" hidden="1" thickBot="1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0" t="s">
        <v>8327</v>
      </c>
      <c r="P2500" s="15" t="s">
        <v>8331</v>
      </c>
      <c r="Q2500" s="9">
        <v>42017.967442129629</v>
      </c>
      <c r="R2500">
        <f t="shared" si="41"/>
        <v>2015</v>
      </c>
    </row>
    <row r="2501" spans="1:18" ht="44" hidden="1" thickBot="1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0" t="s">
        <v>8327</v>
      </c>
      <c r="P2501" s="15" t="s">
        <v>8331</v>
      </c>
      <c r="Q2501" s="10">
        <v>41226.648576388892</v>
      </c>
      <c r="R2501">
        <f t="shared" si="41"/>
        <v>2012</v>
      </c>
    </row>
    <row r="2502" spans="1:18" ht="44" hidden="1" thickBot="1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0" t="s">
        <v>8327</v>
      </c>
      <c r="P2502" s="15" t="s">
        <v>8331</v>
      </c>
      <c r="Q2502" s="9">
        <v>41053.772858796299</v>
      </c>
      <c r="R2502">
        <f t="shared" si="41"/>
        <v>2012</v>
      </c>
    </row>
    <row r="2503" spans="1:18" ht="44" hidden="1" thickBot="1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0" t="s">
        <v>8338</v>
      </c>
      <c r="P2503" s="15" t="s">
        <v>8355</v>
      </c>
      <c r="Q2503" s="10">
        <v>42244.776666666665</v>
      </c>
      <c r="R2503">
        <f t="shared" si="41"/>
        <v>2015</v>
      </c>
    </row>
    <row r="2504" spans="1:18" ht="58.5" hidden="1" thickBot="1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0" t="s">
        <v>8338</v>
      </c>
      <c r="P2504" s="15" t="s">
        <v>8355</v>
      </c>
      <c r="Q2504" s="9">
        <v>41858.825439814813</v>
      </c>
      <c r="R2504">
        <f t="shared" si="41"/>
        <v>2014</v>
      </c>
    </row>
    <row r="2505" spans="1:18" ht="44" hidden="1" thickBot="1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0" t="s">
        <v>8338</v>
      </c>
      <c r="P2505" s="15" t="s">
        <v>8355</v>
      </c>
      <c r="Q2505" s="10">
        <v>42498.899398148147</v>
      </c>
      <c r="R2505">
        <f t="shared" si="41"/>
        <v>2016</v>
      </c>
    </row>
    <row r="2506" spans="1:18" ht="29.5" hidden="1" thickBot="1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0" t="s">
        <v>8338</v>
      </c>
      <c r="P2506" s="15" t="s">
        <v>8355</v>
      </c>
      <c r="Q2506" s="9">
        <v>41928.015439814815</v>
      </c>
      <c r="R2506">
        <f t="shared" si="41"/>
        <v>2014</v>
      </c>
    </row>
    <row r="2507" spans="1:18" ht="58.5" hidden="1" thickBot="1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0" t="s">
        <v>8338</v>
      </c>
      <c r="P2507" s="15" t="s">
        <v>8355</v>
      </c>
      <c r="Q2507" s="10">
        <v>42047.05574074074</v>
      </c>
      <c r="R2507">
        <f t="shared" si="41"/>
        <v>2015</v>
      </c>
    </row>
    <row r="2508" spans="1:18" ht="44" hidden="1" thickBot="1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0" t="s">
        <v>8338</v>
      </c>
      <c r="P2508" s="15" t="s">
        <v>8355</v>
      </c>
      <c r="Q2508" s="9">
        <v>42258.297094907408</v>
      </c>
      <c r="R2508">
        <f t="shared" si="41"/>
        <v>2015</v>
      </c>
    </row>
    <row r="2509" spans="1:18" ht="15" hidden="1" thickBot="1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0" t="s">
        <v>8338</v>
      </c>
      <c r="P2509" s="15" t="s">
        <v>8355</v>
      </c>
      <c r="Q2509" s="10">
        <v>42105.072962962964</v>
      </c>
      <c r="R2509">
        <f t="shared" si="41"/>
        <v>2015</v>
      </c>
    </row>
    <row r="2510" spans="1:18" ht="44" hidden="1" thickBot="1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0" t="s">
        <v>8338</v>
      </c>
      <c r="P2510" s="15" t="s">
        <v>8355</v>
      </c>
      <c r="Q2510" s="9">
        <v>41835.951782407406</v>
      </c>
      <c r="R2510">
        <f t="shared" si="41"/>
        <v>2014</v>
      </c>
    </row>
    <row r="2511" spans="1:18" ht="44" hidden="1" thickBot="1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0" t="s">
        <v>8338</v>
      </c>
      <c r="P2511" s="15" t="s">
        <v>8355</v>
      </c>
      <c r="Q2511" s="10">
        <v>42058.809594907405</v>
      </c>
      <c r="R2511">
        <f t="shared" si="41"/>
        <v>2015</v>
      </c>
    </row>
    <row r="2512" spans="1:18" ht="44" hidden="1" thickBot="1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0" t="s">
        <v>8338</v>
      </c>
      <c r="P2512" s="15" t="s">
        <v>8355</v>
      </c>
      <c r="Q2512" s="9">
        <v>42078.997361111113</v>
      </c>
      <c r="R2512">
        <f t="shared" si="41"/>
        <v>2015</v>
      </c>
    </row>
    <row r="2513" spans="1:18" ht="44" hidden="1" thickBot="1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0" t="s">
        <v>8338</v>
      </c>
      <c r="P2513" s="15" t="s">
        <v>8355</v>
      </c>
      <c r="Q2513" s="10">
        <v>42371.446909722225</v>
      </c>
      <c r="R2513">
        <f t="shared" si="41"/>
        <v>2016</v>
      </c>
    </row>
    <row r="2514" spans="1:18" ht="44" hidden="1" thickBot="1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0" t="s">
        <v>8338</v>
      </c>
      <c r="P2514" s="15" t="s">
        <v>8355</v>
      </c>
      <c r="Q2514" s="9">
        <v>41971.876863425925</v>
      </c>
      <c r="R2514">
        <f t="shared" si="41"/>
        <v>2014</v>
      </c>
    </row>
    <row r="2515" spans="1:18" ht="58.5" hidden="1" thickBot="1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0" t="s">
        <v>8338</v>
      </c>
      <c r="P2515" s="15" t="s">
        <v>8355</v>
      </c>
      <c r="Q2515" s="10">
        <v>42732.00681712963</v>
      </c>
      <c r="R2515">
        <f t="shared" si="41"/>
        <v>2016</v>
      </c>
    </row>
    <row r="2516" spans="1:18" ht="44" hidden="1" thickBot="1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0" t="s">
        <v>8338</v>
      </c>
      <c r="P2516" s="15" t="s">
        <v>8355</v>
      </c>
      <c r="Q2516" s="9">
        <v>41854.389780092592</v>
      </c>
      <c r="R2516">
        <f t="shared" si="41"/>
        <v>2014</v>
      </c>
    </row>
    <row r="2517" spans="1:18" ht="58.5" hidden="1" thickBot="1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0" t="s">
        <v>8338</v>
      </c>
      <c r="P2517" s="15" t="s">
        <v>8355</v>
      </c>
      <c r="Q2517" s="10">
        <v>42027.839733796296</v>
      </c>
      <c r="R2517">
        <f t="shared" si="41"/>
        <v>2015</v>
      </c>
    </row>
    <row r="2518" spans="1:18" ht="44" hidden="1" thickBot="1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0" t="s">
        <v>8338</v>
      </c>
      <c r="P2518" s="15" t="s">
        <v>8355</v>
      </c>
      <c r="Q2518" s="9">
        <v>41942.653379629628</v>
      </c>
      <c r="R2518">
        <f t="shared" si="41"/>
        <v>2014</v>
      </c>
    </row>
    <row r="2519" spans="1:18" ht="44" hidden="1" thickBot="1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0" t="s">
        <v>8338</v>
      </c>
      <c r="P2519" s="15" t="s">
        <v>8355</v>
      </c>
      <c r="Q2519" s="10">
        <v>42052.802430555559</v>
      </c>
      <c r="R2519">
        <f t="shared" si="41"/>
        <v>2015</v>
      </c>
    </row>
    <row r="2520" spans="1:18" ht="44" hidden="1" thickBot="1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0" t="s">
        <v>8338</v>
      </c>
      <c r="P2520" s="15" t="s">
        <v>8355</v>
      </c>
      <c r="Q2520" s="9">
        <v>41926.680879629632</v>
      </c>
      <c r="R2520">
        <f t="shared" si="41"/>
        <v>2014</v>
      </c>
    </row>
    <row r="2521" spans="1:18" ht="29.5" hidden="1" thickBot="1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0" t="s">
        <v>8338</v>
      </c>
      <c r="P2521" s="15" t="s">
        <v>8355</v>
      </c>
      <c r="Q2521" s="10">
        <v>41809.155138888891</v>
      </c>
      <c r="R2521">
        <f t="shared" si="41"/>
        <v>2014</v>
      </c>
    </row>
    <row r="2522" spans="1:18" ht="44" hidden="1" thickBot="1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0" t="s">
        <v>8338</v>
      </c>
      <c r="P2522" s="15" t="s">
        <v>8355</v>
      </c>
      <c r="Q2522" s="9">
        <v>42612.60052083333</v>
      </c>
      <c r="R2522">
        <f t="shared" si="41"/>
        <v>2016</v>
      </c>
    </row>
    <row r="2523" spans="1:18" ht="58.5" hidden="1" thickBot="1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0" t="s">
        <v>8327</v>
      </c>
      <c r="P2523" s="15" t="s">
        <v>8356</v>
      </c>
      <c r="Q2523" s="10">
        <v>42269.967835648145</v>
      </c>
      <c r="R2523">
        <f t="shared" si="41"/>
        <v>2015</v>
      </c>
    </row>
    <row r="2524" spans="1:18" ht="44" hidden="1" thickBot="1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0" t="s">
        <v>8327</v>
      </c>
      <c r="P2524" s="15" t="s">
        <v>8356</v>
      </c>
      <c r="Q2524" s="9">
        <v>42460.573611111111</v>
      </c>
      <c r="R2524">
        <f t="shared" si="41"/>
        <v>2016</v>
      </c>
    </row>
    <row r="2525" spans="1:18" ht="44" hidden="1" thickBot="1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0" t="s">
        <v>8327</v>
      </c>
      <c r="P2525" s="15" t="s">
        <v>8356</v>
      </c>
      <c r="Q2525" s="10">
        <v>41930.975601851853</v>
      </c>
      <c r="R2525">
        <f t="shared" si="41"/>
        <v>2014</v>
      </c>
    </row>
    <row r="2526" spans="1:18" ht="44" hidden="1" thickBot="1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0" t="s">
        <v>8327</v>
      </c>
      <c r="P2526" s="15" t="s">
        <v>8356</v>
      </c>
      <c r="Q2526" s="9">
        <v>41961.807372685187</v>
      </c>
      <c r="R2526">
        <f t="shared" si="41"/>
        <v>2014</v>
      </c>
    </row>
    <row r="2527" spans="1:18" ht="44" hidden="1" thickBot="1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0" t="s">
        <v>8327</v>
      </c>
      <c r="P2527" s="15" t="s">
        <v>8356</v>
      </c>
      <c r="Q2527" s="10">
        <v>41058.844571759262</v>
      </c>
      <c r="R2527">
        <f t="shared" si="41"/>
        <v>2012</v>
      </c>
    </row>
    <row r="2528" spans="1:18" ht="44" hidden="1" thickBot="1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0" t="s">
        <v>8327</v>
      </c>
      <c r="P2528" s="15" t="s">
        <v>8356</v>
      </c>
      <c r="Q2528" s="9">
        <v>41953.091134259259</v>
      </c>
      <c r="R2528">
        <f t="shared" si="41"/>
        <v>2014</v>
      </c>
    </row>
    <row r="2529" spans="1:18" ht="44" hidden="1" thickBot="1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0" t="s">
        <v>8327</v>
      </c>
      <c r="P2529" s="15" t="s">
        <v>8356</v>
      </c>
      <c r="Q2529" s="10">
        <v>41546.75105324074</v>
      </c>
      <c r="R2529">
        <f t="shared" si="41"/>
        <v>2013</v>
      </c>
    </row>
    <row r="2530" spans="1:18" ht="44" hidden="1" thickBot="1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0" t="s">
        <v>8327</v>
      </c>
      <c r="P2530" s="15" t="s">
        <v>8356</v>
      </c>
      <c r="Q2530" s="9">
        <v>42217.83452546296</v>
      </c>
      <c r="R2530">
        <f t="shared" si="41"/>
        <v>2015</v>
      </c>
    </row>
    <row r="2531" spans="1:18" ht="29.5" hidden="1" thickBot="1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0" t="s">
        <v>8327</v>
      </c>
      <c r="P2531" s="15" t="s">
        <v>8356</v>
      </c>
      <c r="Q2531" s="10">
        <v>40948.080729166664</v>
      </c>
      <c r="R2531">
        <f t="shared" si="41"/>
        <v>2012</v>
      </c>
    </row>
    <row r="2532" spans="1:18" ht="44" hidden="1" thickBot="1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0" t="s">
        <v>8327</v>
      </c>
      <c r="P2532" s="15" t="s">
        <v>8356</v>
      </c>
      <c r="Q2532" s="9">
        <v>42081.864641203705</v>
      </c>
      <c r="R2532">
        <f t="shared" si="41"/>
        <v>2015</v>
      </c>
    </row>
    <row r="2533" spans="1:18" ht="58.5" hidden="1" thickBot="1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0" t="s">
        <v>8327</v>
      </c>
      <c r="P2533" s="15" t="s">
        <v>8356</v>
      </c>
      <c r="Q2533" s="10">
        <v>42208.680023148147</v>
      </c>
      <c r="R2533">
        <f t="shared" si="41"/>
        <v>2015</v>
      </c>
    </row>
    <row r="2534" spans="1:18" ht="44" hidden="1" thickBot="1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0" t="s">
        <v>8327</v>
      </c>
      <c r="P2534" s="15" t="s">
        <v>8356</v>
      </c>
      <c r="Q2534" s="9">
        <v>41107.849143518521</v>
      </c>
      <c r="R2534">
        <f t="shared" si="41"/>
        <v>2012</v>
      </c>
    </row>
    <row r="2535" spans="1:18" ht="44" hidden="1" thickBot="1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0" t="s">
        <v>8327</v>
      </c>
      <c r="P2535" s="15" t="s">
        <v>8356</v>
      </c>
      <c r="Q2535" s="10">
        <v>41304.751284722224</v>
      </c>
      <c r="R2535">
        <f t="shared" si="41"/>
        <v>2013</v>
      </c>
    </row>
    <row r="2536" spans="1:18" ht="58.5" hidden="1" thickBot="1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0" t="s">
        <v>8327</v>
      </c>
      <c r="P2536" s="15" t="s">
        <v>8356</v>
      </c>
      <c r="Q2536" s="9">
        <v>40127.700370370374</v>
      </c>
      <c r="R2536">
        <f t="shared" si="41"/>
        <v>2009</v>
      </c>
    </row>
    <row r="2537" spans="1:18" ht="15" hidden="1" thickBot="1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0" t="s">
        <v>8327</v>
      </c>
      <c r="P2537" s="15" t="s">
        <v>8356</v>
      </c>
      <c r="Q2537" s="10">
        <v>41943.791030092594</v>
      </c>
      <c r="R2537">
        <f t="shared" si="41"/>
        <v>2014</v>
      </c>
    </row>
    <row r="2538" spans="1:18" ht="44" hidden="1" thickBot="1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0" t="s">
        <v>8327</v>
      </c>
      <c r="P2538" s="15" t="s">
        <v>8356</v>
      </c>
      <c r="Q2538" s="9">
        <v>41464.106087962966</v>
      </c>
      <c r="R2538">
        <f t="shared" si="41"/>
        <v>2013</v>
      </c>
    </row>
    <row r="2539" spans="1:18" ht="44" hidden="1" thickBot="1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0" t="s">
        <v>8327</v>
      </c>
      <c r="P2539" s="15" t="s">
        <v>8356</v>
      </c>
      <c r="Q2539" s="10">
        <v>40696.648784722223</v>
      </c>
      <c r="R2539">
        <f t="shared" si="41"/>
        <v>2011</v>
      </c>
    </row>
    <row r="2540" spans="1:18" ht="29.5" hidden="1" thickBot="1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0" t="s">
        <v>8327</v>
      </c>
      <c r="P2540" s="15" t="s">
        <v>8356</v>
      </c>
      <c r="Q2540" s="9">
        <v>41298.509965277779</v>
      </c>
      <c r="R2540">
        <f t="shared" si="41"/>
        <v>2013</v>
      </c>
    </row>
    <row r="2541" spans="1:18" ht="44" hidden="1" thickBot="1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0" t="s">
        <v>8327</v>
      </c>
      <c r="P2541" s="15" t="s">
        <v>8356</v>
      </c>
      <c r="Q2541" s="10">
        <v>41977.902222222219</v>
      </c>
      <c r="R2541">
        <f t="shared" si="41"/>
        <v>2014</v>
      </c>
    </row>
    <row r="2542" spans="1:18" ht="58.5" hidden="1" thickBot="1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0" t="s">
        <v>8327</v>
      </c>
      <c r="P2542" s="15" t="s">
        <v>8356</v>
      </c>
      <c r="Q2542" s="9">
        <v>40785.675011574072</v>
      </c>
      <c r="R2542">
        <f t="shared" si="41"/>
        <v>2011</v>
      </c>
    </row>
    <row r="2543" spans="1:18" ht="58.5" hidden="1" thickBot="1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0" t="s">
        <v>8327</v>
      </c>
      <c r="P2543" s="15" t="s">
        <v>8356</v>
      </c>
      <c r="Q2543" s="10">
        <v>41483.449282407404</v>
      </c>
      <c r="R2543">
        <f t="shared" si="41"/>
        <v>2013</v>
      </c>
    </row>
    <row r="2544" spans="1:18" ht="44" hidden="1" thickBot="1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0" t="s">
        <v>8327</v>
      </c>
      <c r="P2544" s="15" t="s">
        <v>8356</v>
      </c>
      <c r="Q2544" s="9">
        <v>41509.426585648151</v>
      </c>
      <c r="R2544">
        <f t="shared" si="41"/>
        <v>2013</v>
      </c>
    </row>
    <row r="2545" spans="1:18" ht="44" hidden="1" thickBot="1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0" t="s">
        <v>8327</v>
      </c>
      <c r="P2545" s="15" t="s">
        <v>8356</v>
      </c>
      <c r="Q2545" s="10">
        <v>40514.107615740744</v>
      </c>
      <c r="R2545">
        <f t="shared" si="41"/>
        <v>2010</v>
      </c>
    </row>
    <row r="2546" spans="1:18" ht="44" hidden="1" thickBot="1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0" t="s">
        <v>8327</v>
      </c>
      <c r="P2546" s="15" t="s">
        <v>8356</v>
      </c>
      <c r="Q2546" s="9">
        <v>41068.520474537036</v>
      </c>
      <c r="R2546">
        <f t="shared" si="41"/>
        <v>2012</v>
      </c>
    </row>
    <row r="2547" spans="1:18" ht="44" hidden="1" thickBot="1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0" t="s">
        <v>8327</v>
      </c>
      <c r="P2547" s="15" t="s">
        <v>8356</v>
      </c>
      <c r="Q2547" s="10">
        <v>42027.138171296298</v>
      </c>
      <c r="R2547">
        <f t="shared" si="41"/>
        <v>2015</v>
      </c>
    </row>
    <row r="2548" spans="1:18" ht="44" hidden="1" thickBot="1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0" t="s">
        <v>8327</v>
      </c>
      <c r="P2548" s="15" t="s">
        <v>8356</v>
      </c>
      <c r="Q2548" s="9">
        <v>41524.858553240738</v>
      </c>
      <c r="R2548">
        <f t="shared" si="41"/>
        <v>2013</v>
      </c>
    </row>
    <row r="2549" spans="1:18" ht="44" hidden="1" thickBot="1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0" t="s">
        <v>8327</v>
      </c>
      <c r="P2549" s="15" t="s">
        <v>8356</v>
      </c>
      <c r="Q2549" s="10">
        <v>40973.773182870369</v>
      </c>
      <c r="R2549">
        <f t="shared" si="41"/>
        <v>2012</v>
      </c>
    </row>
    <row r="2550" spans="1:18" ht="44" hidden="1" thickBot="1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0" t="s">
        <v>8327</v>
      </c>
      <c r="P2550" s="15" t="s">
        <v>8356</v>
      </c>
      <c r="Q2550" s="9">
        <v>42618.625428240739</v>
      </c>
      <c r="R2550">
        <f t="shared" si="41"/>
        <v>2016</v>
      </c>
    </row>
    <row r="2551" spans="1:18" ht="44" hidden="1" thickBot="1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0" t="s">
        <v>8327</v>
      </c>
      <c r="P2551" s="15" t="s">
        <v>8356</v>
      </c>
      <c r="Q2551" s="10">
        <v>41390.757754629631</v>
      </c>
      <c r="R2551">
        <f t="shared" si="41"/>
        <v>2013</v>
      </c>
    </row>
    <row r="2552" spans="1:18" ht="58.5" hidden="1" thickBot="1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0" t="s">
        <v>8327</v>
      </c>
      <c r="P2552" s="15" t="s">
        <v>8356</v>
      </c>
      <c r="Q2552" s="9">
        <v>42228.634328703702</v>
      </c>
      <c r="R2552">
        <f t="shared" si="41"/>
        <v>2015</v>
      </c>
    </row>
    <row r="2553" spans="1:18" ht="44" hidden="1" thickBot="1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0" t="s">
        <v>8327</v>
      </c>
      <c r="P2553" s="15" t="s">
        <v>8356</v>
      </c>
      <c r="Q2553" s="10">
        <v>40961.252141203702</v>
      </c>
      <c r="R2553">
        <f t="shared" si="41"/>
        <v>2012</v>
      </c>
    </row>
    <row r="2554" spans="1:18" ht="44" hidden="1" thickBot="1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0" t="s">
        <v>8327</v>
      </c>
      <c r="P2554" s="15" t="s">
        <v>8356</v>
      </c>
      <c r="Q2554" s="9">
        <v>42769.809965277775</v>
      </c>
      <c r="R2554">
        <f t="shared" si="41"/>
        <v>2017</v>
      </c>
    </row>
    <row r="2555" spans="1:18" ht="44" hidden="1" thickBot="1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0" t="s">
        <v>8327</v>
      </c>
      <c r="P2555" s="15" t="s">
        <v>8356</v>
      </c>
      <c r="Q2555" s="10">
        <v>41113.199155092596</v>
      </c>
      <c r="R2555">
        <f t="shared" si="41"/>
        <v>2012</v>
      </c>
    </row>
    <row r="2556" spans="1:18" ht="58.5" hidden="1" thickBot="1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0" t="s">
        <v>8327</v>
      </c>
      <c r="P2556" s="15" t="s">
        <v>8356</v>
      </c>
      <c r="Q2556" s="9">
        <v>42125.078275462962</v>
      </c>
      <c r="R2556">
        <f t="shared" si="41"/>
        <v>2015</v>
      </c>
    </row>
    <row r="2557" spans="1:18" ht="58.5" hidden="1" thickBot="1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0" t="s">
        <v>8327</v>
      </c>
      <c r="P2557" s="15" t="s">
        <v>8356</v>
      </c>
      <c r="Q2557" s="10">
        <v>41026.655011574076</v>
      </c>
      <c r="R2557">
        <f t="shared" si="41"/>
        <v>2012</v>
      </c>
    </row>
    <row r="2558" spans="1:18" ht="44" hidden="1" thickBot="1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0" t="s">
        <v>8327</v>
      </c>
      <c r="P2558" s="15" t="s">
        <v>8356</v>
      </c>
      <c r="Q2558" s="9">
        <v>41222.991400462961</v>
      </c>
      <c r="R2558">
        <f t="shared" si="41"/>
        <v>2012</v>
      </c>
    </row>
    <row r="2559" spans="1:18" ht="29.5" hidden="1" thickBot="1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0" t="s">
        <v>8327</v>
      </c>
      <c r="P2559" s="15" t="s">
        <v>8356</v>
      </c>
      <c r="Q2559" s="10">
        <v>41744.745208333334</v>
      </c>
      <c r="R2559">
        <f t="shared" si="41"/>
        <v>2014</v>
      </c>
    </row>
    <row r="2560" spans="1:18" ht="44" hidden="1" thickBot="1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0" t="s">
        <v>8327</v>
      </c>
      <c r="P2560" s="15" t="s">
        <v>8356</v>
      </c>
      <c r="Q2560" s="9">
        <v>42093.860023148147</v>
      </c>
      <c r="R2560">
        <f t="shared" si="41"/>
        <v>2015</v>
      </c>
    </row>
    <row r="2561" spans="1:18" ht="44" hidden="1" thickBot="1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0" t="s">
        <v>8327</v>
      </c>
      <c r="P2561" s="15" t="s">
        <v>8356</v>
      </c>
      <c r="Q2561" s="10">
        <v>40829.873657407406</v>
      </c>
      <c r="R2561">
        <f t="shared" si="41"/>
        <v>2011</v>
      </c>
    </row>
    <row r="2562" spans="1:18" ht="44" hidden="1" thickBot="1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0" t="s">
        <v>8327</v>
      </c>
      <c r="P2562" s="15" t="s">
        <v>8356</v>
      </c>
      <c r="Q2562" s="9">
        <v>42039.95108796296</v>
      </c>
      <c r="R2562">
        <f t="shared" si="41"/>
        <v>2015</v>
      </c>
    </row>
    <row r="2563" spans="1:18" ht="44" hidden="1" thickBot="1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0" t="s">
        <v>8338</v>
      </c>
      <c r="P2563" s="15" t="s">
        <v>8339</v>
      </c>
      <c r="Q2563" s="10">
        <v>42260.528807870367</v>
      </c>
      <c r="R2563">
        <f t="shared" ref="R2563:R2626" si="42">YEAR(Q2563)</f>
        <v>2015</v>
      </c>
    </row>
    <row r="2564" spans="1:18" ht="58.5" hidden="1" thickBot="1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0" t="s">
        <v>8338</v>
      </c>
      <c r="P2564" s="15" t="s">
        <v>8339</v>
      </c>
      <c r="Q2564" s="9">
        <v>42594.524756944447</v>
      </c>
      <c r="R2564">
        <f t="shared" si="42"/>
        <v>2016</v>
      </c>
    </row>
    <row r="2565" spans="1:18" ht="29.5" hidden="1" thickBot="1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0" t="s">
        <v>8338</v>
      </c>
      <c r="P2565" s="15" t="s">
        <v>8339</v>
      </c>
      <c r="Q2565" s="10">
        <v>42155.139479166668</v>
      </c>
      <c r="R2565">
        <f t="shared" si="42"/>
        <v>2015</v>
      </c>
    </row>
    <row r="2566" spans="1:18" ht="44" hidden="1" thickBot="1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0" t="s">
        <v>8338</v>
      </c>
      <c r="P2566" s="15" t="s">
        <v>8339</v>
      </c>
      <c r="Q2566" s="9">
        <v>41822.040497685186</v>
      </c>
      <c r="R2566">
        <f t="shared" si="42"/>
        <v>2014</v>
      </c>
    </row>
    <row r="2567" spans="1:18" ht="44" hidden="1" thickBot="1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0" t="s">
        <v>8338</v>
      </c>
      <c r="P2567" s="15" t="s">
        <v>8339</v>
      </c>
      <c r="Q2567" s="10">
        <v>42440.650335648148</v>
      </c>
      <c r="R2567">
        <f t="shared" si="42"/>
        <v>2016</v>
      </c>
    </row>
    <row r="2568" spans="1:18" ht="44" hidden="1" thickBot="1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0" t="s">
        <v>8338</v>
      </c>
      <c r="P2568" s="15" t="s">
        <v>8339</v>
      </c>
      <c r="Q2568" s="9">
        <v>41842.980879629627</v>
      </c>
      <c r="R2568">
        <f t="shared" si="42"/>
        <v>2014</v>
      </c>
    </row>
    <row r="2569" spans="1:18" ht="44" hidden="1" thickBot="1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0" t="s">
        <v>8338</v>
      </c>
      <c r="P2569" s="15" t="s">
        <v>8339</v>
      </c>
      <c r="Q2569" s="10">
        <v>42087.878912037035</v>
      </c>
      <c r="R2569">
        <f t="shared" si="42"/>
        <v>2015</v>
      </c>
    </row>
    <row r="2570" spans="1:18" ht="44" hidden="1" thickBot="1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0" t="s">
        <v>8338</v>
      </c>
      <c r="P2570" s="15" t="s">
        <v>8339</v>
      </c>
      <c r="Q2570" s="9">
        <v>42584.666597222225</v>
      </c>
      <c r="R2570">
        <f t="shared" si="42"/>
        <v>2016</v>
      </c>
    </row>
    <row r="2571" spans="1:18" ht="44" hidden="1" thickBot="1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0" t="s">
        <v>8338</v>
      </c>
      <c r="P2571" s="15" t="s">
        <v>8339</v>
      </c>
      <c r="Q2571" s="10">
        <v>42234.105462962965</v>
      </c>
      <c r="R2571">
        <f t="shared" si="42"/>
        <v>2015</v>
      </c>
    </row>
    <row r="2572" spans="1:18" ht="44" hidden="1" thickBot="1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0" t="s">
        <v>8338</v>
      </c>
      <c r="P2572" s="15" t="s">
        <v>8339</v>
      </c>
      <c r="Q2572" s="9">
        <v>42744.903182870374</v>
      </c>
      <c r="R2572">
        <f t="shared" si="42"/>
        <v>2017</v>
      </c>
    </row>
    <row r="2573" spans="1:18" ht="44" hidden="1" thickBot="1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0" t="s">
        <v>8338</v>
      </c>
      <c r="P2573" s="15" t="s">
        <v>8339</v>
      </c>
      <c r="Q2573" s="10">
        <v>42449.341678240744</v>
      </c>
      <c r="R2573">
        <f t="shared" si="42"/>
        <v>2016</v>
      </c>
    </row>
    <row r="2574" spans="1:18" ht="44" hidden="1" thickBot="1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0" t="s">
        <v>8338</v>
      </c>
      <c r="P2574" s="15" t="s">
        <v>8339</v>
      </c>
      <c r="Q2574" s="9">
        <v>42077.119409722225</v>
      </c>
      <c r="R2574">
        <f t="shared" si="42"/>
        <v>2015</v>
      </c>
    </row>
    <row r="2575" spans="1:18" ht="58.5" hidden="1" thickBot="1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0" t="s">
        <v>8338</v>
      </c>
      <c r="P2575" s="15" t="s">
        <v>8339</v>
      </c>
      <c r="Q2575" s="10">
        <v>41829.592002314814</v>
      </c>
      <c r="R2575">
        <f t="shared" si="42"/>
        <v>2014</v>
      </c>
    </row>
    <row r="2576" spans="1:18" ht="58.5" hidden="1" thickBot="1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0" t="s">
        <v>8338</v>
      </c>
      <c r="P2576" s="15" t="s">
        <v>8339</v>
      </c>
      <c r="Q2576" s="9">
        <v>42487.825752314813</v>
      </c>
      <c r="R2576">
        <f t="shared" si="42"/>
        <v>2016</v>
      </c>
    </row>
    <row r="2577" spans="1:18" ht="44" hidden="1" thickBot="1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0" t="s">
        <v>8338</v>
      </c>
      <c r="P2577" s="15" t="s">
        <v>8339</v>
      </c>
      <c r="Q2577" s="10">
        <v>41986.108726851853</v>
      </c>
      <c r="R2577">
        <f t="shared" si="42"/>
        <v>2014</v>
      </c>
    </row>
    <row r="2578" spans="1:18" ht="29.5" hidden="1" thickBot="1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0" t="s">
        <v>8338</v>
      </c>
      <c r="P2578" s="15" t="s">
        <v>8339</v>
      </c>
      <c r="Q2578" s="9">
        <v>42060.00980324074</v>
      </c>
      <c r="R2578">
        <f t="shared" si="42"/>
        <v>2015</v>
      </c>
    </row>
    <row r="2579" spans="1:18" ht="44" hidden="1" thickBot="1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0" t="s">
        <v>8338</v>
      </c>
      <c r="P2579" s="15" t="s">
        <v>8339</v>
      </c>
      <c r="Q2579" s="10">
        <v>41830.820567129631</v>
      </c>
      <c r="R2579">
        <f t="shared" si="42"/>
        <v>2014</v>
      </c>
    </row>
    <row r="2580" spans="1:18" ht="58.5" hidden="1" thickBot="1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0" t="s">
        <v>8338</v>
      </c>
      <c r="P2580" s="15" t="s">
        <v>8339</v>
      </c>
      <c r="Q2580" s="9">
        <v>42238.022905092592</v>
      </c>
      <c r="R2580">
        <f t="shared" si="42"/>
        <v>2015</v>
      </c>
    </row>
    <row r="2581" spans="1:18" ht="44" hidden="1" thickBot="1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0" t="s">
        <v>8338</v>
      </c>
      <c r="P2581" s="15" t="s">
        <v>8339</v>
      </c>
      <c r="Q2581" s="10">
        <v>41837.829895833333</v>
      </c>
      <c r="R2581">
        <f t="shared" si="42"/>
        <v>2014</v>
      </c>
    </row>
    <row r="2582" spans="1:18" ht="44" hidden="1" thickBot="1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0" t="s">
        <v>8338</v>
      </c>
      <c r="P2582" s="15" t="s">
        <v>8339</v>
      </c>
      <c r="Q2582" s="9">
        <v>42110.326423611114</v>
      </c>
      <c r="R2582">
        <f t="shared" si="42"/>
        <v>2015</v>
      </c>
    </row>
    <row r="2583" spans="1:18" ht="44" hidden="1" thickBot="1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0" t="s">
        <v>8338</v>
      </c>
      <c r="P2583" s="15" t="s">
        <v>8339</v>
      </c>
      <c r="Q2583" s="10">
        <v>42294.628449074073</v>
      </c>
      <c r="R2583">
        <f t="shared" si="42"/>
        <v>2015</v>
      </c>
    </row>
    <row r="2584" spans="1:18" ht="29.5" hidden="1" thickBot="1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0" t="s">
        <v>8338</v>
      </c>
      <c r="P2584" s="15" t="s">
        <v>8339</v>
      </c>
      <c r="Q2584" s="9">
        <v>42642.988819444443</v>
      </c>
      <c r="R2584">
        <f t="shared" si="42"/>
        <v>2016</v>
      </c>
    </row>
    <row r="2585" spans="1:18" ht="44" hidden="1" thickBot="1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0" t="s">
        <v>8338</v>
      </c>
      <c r="P2585" s="15" t="s">
        <v>8339</v>
      </c>
      <c r="Q2585" s="10">
        <v>42019.769444444442</v>
      </c>
      <c r="R2585">
        <f t="shared" si="42"/>
        <v>2015</v>
      </c>
    </row>
    <row r="2586" spans="1:18" ht="29.5" hidden="1" thickBot="1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0" t="s">
        <v>8338</v>
      </c>
      <c r="P2586" s="15" t="s">
        <v>8339</v>
      </c>
      <c r="Q2586" s="9">
        <v>42140.173252314817</v>
      </c>
      <c r="R2586">
        <f t="shared" si="42"/>
        <v>2015</v>
      </c>
    </row>
    <row r="2587" spans="1:18" ht="44" hidden="1" thickBot="1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0" t="s">
        <v>8338</v>
      </c>
      <c r="P2587" s="15" t="s">
        <v>8339</v>
      </c>
      <c r="Q2587" s="10">
        <v>41795.963333333333</v>
      </c>
      <c r="R2587">
        <f t="shared" si="42"/>
        <v>2014</v>
      </c>
    </row>
    <row r="2588" spans="1:18" ht="29.5" hidden="1" thickBot="1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0" t="s">
        <v>8338</v>
      </c>
      <c r="P2588" s="15" t="s">
        <v>8339</v>
      </c>
      <c r="Q2588" s="9">
        <v>42333.330277777779</v>
      </c>
      <c r="R2588">
        <f t="shared" si="42"/>
        <v>2015</v>
      </c>
    </row>
    <row r="2589" spans="1:18" ht="44" hidden="1" thickBot="1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0" t="s">
        <v>8338</v>
      </c>
      <c r="P2589" s="15" t="s">
        <v>8339</v>
      </c>
      <c r="Q2589" s="10">
        <v>42338.675381944442</v>
      </c>
      <c r="R2589">
        <f t="shared" si="42"/>
        <v>2015</v>
      </c>
    </row>
    <row r="2590" spans="1:18" ht="58.5" hidden="1" thickBot="1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0" t="s">
        <v>8338</v>
      </c>
      <c r="P2590" s="15" t="s">
        <v>8339</v>
      </c>
      <c r="Q2590" s="9">
        <v>42042.676226851851</v>
      </c>
      <c r="R2590">
        <f t="shared" si="42"/>
        <v>2015</v>
      </c>
    </row>
    <row r="2591" spans="1:18" ht="44" hidden="1" thickBot="1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0" t="s">
        <v>8338</v>
      </c>
      <c r="P2591" s="15" t="s">
        <v>8339</v>
      </c>
      <c r="Q2591" s="10">
        <v>42422.536192129628</v>
      </c>
      <c r="R2591">
        <f t="shared" si="42"/>
        <v>2016</v>
      </c>
    </row>
    <row r="2592" spans="1:18" ht="44" hidden="1" thickBot="1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0" t="s">
        <v>8338</v>
      </c>
      <c r="P2592" s="15" t="s">
        <v>8339</v>
      </c>
      <c r="Q2592" s="9">
        <v>42388.589085648149</v>
      </c>
      <c r="R2592">
        <f t="shared" si="42"/>
        <v>2016</v>
      </c>
    </row>
    <row r="2593" spans="1:18" ht="44" hidden="1" thickBot="1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0" t="s">
        <v>8338</v>
      </c>
      <c r="P2593" s="15" t="s">
        <v>8339</v>
      </c>
      <c r="Q2593" s="10">
        <v>42382.906527777777</v>
      </c>
      <c r="R2593">
        <f t="shared" si="42"/>
        <v>2016</v>
      </c>
    </row>
    <row r="2594" spans="1:18" ht="58.5" hidden="1" thickBot="1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0" t="s">
        <v>8338</v>
      </c>
      <c r="P2594" s="15" t="s">
        <v>8339</v>
      </c>
      <c r="Q2594" s="9">
        <v>41887.801168981481</v>
      </c>
      <c r="R2594">
        <f t="shared" si="42"/>
        <v>2014</v>
      </c>
    </row>
    <row r="2595" spans="1:18" ht="44" hidden="1" thickBot="1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0" t="s">
        <v>8338</v>
      </c>
      <c r="P2595" s="15" t="s">
        <v>8339</v>
      </c>
      <c r="Q2595" s="10">
        <v>42089.845208333332</v>
      </c>
      <c r="R2595">
        <f t="shared" si="42"/>
        <v>2015</v>
      </c>
    </row>
    <row r="2596" spans="1:18" ht="44" hidden="1" thickBot="1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0" t="s">
        <v>8338</v>
      </c>
      <c r="P2596" s="15" t="s">
        <v>8339</v>
      </c>
      <c r="Q2596" s="9">
        <v>41828.967916666668</v>
      </c>
      <c r="R2596">
        <f t="shared" si="42"/>
        <v>2014</v>
      </c>
    </row>
    <row r="2597" spans="1:18" ht="29.5" hidden="1" thickBot="1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0" t="s">
        <v>8338</v>
      </c>
      <c r="P2597" s="15" t="s">
        <v>8339</v>
      </c>
      <c r="Q2597" s="10">
        <v>42760.244212962964</v>
      </c>
      <c r="R2597">
        <f t="shared" si="42"/>
        <v>2017</v>
      </c>
    </row>
    <row r="2598" spans="1:18" ht="58.5" hidden="1" thickBot="1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0" t="s">
        <v>8338</v>
      </c>
      <c r="P2598" s="15" t="s">
        <v>8339</v>
      </c>
      <c r="Q2598" s="9">
        <v>41828.664456018516</v>
      </c>
      <c r="R2598">
        <f t="shared" si="42"/>
        <v>2014</v>
      </c>
    </row>
    <row r="2599" spans="1:18" ht="44" hidden="1" thickBot="1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0" t="s">
        <v>8338</v>
      </c>
      <c r="P2599" s="15" t="s">
        <v>8339</v>
      </c>
      <c r="Q2599" s="10">
        <v>42510.341631944444</v>
      </c>
      <c r="R2599">
        <f t="shared" si="42"/>
        <v>2016</v>
      </c>
    </row>
    <row r="2600" spans="1:18" ht="44" hidden="1" thickBot="1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0" t="s">
        <v>8338</v>
      </c>
      <c r="P2600" s="15" t="s">
        <v>8339</v>
      </c>
      <c r="Q2600" s="9">
        <v>42240.840289351851</v>
      </c>
      <c r="R2600">
        <f t="shared" si="42"/>
        <v>2015</v>
      </c>
    </row>
    <row r="2601" spans="1:18" ht="29.5" hidden="1" thickBot="1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0" t="s">
        <v>8338</v>
      </c>
      <c r="P2601" s="15" t="s">
        <v>8339</v>
      </c>
      <c r="Q2601" s="10">
        <v>41809.754016203704</v>
      </c>
      <c r="R2601">
        <f t="shared" si="42"/>
        <v>2014</v>
      </c>
    </row>
    <row r="2602" spans="1:18" ht="44" hidden="1" thickBot="1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0" t="s">
        <v>8338</v>
      </c>
      <c r="P2602" s="15" t="s">
        <v>8339</v>
      </c>
      <c r="Q2602" s="9">
        <v>42394.900462962964</v>
      </c>
      <c r="R2602">
        <f t="shared" si="42"/>
        <v>2016</v>
      </c>
    </row>
    <row r="2603" spans="1:18" ht="58.5" hidden="1" thickBot="1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0" t="s">
        <v>8321</v>
      </c>
      <c r="P2603" s="15" t="s">
        <v>8357</v>
      </c>
      <c r="Q2603" s="10">
        <v>41150.902187500003</v>
      </c>
      <c r="R2603">
        <f t="shared" si="42"/>
        <v>2012</v>
      </c>
    </row>
    <row r="2604" spans="1:18" ht="44" hidden="1" thickBot="1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0" t="s">
        <v>8321</v>
      </c>
      <c r="P2604" s="15" t="s">
        <v>8357</v>
      </c>
      <c r="Q2604" s="9">
        <v>41915.747314814813</v>
      </c>
      <c r="R2604">
        <f t="shared" si="42"/>
        <v>2014</v>
      </c>
    </row>
    <row r="2605" spans="1:18" ht="29.5" hidden="1" thickBot="1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0" t="s">
        <v>8321</v>
      </c>
      <c r="P2605" s="15" t="s">
        <v>8357</v>
      </c>
      <c r="Q2605" s="10">
        <v>41617.912662037037</v>
      </c>
      <c r="R2605">
        <f t="shared" si="42"/>
        <v>2013</v>
      </c>
    </row>
    <row r="2606" spans="1:18" ht="44" hidden="1" thickBot="1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0" t="s">
        <v>8321</v>
      </c>
      <c r="P2606" s="15" t="s">
        <v>8357</v>
      </c>
      <c r="Q2606" s="9">
        <v>40998.051192129627</v>
      </c>
      <c r="R2606">
        <f t="shared" si="42"/>
        <v>2012</v>
      </c>
    </row>
    <row r="2607" spans="1:18" ht="44" hidden="1" thickBot="1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0" t="s">
        <v>8321</v>
      </c>
      <c r="P2607" s="15" t="s">
        <v>8357</v>
      </c>
      <c r="Q2607" s="10">
        <v>42508.541550925926</v>
      </c>
      <c r="R2607">
        <f t="shared" si="42"/>
        <v>2016</v>
      </c>
    </row>
    <row r="2608" spans="1:18" ht="58.5" hidden="1" thickBot="1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0" t="s">
        <v>8321</v>
      </c>
      <c r="P2608" s="15" t="s">
        <v>8357</v>
      </c>
      <c r="Q2608" s="9">
        <v>41726.712754629632</v>
      </c>
      <c r="R2608">
        <f t="shared" si="42"/>
        <v>2014</v>
      </c>
    </row>
    <row r="2609" spans="1:18" ht="44" hidden="1" thickBot="1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0" t="s">
        <v>8321</v>
      </c>
      <c r="P2609" s="15" t="s">
        <v>8357</v>
      </c>
      <c r="Q2609" s="10">
        <v>42184.874675925923</v>
      </c>
      <c r="R2609">
        <f t="shared" si="42"/>
        <v>2015</v>
      </c>
    </row>
    <row r="2610" spans="1:18" ht="44" hidden="1" thickBot="1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0" t="s">
        <v>8321</v>
      </c>
      <c r="P2610" s="15" t="s">
        <v>8357</v>
      </c>
      <c r="Q2610" s="9">
        <v>42767.801712962966</v>
      </c>
      <c r="R2610">
        <f t="shared" si="42"/>
        <v>2017</v>
      </c>
    </row>
    <row r="2611" spans="1:18" ht="58.5" hidden="1" thickBot="1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0" t="s">
        <v>8321</v>
      </c>
      <c r="P2611" s="15" t="s">
        <v>8357</v>
      </c>
      <c r="Q2611" s="10">
        <v>41075.237858796296</v>
      </c>
      <c r="R2611">
        <f t="shared" si="42"/>
        <v>2012</v>
      </c>
    </row>
    <row r="2612" spans="1:18" ht="44" hidden="1" thickBot="1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0" t="s">
        <v>8321</v>
      </c>
      <c r="P2612" s="15" t="s">
        <v>8357</v>
      </c>
      <c r="Q2612" s="9">
        <v>42564.881076388891</v>
      </c>
      <c r="R2612">
        <f t="shared" si="42"/>
        <v>2016</v>
      </c>
    </row>
    <row r="2613" spans="1:18" ht="58.5" hidden="1" thickBot="1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0" t="s">
        <v>8321</v>
      </c>
      <c r="P2613" s="15" t="s">
        <v>8357</v>
      </c>
      <c r="Q2613" s="10">
        <v>42704.335810185185</v>
      </c>
      <c r="R2613">
        <f t="shared" si="42"/>
        <v>2016</v>
      </c>
    </row>
    <row r="2614" spans="1:18" ht="44" hidden="1" thickBot="1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0" t="s">
        <v>8321</v>
      </c>
      <c r="P2614" s="15" t="s">
        <v>8357</v>
      </c>
      <c r="Q2614" s="9">
        <v>41982.143171296295</v>
      </c>
      <c r="R2614">
        <f t="shared" si="42"/>
        <v>2014</v>
      </c>
    </row>
    <row r="2615" spans="1:18" ht="44" hidden="1" thickBot="1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0" t="s">
        <v>8321</v>
      </c>
      <c r="P2615" s="15" t="s">
        <v>8357</v>
      </c>
      <c r="Q2615" s="10">
        <v>41143.81821759259</v>
      </c>
      <c r="R2615">
        <f t="shared" si="42"/>
        <v>2012</v>
      </c>
    </row>
    <row r="2616" spans="1:18" ht="44" hidden="1" thickBot="1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0" t="s">
        <v>8321</v>
      </c>
      <c r="P2616" s="15" t="s">
        <v>8357</v>
      </c>
      <c r="Q2616" s="9">
        <v>41730.708472222221</v>
      </c>
      <c r="R2616">
        <f t="shared" si="42"/>
        <v>2014</v>
      </c>
    </row>
    <row r="2617" spans="1:18" ht="44" hidden="1" thickBot="1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0" t="s">
        <v>8321</v>
      </c>
      <c r="P2617" s="15" t="s">
        <v>8357</v>
      </c>
      <c r="Q2617" s="10">
        <v>42453.49726851852</v>
      </c>
      <c r="R2617">
        <f t="shared" si="42"/>
        <v>2016</v>
      </c>
    </row>
    <row r="2618" spans="1:18" ht="44" hidden="1" thickBot="1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0" t="s">
        <v>8321</v>
      </c>
      <c r="P2618" s="15" t="s">
        <v>8357</v>
      </c>
      <c r="Q2618" s="9">
        <v>42211.99454861111</v>
      </c>
      <c r="R2618">
        <f t="shared" si="42"/>
        <v>2015</v>
      </c>
    </row>
    <row r="2619" spans="1:18" ht="44" hidden="1" thickBot="1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0" t="s">
        <v>8321</v>
      </c>
      <c r="P2619" s="15" t="s">
        <v>8357</v>
      </c>
      <c r="Q2619" s="10">
        <v>41902.874432870369</v>
      </c>
      <c r="R2619">
        <f t="shared" si="42"/>
        <v>2014</v>
      </c>
    </row>
    <row r="2620" spans="1:18" ht="29.5" hidden="1" thickBot="1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0" t="s">
        <v>8321</v>
      </c>
      <c r="P2620" s="15" t="s">
        <v>8357</v>
      </c>
      <c r="Q2620" s="9">
        <v>42279.792372685188</v>
      </c>
      <c r="R2620">
        <f t="shared" si="42"/>
        <v>2015</v>
      </c>
    </row>
    <row r="2621" spans="1:18" ht="44" hidden="1" thickBot="1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0" t="s">
        <v>8321</v>
      </c>
      <c r="P2621" s="15" t="s">
        <v>8357</v>
      </c>
      <c r="Q2621" s="10">
        <v>42273.884305555555</v>
      </c>
      <c r="R2621">
        <f t="shared" si="42"/>
        <v>2015</v>
      </c>
    </row>
    <row r="2622" spans="1:18" ht="44" hidden="1" thickBot="1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0" t="s">
        <v>8321</v>
      </c>
      <c r="P2622" s="15" t="s">
        <v>8357</v>
      </c>
      <c r="Q2622" s="9">
        <v>42251.16715277778</v>
      </c>
      <c r="R2622">
        <f t="shared" si="42"/>
        <v>2015</v>
      </c>
    </row>
    <row r="2623" spans="1:18" ht="44" hidden="1" thickBot="1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0" t="s">
        <v>8321</v>
      </c>
      <c r="P2623" s="15" t="s">
        <v>8357</v>
      </c>
      <c r="Q2623" s="10">
        <v>42115.747546296298</v>
      </c>
      <c r="R2623">
        <f t="shared" si="42"/>
        <v>2015</v>
      </c>
    </row>
    <row r="2624" spans="1:18" ht="44" hidden="1" thickBot="1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0" t="s">
        <v>8321</v>
      </c>
      <c r="P2624" s="15" t="s">
        <v>8357</v>
      </c>
      <c r="Q2624" s="9">
        <v>42689.74324074074</v>
      </c>
      <c r="R2624">
        <f t="shared" si="42"/>
        <v>2016</v>
      </c>
    </row>
    <row r="2625" spans="1:18" ht="44" hidden="1" thickBot="1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0" t="s">
        <v>8321</v>
      </c>
      <c r="P2625" s="15" t="s">
        <v>8357</v>
      </c>
      <c r="Q2625" s="10">
        <v>42692.256550925929</v>
      </c>
      <c r="R2625">
        <f t="shared" si="42"/>
        <v>2016</v>
      </c>
    </row>
    <row r="2626" spans="1:18" ht="44" hidden="1" thickBot="1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0" t="s">
        <v>8321</v>
      </c>
      <c r="P2626" s="15" t="s">
        <v>8357</v>
      </c>
      <c r="Q2626" s="9">
        <v>41144.421550925923</v>
      </c>
      <c r="R2626">
        <f t="shared" si="42"/>
        <v>2012</v>
      </c>
    </row>
    <row r="2627" spans="1:18" ht="58.5" hidden="1" thickBot="1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0" t="s">
        <v>8321</v>
      </c>
      <c r="P2627" s="15" t="s">
        <v>8357</v>
      </c>
      <c r="Q2627" s="10">
        <v>42658.810277777775</v>
      </c>
      <c r="R2627">
        <f t="shared" ref="R2627:R2690" si="43">YEAR(Q2627)</f>
        <v>2016</v>
      </c>
    </row>
    <row r="2628" spans="1:18" ht="44" hidden="1" thickBot="1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0" t="s">
        <v>8321</v>
      </c>
      <c r="P2628" s="15" t="s">
        <v>8357</v>
      </c>
      <c r="Q2628" s="9">
        <v>42128.628113425926</v>
      </c>
      <c r="R2628">
        <f t="shared" si="43"/>
        <v>2015</v>
      </c>
    </row>
    <row r="2629" spans="1:18" ht="44" hidden="1" thickBot="1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0" t="s">
        <v>8321</v>
      </c>
      <c r="P2629" s="15" t="s">
        <v>8357</v>
      </c>
      <c r="Q2629" s="10">
        <v>42304.829409722224</v>
      </c>
      <c r="R2629">
        <f t="shared" si="43"/>
        <v>2015</v>
      </c>
    </row>
    <row r="2630" spans="1:18" ht="44" hidden="1" thickBot="1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0" t="s">
        <v>8321</v>
      </c>
      <c r="P2630" s="15" t="s">
        <v>8357</v>
      </c>
      <c r="Q2630" s="9">
        <v>41953.966053240743</v>
      </c>
      <c r="R2630">
        <f t="shared" si="43"/>
        <v>2014</v>
      </c>
    </row>
    <row r="2631" spans="1:18" ht="29.5" hidden="1" thickBot="1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0" t="s">
        <v>8321</v>
      </c>
      <c r="P2631" s="15" t="s">
        <v>8357</v>
      </c>
      <c r="Q2631" s="10">
        <v>42108.538449074076</v>
      </c>
      <c r="R2631">
        <f t="shared" si="43"/>
        <v>2015</v>
      </c>
    </row>
    <row r="2632" spans="1:18" ht="44" hidden="1" thickBot="1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0" t="s">
        <v>8321</v>
      </c>
      <c r="P2632" s="15" t="s">
        <v>8357</v>
      </c>
      <c r="Q2632" s="9">
        <v>42524.105462962965</v>
      </c>
      <c r="R2632">
        <f t="shared" si="43"/>
        <v>2016</v>
      </c>
    </row>
    <row r="2633" spans="1:18" ht="44" hidden="1" thickBot="1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0" t="s">
        <v>8321</v>
      </c>
      <c r="P2633" s="15" t="s">
        <v>8357</v>
      </c>
      <c r="Q2633" s="10">
        <v>42218.169293981482</v>
      </c>
      <c r="R2633">
        <f t="shared" si="43"/>
        <v>2015</v>
      </c>
    </row>
    <row r="2634" spans="1:18" ht="44" hidden="1" thickBot="1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0" t="s">
        <v>8321</v>
      </c>
      <c r="P2634" s="15" t="s">
        <v>8357</v>
      </c>
      <c r="Q2634" s="9">
        <v>42494.061793981484</v>
      </c>
      <c r="R2634">
        <f t="shared" si="43"/>
        <v>2016</v>
      </c>
    </row>
    <row r="2635" spans="1:18" ht="44" hidden="1" thickBot="1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0" t="s">
        <v>8321</v>
      </c>
      <c r="P2635" s="15" t="s">
        <v>8357</v>
      </c>
      <c r="Q2635" s="10">
        <v>41667.823287037034</v>
      </c>
      <c r="R2635">
        <f t="shared" si="43"/>
        <v>2014</v>
      </c>
    </row>
    <row r="2636" spans="1:18" ht="44" hidden="1" thickBot="1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0" t="s">
        <v>8321</v>
      </c>
      <c r="P2636" s="15" t="s">
        <v>8357</v>
      </c>
      <c r="Q2636" s="9">
        <v>42612.656493055554</v>
      </c>
      <c r="R2636">
        <f t="shared" si="43"/>
        <v>2016</v>
      </c>
    </row>
    <row r="2637" spans="1:18" ht="44" hidden="1" thickBot="1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0" t="s">
        <v>8321</v>
      </c>
      <c r="P2637" s="15" t="s">
        <v>8357</v>
      </c>
      <c r="Q2637" s="10">
        <v>42037.950937499998</v>
      </c>
      <c r="R2637">
        <f t="shared" si="43"/>
        <v>2015</v>
      </c>
    </row>
    <row r="2638" spans="1:18" ht="58.5" hidden="1" thickBot="1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0" t="s">
        <v>8321</v>
      </c>
      <c r="P2638" s="15" t="s">
        <v>8357</v>
      </c>
      <c r="Q2638" s="9">
        <v>42636.614745370367</v>
      </c>
      <c r="R2638">
        <f t="shared" si="43"/>
        <v>2016</v>
      </c>
    </row>
    <row r="2639" spans="1:18" ht="29.5" hidden="1" thickBot="1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0" t="s">
        <v>8321</v>
      </c>
      <c r="P2639" s="15" t="s">
        <v>8357</v>
      </c>
      <c r="Q2639" s="10">
        <v>42639.549479166664</v>
      </c>
      <c r="R2639">
        <f t="shared" si="43"/>
        <v>2016</v>
      </c>
    </row>
    <row r="2640" spans="1:18" ht="44" hidden="1" thickBot="1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0" t="s">
        <v>8321</v>
      </c>
      <c r="P2640" s="15" t="s">
        <v>8357</v>
      </c>
      <c r="Q2640" s="9">
        <v>41989.913136574076</v>
      </c>
      <c r="R2640">
        <f t="shared" si="43"/>
        <v>2014</v>
      </c>
    </row>
    <row r="2641" spans="1:18" ht="44" hidden="1" thickBot="1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0" t="s">
        <v>8321</v>
      </c>
      <c r="P2641" s="15" t="s">
        <v>8357</v>
      </c>
      <c r="Q2641" s="10">
        <v>42024.86513888889</v>
      </c>
      <c r="R2641">
        <f t="shared" si="43"/>
        <v>2015</v>
      </c>
    </row>
    <row r="2642" spans="1:18" ht="58.5" hidden="1" thickBot="1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0" t="s">
        <v>8321</v>
      </c>
      <c r="P2642" s="15" t="s">
        <v>8357</v>
      </c>
      <c r="Q2642" s="9">
        <v>42103.160578703704</v>
      </c>
      <c r="R2642">
        <f t="shared" si="43"/>
        <v>2015</v>
      </c>
    </row>
    <row r="2643" spans="1:18" ht="29.5" hidden="1" thickBot="1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0" t="s">
        <v>8321</v>
      </c>
      <c r="P2643" s="15" t="s">
        <v>8357</v>
      </c>
      <c r="Q2643" s="10">
        <v>41880.827118055553</v>
      </c>
      <c r="R2643">
        <f t="shared" si="43"/>
        <v>2014</v>
      </c>
    </row>
    <row r="2644" spans="1:18" ht="58.5" hidden="1" thickBot="1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0" t="s">
        <v>8321</v>
      </c>
      <c r="P2644" s="15" t="s">
        <v>8357</v>
      </c>
      <c r="Q2644" s="9">
        <v>42536.246620370373</v>
      </c>
      <c r="R2644">
        <f t="shared" si="43"/>
        <v>2016</v>
      </c>
    </row>
    <row r="2645" spans="1:18" ht="58.5" hidden="1" thickBot="1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0" t="s">
        <v>8321</v>
      </c>
      <c r="P2645" s="15" t="s">
        <v>8357</v>
      </c>
      <c r="Q2645" s="10">
        <v>42689.582349537035</v>
      </c>
      <c r="R2645">
        <f t="shared" si="43"/>
        <v>2016</v>
      </c>
    </row>
    <row r="2646" spans="1:18" ht="44" hidden="1" thickBot="1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0" t="s">
        <v>8321</v>
      </c>
      <c r="P2646" s="15" t="s">
        <v>8357</v>
      </c>
      <c r="Q2646" s="9">
        <v>42774.792071759257</v>
      </c>
      <c r="R2646">
        <f t="shared" si="43"/>
        <v>2017</v>
      </c>
    </row>
    <row r="2647" spans="1:18" ht="44" hidden="1" thickBot="1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0" t="s">
        <v>8321</v>
      </c>
      <c r="P2647" s="15" t="s">
        <v>8357</v>
      </c>
      <c r="Q2647" s="10">
        <v>41921.842627314814</v>
      </c>
      <c r="R2647">
        <f t="shared" si="43"/>
        <v>2014</v>
      </c>
    </row>
    <row r="2648" spans="1:18" ht="44" hidden="1" thickBot="1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0" t="s">
        <v>8321</v>
      </c>
      <c r="P2648" s="15" t="s">
        <v>8357</v>
      </c>
      <c r="Q2648" s="9">
        <v>42226.313298611109</v>
      </c>
      <c r="R2648">
        <f t="shared" si="43"/>
        <v>2015</v>
      </c>
    </row>
    <row r="2649" spans="1:18" ht="44" hidden="1" thickBot="1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0" t="s">
        <v>8321</v>
      </c>
      <c r="P2649" s="15" t="s">
        <v>8357</v>
      </c>
      <c r="Q2649" s="10">
        <v>42200.261793981481</v>
      </c>
      <c r="R2649">
        <f t="shared" si="43"/>
        <v>2015</v>
      </c>
    </row>
    <row r="2650" spans="1:18" ht="58.5" hidden="1" thickBot="1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0" t="s">
        <v>8321</v>
      </c>
      <c r="P2650" s="15" t="s">
        <v>8357</v>
      </c>
      <c r="Q2650" s="9">
        <v>42408.714814814812</v>
      </c>
      <c r="R2650">
        <f t="shared" si="43"/>
        <v>2016</v>
      </c>
    </row>
    <row r="2651" spans="1:18" ht="29.5" hidden="1" thickBot="1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0" t="s">
        <v>8321</v>
      </c>
      <c r="P2651" s="15" t="s">
        <v>8357</v>
      </c>
      <c r="Q2651" s="10">
        <v>42341.997002314813</v>
      </c>
      <c r="R2651">
        <f t="shared" si="43"/>
        <v>2015</v>
      </c>
    </row>
    <row r="2652" spans="1:18" ht="58.5" hidden="1" thickBot="1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0" t="s">
        <v>8321</v>
      </c>
      <c r="P2652" s="15" t="s">
        <v>8357</v>
      </c>
      <c r="Q2652" s="9">
        <v>42695.624340277776</v>
      </c>
      <c r="R2652">
        <f t="shared" si="43"/>
        <v>2016</v>
      </c>
    </row>
    <row r="2653" spans="1:18" ht="44" hidden="1" thickBot="1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0" t="s">
        <v>8321</v>
      </c>
      <c r="P2653" s="15" t="s">
        <v>8357</v>
      </c>
      <c r="Q2653" s="10">
        <v>42327.805659722224</v>
      </c>
      <c r="R2653">
        <f t="shared" si="43"/>
        <v>2015</v>
      </c>
    </row>
    <row r="2654" spans="1:18" ht="44" hidden="1" thickBot="1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0" t="s">
        <v>8321</v>
      </c>
      <c r="P2654" s="15" t="s">
        <v>8357</v>
      </c>
      <c r="Q2654" s="9">
        <v>41953.158854166664</v>
      </c>
      <c r="R2654">
        <f t="shared" si="43"/>
        <v>2014</v>
      </c>
    </row>
    <row r="2655" spans="1:18" ht="44" hidden="1" thickBot="1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0" t="s">
        <v>8321</v>
      </c>
      <c r="P2655" s="15" t="s">
        <v>8357</v>
      </c>
      <c r="Q2655" s="10">
        <v>41771.651932870373</v>
      </c>
      <c r="R2655">
        <f t="shared" si="43"/>
        <v>2014</v>
      </c>
    </row>
    <row r="2656" spans="1:18" ht="44" hidden="1" thickBot="1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0" t="s">
        <v>8321</v>
      </c>
      <c r="P2656" s="15" t="s">
        <v>8357</v>
      </c>
      <c r="Q2656" s="9">
        <v>42055.600995370369</v>
      </c>
      <c r="R2656">
        <f t="shared" si="43"/>
        <v>2015</v>
      </c>
    </row>
    <row r="2657" spans="1:18" ht="15" hidden="1" thickBot="1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0" t="s">
        <v>8321</v>
      </c>
      <c r="P2657" s="15" t="s">
        <v>8357</v>
      </c>
      <c r="Q2657" s="10">
        <v>42381.866284722222</v>
      </c>
      <c r="R2657">
        <f t="shared" si="43"/>
        <v>2016</v>
      </c>
    </row>
    <row r="2658" spans="1:18" ht="29.5" hidden="1" thickBot="1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0" t="s">
        <v>8321</v>
      </c>
      <c r="P2658" s="15" t="s">
        <v>8357</v>
      </c>
      <c r="Q2658" s="9">
        <v>42767.688518518517</v>
      </c>
      <c r="R2658">
        <f t="shared" si="43"/>
        <v>2017</v>
      </c>
    </row>
    <row r="2659" spans="1:18" ht="44" hidden="1" thickBot="1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0" t="s">
        <v>8321</v>
      </c>
      <c r="P2659" s="15" t="s">
        <v>8357</v>
      </c>
      <c r="Q2659" s="10">
        <v>42551.928854166668</v>
      </c>
      <c r="R2659">
        <f t="shared" si="43"/>
        <v>2016</v>
      </c>
    </row>
    <row r="2660" spans="1:18" ht="44" hidden="1" thickBot="1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0" t="s">
        <v>8321</v>
      </c>
      <c r="P2660" s="15" t="s">
        <v>8357</v>
      </c>
      <c r="Q2660" s="9">
        <v>42551.884189814817</v>
      </c>
      <c r="R2660">
        <f t="shared" si="43"/>
        <v>2016</v>
      </c>
    </row>
    <row r="2661" spans="1:18" ht="15" hidden="1" thickBot="1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0" t="s">
        <v>8321</v>
      </c>
      <c r="P2661" s="15" t="s">
        <v>8357</v>
      </c>
      <c r="Q2661" s="10">
        <v>42082.069560185184</v>
      </c>
      <c r="R2661">
        <f t="shared" si="43"/>
        <v>2015</v>
      </c>
    </row>
    <row r="2662" spans="1:18" ht="58.5" hidden="1" thickBot="1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0" t="s">
        <v>8321</v>
      </c>
      <c r="P2662" s="15" t="s">
        <v>8357</v>
      </c>
      <c r="Q2662" s="9">
        <v>42272.713171296295</v>
      </c>
      <c r="R2662">
        <f t="shared" si="43"/>
        <v>2015</v>
      </c>
    </row>
    <row r="2663" spans="1:18" ht="44" hidden="1" thickBot="1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0" t="s">
        <v>8321</v>
      </c>
      <c r="P2663" s="15" t="s">
        <v>8358</v>
      </c>
      <c r="Q2663" s="10">
        <v>41542.958449074074</v>
      </c>
      <c r="R2663">
        <f t="shared" si="43"/>
        <v>2013</v>
      </c>
    </row>
    <row r="2664" spans="1:18" ht="44" hidden="1" thickBot="1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0" t="s">
        <v>8321</v>
      </c>
      <c r="P2664" s="15" t="s">
        <v>8358</v>
      </c>
      <c r="Q2664" s="9">
        <v>42207.746678240743</v>
      </c>
      <c r="R2664">
        <f t="shared" si="43"/>
        <v>2015</v>
      </c>
    </row>
    <row r="2665" spans="1:18" ht="44" hidden="1" thickBot="1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0" t="s">
        <v>8321</v>
      </c>
      <c r="P2665" s="15" t="s">
        <v>8358</v>
      </c>
      <c r="Q2665" s="10">
        <v>42222.622766203705</v>
      </c>
      <c r="R2665">
        <f t="shared" si="43"/>
        <v>2015</v>
      </c>
    </row>
    <row r="2666" spans="1:18" ht="44" hidden="1" thickBot="1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0" t="s">
        <v>8321</v>
      </c>
      <c r="P2666" s="15" t="s">
        <v>8358</v>
      </c>
      <c r="Q2666" s="9">
        <v>42313.02542824074</v>
      </c>
      <c r="R2666">
        <f t="shared" si="43"/>
        <v>2015</v>
      </c>
    </row>
    <row r="2667" spans="1:18" ht="44" hidden="1" thickBot="1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0" t="s">
        <v>8321</v>
      </c>
      <c r="P2667" s="15" t="s">
        <v>8358</v>
      </c>
      <c r="Q2667" s="10">
        <v>42083.895532407405</v>
      </c>
      <c r="R2667">
        <f t="shared" si="43"/>
        <v>2015</v>
      </c>
    </row>
    <row r="2668" spans="1:18" ht="44" hidden="1" thickBot="1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0" t="s">
        <v>8321</v>
      </c>
      <c r="P2668" s="15" t="s">
        <v>8358</v>
      </c>
      <c r="Q2668" s="9">
        <v>42235.764340277776</v>
      </c>
      <c r="R2668">
        <f t="shared" si="43"/>
        <v>2015</v>
      </c>
    </row>
    <row r="2669" spans="1:18" ht="58.5" hidden="1" thickBot="1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0" t="s">
        <v>8321</v>
      </c>
      <c r="P2669" s="15" t="s">
        <v>8358</v>
      </c>
      <c r="Q2669" s="10">
        <v>42380.926111111112</v>
      </c>
      <c r="R2669">
        <f t="shared" si="43"/>
        <v>2016</v>
      </c>
    </row>
    <row r="2670" spans="1:18" ht="29.5" hidden="1" thickBot="1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0" t="s">
        <v>8321</v>
      </c>
      <c r="P2670" s="15" t="s">
        <v>8358</v>
      </c>
      <c r="Q2670" s="9">
        <v>42275.58871527778</v>
      </c>
      <c r="R2670">
        <f t="shared" si="43"/>
        <v>2015</v>
      </c>
    </row>
    <row r="2671" spans="1:18" ht="44" hidden="1" thickBot="1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0" t="s">
        <v>8321</v>
      </c>
      <c r="P2671" s="15" t="s">
        <v>8358</v>
      </c>
      <c r="Q2671" s="10">
        <v>42319.035833333335</v>
      </c>
      <c r="R2671">
        <f t="shared" si="43"/>
        <v>2015</v>
      </c>
    </row>
    <row r="2672" spans="1:18" ht="44" hidden="1" thickBot="1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0" t="s">
        <v>8321</v>
      </c>
      <c r="P2672" s="15" t="s">
        <v>8358</v>
      </c>
      <c r="Q2672" s="9">
        <v>41821.020601851851</v>
      </c>
      <c r="R2672">
        <f t="shared" si="43"/>
        <v>2014</v>
      </c>
    </row>
    <row r="2673" spans="1:18" ht="44" hidden="1" thickBot="1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0" t="s">
        <v>8321</v>
      </c>
      <c r="P2673" s="15" t="s">
        <v>8358</v>
      </c>
      <c r="Q2673" s="10">
        <v>41962.749027777776</v>
      </c>
      <c r="R2673">
        <f t="shared" si="43"/>
        <v>2014</v>
      </c>
    </row>
    <row r="2674" spans="1:18" ht="58.5" hidden="1" thickBot="1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0" t="s">
        <v>8321</v>
      </c>
      <c r="P2674" s="15" t="s">
        <v>8358</v>
      </c>
      <c r="Q2674" s="9">
        <v>42344.884143518517</v>
      </c>
      <c r="R2674">
        <f t="shared" si="43"/>
        <v>2015</v>
      </c>
    </row>
    <row r="2675" spans="1:18" ht="58.5" hidden="1" thickBot="1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0" t="s">
        <v>8321</v>
      </c>
      <c r="P2675" s="15" t="s">
        <v>8358</v>
      </c>
      <c r="Q2675" s="10">
        <v>41912.541655092595</v>
      </c>
      <c r="R2675">
        <f t="shared" si="43"/>
        <v>2014</v>
      </c>
    </row>
    <row r="2676" spans="1:18" ht="58.5" hidden="1" thickBot="1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0" t="s">
        <v>8321</v>
      </c>
      <c r="P2676" s="15" t="s">
        <v>8358</v>
      </c>
      <c r="Q2676" s="9">
        <v>42529.632754629631</v>
      </c>
      <c r="R2676">
        <f t="shared" si="43"/>
        <v>2016</v>
      </c>
    </row>
    <row r="2677" spans="1:18" ht="58.5" hidden="1" thickBot="1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0" t="s">
        <v>8321</v>
      </c>
      <c r="P2677" s="15" t="s">
        <v>8358</v>
      </c>
      <c r="Q2677" s="10">
        <v>41923.857511574075</v>
      </c>
      <c r="R2677">
        <f t="shared" si="43"/>
        <v>2014</v>
      </c>
    </row>
    <row r="2678" spans="1:18" ht="44" hidden="1" thickBot="1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0" t="s">
        <v>8321</v>
      </c>
      <c r="P2678" s="15" t="s">
        <v>8358</v>
      </c>
      <c r="Q2678" s="9">
        <v>42482.624699074076</v>
      </c>
      <c r="R2678">
        <f t="shared" si="43"/>
        <v>2016</v>
      </c>
    </row>
    <row r="2679" spans="1:18" ht="44" hidden="1" thickBot="1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0" t="s">
        <v>8321</v>
      </c>
      <c r="P2679" s="15" t="s">
        <v>8358</v>
      </c>
      <c r="Q2679" s="10">
        <v>41793.029432870368</v>
      </c>
      <c r="R2679">
        <f t="shared" si="43"/>
        <v>2014</v>
      </c>
    </row>
    <row r="2680" spans="1:18" ht="44" hidden="1" thickBot="1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0" t="s">
        <v>8321</v>
      </c>
      <c r="P2680" s="15" t="s">
        <v>8358</v>
      </c>
      <c r="Q2680" s="9">
        <v>42241.798206018517</v>
      </c>
      <c r="R2680">
        <f t="shared" si="43"/>
        <v>2015</v>
      </c>
    </row>
    <row r="2681" spans="1:18" ht="58.5" hidden="1" thickBot="1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0" t="s">
        <v>8321</v>
      </c>
      <c r="P2681" s="15" t="s">
        <v>8358</v>
      </c>
      <c r="Q2681" s="10">
        <v>42033.001087962963</v>
      </c>
      <c r="R2681">
        <f t="shared" si="43"/>
        <v>2015</v>
      </c>
    </row>
    <row r="2682" spans="1:18" ht="15" hidden="1" thickBot="1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0" t="s">
        <v>8321</v>
      </c>
      <c r="P2682" s="15" t="s">
        <v>8358</v>
      </c>
      <c r="Q2682" s="9">
        <v>42436.211701388886</v>
      </c>
      <c r="R2682">
        <f t="shared" si="43"/>
        <v>2016</v>
      </c>
    </row>
    <row r="2683" spans="1:18" ht="44" hidden="1" thickBot="1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0" t="s">
        <v>8338</v>
      </c>
      <c r="P2683" s="15" t="s">
        <v>8339</v>
      </c>
      <c r="Q2683" s="10">
        <v>41805.895254629628</v>
      </c>
      <c r="R2683">
        <f t="shared" si="43"/>
        <v>2014</v>
      </c>
    </row>
    <row r="2684" spans="1:18" ht="44" hidden="1" thickBot="1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0" t="s">
        <v>8338</v>
      </c>
      <c r="P2684" s="15" t="s">
        <v>8339</v>
      </c>
      <c r="Q2684" s="9">
        <v>41932.871990740743</v>
      </c>
      <c r="R2684">
        <f t="shared" si="43"/>
        <v>2014</v>
      </c>
    </row>
    <row r="2685" spans="1:18" ht="44" hidden="1" thickBot="1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0" t="s">
        <v>8338</v>
      </c>
      <c r="P2685" s="15" t="s">
        <v>8339</v>
      </c>
      <c r="Q2685" s="10">
        <v>42034.75509259259</v>
      </c>
      <c r="R2685">
        <f t="shared" si="43"/>
        <v>2015</v>
      </c>
    </row>
    <row r="2686" spans="1:18" ht="44" hidden="1" thickBot="1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0" t="s">
        <v>8338</v>
      </c>
      <c r="P2686" s="15" t="s">
        <v>8339</v>
      </c>
      <c r="Q2686" s="9">
        <v>41820.914641203701</v>
      </c>
      <c r="R2686">
        <f t="shared" si="43"/>
        <v>2014</v>
      </c>
    </row>
    <row r="2687" spans="1:18" ht="44" hidden="1" thickBot="1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0" t="s">
        <v>8338</v>
      </c>
      <c r="P2687" s="15" t="s">
        <v>8339</v>
      </c>
      <c r="Q2687" s="10">
        <v>42061.695949074077</v>
      </c>
      <c r="R2687">
        <f t="shared" si="43"/>
        <v>2015</v>
      </c>
    </row>
    <row r="2688" spans="1:18" ht="44" hidden="1" thickBot="1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0" t="s">
        <v>8338</v>
      </c>
      <c r="P2688" s="15" t="s">
        <v>8339</v>
      </c>
      <c r="Q2688" s="9">
        <v>41892.974803240744</v>
      </c>
      <c r="R2688">
        <f t="shared" si="43"/>
        <v>2014</v>
      </c>
    </row>
    <row r="2689" spans="1:19" ht="44" hidden="1" thickBot="1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0" t="s">
        <v>8338</v>
      </c>
      <c r="P2689" s="15" t="s">
        <v>8339</v>
      </c>
      <c r="Q2689" s="10">
        <v>42154.64025462963</v>
      </c>
      <c r="R2689">
        <f t="shared" si="43"/>
        <v>2015</v>
      </c>
    </row>
    <row r="2690" spans="1:19" ht="29.5" hidden="1" thickBot="1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0" t="s">
        <v>8338</v>
      </c>
      <c r="P2690" s="15" t="s">
        <v>8339</v>
      </c>
      <c r="Q2690" s="9">
        <v>42028.11886574074</v>
      </c>
      <c r="R2690">
        <f t="shared" si="43"/>
        <v>2015</v>
      </c>
    </row>
    <row r="2691" spans="1:19" ht="44" hidden="1" thickBot="1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0" t="s">
        <v>8338</v>
      </c>
      <c r="P2691" s="15" t="s">
        <v>8339</v>
      </c>
      <c r="Q2691" s="10">
        <v>42551.961689814816</v>
      </c>
      <c r="R2691">
        <f t="shared" ref="R2691:R2754" si="44">YEAR(Q2691)</f>
        <v>2016</v>
      </c>
    </row>
    <row r="2692" spans="1:19" ht="58.5" hidden="1" thickBot="1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0" t="s">
        <v>8338</v>
      </c>
      <c r="P2692" s="15" t="s">
        <v>8339</v>
      </c>
      <c r="Q2692" s="9">
        <v>42113.105046296296</v>
      </c>
      <c r="R2692">
        <f t="shared" si="44"/>
        <v>2015</v>
      </c>
    </row>
    <row r="2693" spans="1:19" ht="29.5" hidden="1" thickBot="1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0" t="s">
        <v>8338</v>
      </c>
      <c r="P2693" s="15" t="s">
        <v>8339</v>
      </c>
      <c r="Q2693" s="10">
        <v>42089.724039351851</v>
      </c>
      <c r="R2693">
        <f t="shared" si="44"/>
        <v>2015</v>
      </c>
    </row>
    <row r="2694" spans="1:19" ht="44" hidden="1" thickBot="1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0" t="s">
        <v>8338</v>
      </c>
      <c r="P2694" s="15" t="s">
        <v>8339</v>
      </c>
      <c r="Q2694" s="9">
        <v>42058.334027777775</v>
      </c>
      <c r="R2694">
        <f t="shared" si="44"/>
        <v>2015</v>
      </c>
    </row>
    <row r="2695" spans="1:19" ht="44" hidden="1" thickBot="1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0" t="s">
        <v>8338</v>
      </c>
      <c r="P2695" s="15" t="s">
        <v>8339</v>
      </c>
      <c r="Q2695" s="10">
        <v>41834.138495370367</v>
      </c>
      <c r="R2695">
        <f t="shared" si="44"/>
        <v>2014</v>
      </c>
    </row>
    <row r="2696" spans="1:19" ht="58.5" hidden="1" thickBot="1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0" t="s">
        <v>8338</v>
      </c>
      <c r="P2696" s="15" t="s">
        <v>8339</v>
      </c>
      <c r="Q2696" s="9">
        <v>41878.140497685185</v>
      </c>
      <c r="R2696">
        <f t="shared" si="44"/>
        <v>2014</v>
      </c>
    </row>
    <row r="2697" spans="1:19" ht="44" hidden="1" thickBot="1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0" t="s">
        <v>8338</v>
      </c>
      <c r="P2697" s="15" t="s">
        <v>8339</v>
      </c>
      <c r="Q2697" s="10">
        <v>42048.181921296295</v>
      </c>
      <c r="R2697">
        <f t="shared" si="44"/>
        <v>2015</v>
      </c>
    </row>
    <row r="2698" spans="1:19" ht="58.5" hidden="1" thickBot="1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0" t="s">
        <v>8338</v>
      </c>
      <c r="P2698" s="15" t="s">
        <v>8339</v>
      </c>
      <c r="Q2698" s="9">
        <v>41964.844444444447</v>
      </c>
      <c r="R2698">
        <f t="shared" si="44"/>
        <v>2014</v>
      </c>
    </row>
    <row r="2699" spans="1:19" ht="44" hidden="1" thickBot="1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0" t="s">
        <v>8338</v>
      </c>
      <c r="P2699" s="15" t="s">
        <v>8339</v>
      </c>
      <c r="Q2699" s="10">
        <v>42187.940081018518</v>
      </c>
      <c r="R2699">
        <f t="shared" si="44"/>
        <v>2015</v>
      </c>
    </row>
    <row r="2700" spans="1:19" ht="44" hidden="1" thickBot="1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0" t="s">
        <v>8338</v>
      </c>
      <c r="P2700" s="15" t="s">
        <v>8339</v>
      </c>
      <c r="Q2700" s="9">
        <v>41787.898240740738</v>
      </c>
      <c r="R2700">
        <f t="shared" si="44"/>
        <v>2014</v>
      </c>
    </row>
    <row r="2701" spans="1:19" ht="44" hidden="1" thickBot="1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0" t="s">
        <v>8338</v>
      </c>
      <c r="P2701" s="15" t="s">
        <v>8339</v>
      </c>
      <c r="Q2701" s="10">
        <v>41829.896562499998</v>
      </c>
      <c r="R2701">
        <f t="shared" si="44"/>
        <v>2014</v>
      </c>
    </row>
    <row r="2702" spans="1:19" ht="44" hidden="1" thickBot="1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0" t="s">
        <v>8338</v>
      </c>
      <c r="P2702" s="15" t="s">
        <v>8339</v>
      </c>
      <c r="Q2702" s="9">
        <v>41870.874675925923</v>
      </c>
      <c r="R2702">
        <f t="shared" si="44"/>
        <v>2014</v>
      </c>
    </row>
    <row r="2703" spans="1:19" ht="44" thickBot="1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0" t="s">
        <v>8319</v>
      </c>
      <c r="P2703" s="15" t="s">
        <v>8359</v>
      </c>
      <c r="Q2703" s="13">
        <v>42801.774699074071</v>
      </c>
      <c r="R2703">
        <f t="shared" si="44"/>
        <v>2017</v>
      </c>
      <c r="S2703" t="str">
        <f t="shared" ref="S2703:S2722" si="45">TEXT(Q2703,"mmm")</f>
        <v>Mar</v>
      </c>
    </row>
    <row r="2704" spans="1:19" ht="44" thickBot="1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0" t="s">
        <v>8319</v>
      </c>
      <c r="P2704" s="15" t="s">
        <v>8359</v>
      </c>
      <c r="Q2704" s="12">
        <v>42800.801817129628</v>
      </c>
      <c r="R2704">
        <f t="shared" si="44"/>
        <v>2017</v>
      </c>
      <c r="S2704" t="str">
        <f t="shared" si="45"/>
        <v>Mar</v>
      </c>
    </row>
    <row r="2705" spans="1:19" ht="29.5" thickBot="1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0" t="s">
        <v>8319</v>
      </c>
      <c r="P2705" s="15" t="s">
        <v>8359</v>
      </c>
      <c r="Q2705" s="13">
        <v>42756.690162037034</v>
      </c>
      <c r="R2705">
        <f t="shared" si="44"/>
        <v>2017</v>
      </c>
      <c r="S2705" t="str">
        <f t="shared" si="45"/>
        <v>Jan</v>
      </c>
    </row>
    <row r="2706" spans="1:19" ht="44" thickBot="1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0" t="s">
        <v>8319</v>
      </c>
      <c r="P2706" s="15" t="s">
        <v>8359</v>
      </c>
      <c r="Q2706" s="12">
        <v>42787.862430555557</v>
      </c>
      <c r="R2706">
        <f t="shared" si="44"/>
        <v>2017</v>
      </c>
      <c r="S2706" t="str">
        <f t="shared" si="45"/>
        <v>Feb</v>
      </c>
    </row>
    <row r="2707" spans="1:19" ht="29.5" thickBot="1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0" t="s">
        <v>8319</v>
      </c>
      <c r="P2707" s="15" t="s">
        <v>8359</v>
      </c>
      <c r="Q2707" s="13">
        <v>42773.916180555556</v>
      </c>
      <c r="R2707">
        <f t="shared" si="44"/>
        <v>2017</v>
      </c>
      <c r="S2707" t="str">
        <f t="shared" si="45"/>
        <v>Feb</v>
      </c>
    </row>
    <row r="2708" spans="1:19" ht="44" thickBot="1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0" t="s">
        <v>8319</v>
      </c>
      <c r="P2708" s="15" t="s">
        <v>8359</v>
      </c>
      <c r="Q2708" s="12">
        <v>41899.294942129629</v>
      </c>
      <c r="R2708">
        <f t="shared" si="44"/>
        <v>2014</v>
      </c>
      <c r="S2708" t="str">
        <f t="shared" si="45"/>
        <v>Sep</v>
      </c>
    </row>
    <row r="2709" spans="1:19" ht="44" thickBot="1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0" t="s">
        <v>8319</v>
      </c>
      <c r="P2709" s="15" t="s">
        <v>8359</v>
      </c>
      <c r="Q2709" s="13">
        <v>41391.782905092594</v>
      </c>
      <c r="R2709">
        <f t="shared" si="44"/>
        <v>2013</v>
      </c>
      <c r="S2709" t="str">
        <f t="shared" si="45"/>
        <v>Apr</v>
      </c>
    </row>
    <row r="2710" spans="1:19" ht="44" thickBot="1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0" t="s">
        <v>8319</v>
      </c>
      <c r="P2710" s="15" t="s">
        <v>8359</v>
      </c>
      <c r="Q2710" s="12">
        <v>42512.698217592595</v>
      </c>
      <c r="R2710">
        <f t="shared" si="44"/>
        <v>2016</v>
      </c>
      <c r="S2710" t="str">
        <f t="shared" si="45"/>
        <v>May</v>
      </c>
    </row>
    <row r="2711" spans="1:19" ht="44" thickBot="1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0" t="s">
        <v>8319</v>
      </c>
      <c r="P2711" s="15" t="s">
        <v>8359</v>
      </c>
      <c r="Q2711" s="13">
        <v>42612.149780092594</v>
      </c>
      <c r="R2711">
        <f t="shared" si="44"/>
        <v>2016</v>
      </c>
      <c r="S2711" t="str">
        <f t="shared" si="45"/>
        <v>Aug</v>
      </c>
    </row>
    <row r="2712" spans="1:19" ht="29.5" thickBot="1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0" t="s">
        <v>8319</v>
      </c>
      <c r="P2712" s="15" t="s">
        <v>8359</v>
      </c>
      <c r="Q2712" s="12">
        <v>41828.229490740741</v>
      </c>
      <c r="R2712">
        <f t="shared" si="44"/>
        <v>2014</v>
      </c>
      <c r="S2712" t="str">
        <f t="shared" si="45"/>
        <v>Jul</v>
      </c>
    </row>
    <row r="2713" spans="1:19" ht="44" thickBot="1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0" t="s">
        <v>8319</v>
      </c>
      <c r="P2713" s="15" t="s">
        <v>8359</v>
      </c>
      <c r="Q2713" s="13">
        <v>41780.745254629626</v>
      </c>
      <c r="R2713">
        <f t="shared" si="44"/>
        <v>2014</v>
      </c>
      <c r="S2713" t="str">
        <f t="shared" si="45"/>
        <v>May</v>
      </c>
    </row>
    <row r="2714" spans="1:19" ht="44" thickBot="1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0" t="s">
        <v>8319</v>
      </c>
      <c r="P2714" s="15" t="s">
        <v>8359</v>
      </c>
      <c r="Q2714" s="12">
        <v>41432.062037037038</v>
      </c>
      <c r="R2714">
        <f t="shared" si="44"/>
        <v>2013</v>
      </c>
      <c r="S2714" t="str">
        <f t="shared" si="45"/>
        <v>Jun</v>
      </c>
    </row>
    <row r="2715" spans="1:19" ht="58.5" thickBot="1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0" t="s">
        <v>8319</v>
      </c>
      <c r="P2715" s="15" t="s">
        <v>8359</v>
      </c>
      <c r="Q2715" s="13">
        <v>42322.653749999998</v>
      </c>
      <c r="R2715">
        <f t="shared" si="44"/>
        <v>2015</v>
      </c>
      <c r="S2715" t="str">
        <f t="shared" si="45"/>
        <v>Nov</v>
      </c>
    </row>
    <row r="2716" spans="1:19" ht="29.5" thickBot="1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0" t="s">
        <v>8319</v>
      </c>
      <c r="P2716" s="15" t="s">
        <v>8359</v>
      </c>
      <c r="Q2716" s="12">
        <v>42629.655046296299</v>
      </c>
      <c r="R2716">
        <f t="shared" si="44"/>
        <v>2016</v>
      </c>
      <c r="S2716" t="str">
        <f t="shared" si="45"/>
        <v>Sep</v>
      </c>
    </row>
    <row r="2717" spans="1:19" ht="44" thickBot="1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0" t="s">
        <v>8319</v>
      </c>
      <c r="P2717" s="15" t="s">
        <v>8359</v>
      </c>
      <c r="Q2717" s="13">
        <v>42387.398472222223</v>
      </c>
      <c r="R2717">
        <f t="shared" si="44"/>
        <v>2016</v>
      </c>
      <c r="S2717" t="str">
        <f t="shared" si="45"/>
        <v>Jan</v>
      </c>
    </row>
    <row r="2718" spans="1:19" ht="73" thickBot="1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0" t="s">
        <v>8319</v>
      </c>
      <c r="P2718" s="15" t="s">
        <v>8359</v>
      </c>
      <c r="Q2718" s="12">
        <v>42255.333252314813</v>
      </c>
      <c r="R2718">
        <f t="shared" si="44"/>
        <v>2015</v>
      </c>
      <c r="S2718" t="str">
        <f t="shared" si="45"/>
        <v>Sep</v>
      </c>
    </row>
    <row r="2719" spans="1:19" ht="44" thickBot="1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0" t="s">
        <v>8319</v>
      </c>
      <c r="P2719" s="15" t="s">
        <v>8359</v>
      </c>
      <c r="Q2719" s="13">
        <v>41934.914918981478</v>
      </c>
      <c r="R2719">
        <f t="shared" si="44"/>
        <v>2014</v>
      </c>
      <c r="S2719" t="str">
        <f t="shared" si="45"/>
        <v>Oct</v>
      </c>
    </row>
    <row r="2720" spans="1:19" ht="44" thickBot="1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0" t="s">
        <v>8319</v>
      </c>
      <c r="P2720" s="15" t="s">
        <v>8359</v>
      </c>
      <c r="Q2720" s="12">
        <v>42465.596585648149</v>
      </c>
      <c r="R2720">
        <f t="shared" si="44"/>
        <v>2016</v>
      </c>
      <c r="S2720" t="str">
        <f t="shared" si="45"/>
        <v>Apr</v>
      </c>
    </row>
    <row r="2721" spans="1:19" ht="58.5" thickBot="1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0" t="s">
        <v>8319</v>
      </c>
      <c r="P2721" s="15" t="s">
        <v>8359</v>
      </c>
      <c r="Q2721" s="13">
        <v>42418.031180555554</v>
      </c>
      <c r="R2721">
        <f t="shared" si="44"/>
        <v>2016</v>
      </c>
      <c r="S2721" t="str">
        <f t="shared" si="45"/>
        <v>Feb</v>
      </c>
    </row>
    <row r="2722" spans="1:19" ht="44" thickBot="1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0" t="s">
        <v>8319</v>
      </c>
      <c r="P2722" s="15" t="s">
        <v>8359</v>
      </c>
      <c r="Q2722" s="12">
        <v>42655.465891203705</v>
      </c>
      <c r="R2722">
        <f t="shared" si="44"/>
        <v>2016</v>
      </c>
      <c r="S2722" t="str">
        <f t="shared" si="45"/>
        <v>Oct</v>
      </c>
    </row>
    <row r="2723" spans="1:19" ht="44" hidden="1" thickBot="1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0" t="s">
        <v>8321</v>
      </c>
      <c r="P2723" s="15" t="s">
        <v>8351</v>
      </c>
      <c r="Q2723" s="10">
        <v>41493.543958333335</v>
      </c>
      <c r="R2723">
        <f t="shared" si="44"/>
        <v>2013</v>
      </c>
    </row>
    <row r="2724" spans="1:19" ht="44" hidden="1" thickBot="1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0" t="s">
        <v>8321</v>
      </c>
      <c r="P2724" s="15" t="s">
        <v>8351</v>
      </c>
      <c r="Q2724" s="9">
        <v>42704.857094907406</v>
      </c>
      <c r="R2724">
        <f t="shared" si="44"/>
        <v>2016</v>
      </c>
    </row>
    <row r="2725" spans="1:19" ht="58.5" hidden="1" thickBot="1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0" t="s">
        <v>8321</v>
      </c>
      <c r="P2725" s="15" t="s">
        <v>8351</v>
      </c>
      <c r="Q2725" s="10">
        <v>41944.83898148148</v>
      </c>
      <c r="R2725">
        <f t="shared" si="44"/>
        <v>2014</v>
      </c>
    </row>
    <row r="2726" spans="1:19" ht="44" hidden="1" thickBot="1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0" t="s">
        <v>8321</v>
      </c>
      <c r="P2726" s="15" t="s">
        <v>8351</v>
      </c>
      <c r="Q2726" s="9">
        <v>42199.32707175926</v>
      </c>
      <c r="R2726">
        <f t="shared" si="44"/>
        <v>2015</v>
      </c>
    </row>
    <row r="2727" spans="1:19" ht="44" hidden="1" thickBot="1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0" t="s">
        <v>8321</v>
      </c>
      <c r="P2727" s="15" t="s">
        <v>8351</v>
      </c>
      <c r="Q2727" s="10">
        <v>42745.744618055556</v>
      </c>
      <c r="R2727">
        <f t="shared" si="44"/>
        <v>2017</v>
      </c>
    </row>
    <row r="2728" spans="1:19" ht="15" hidden="1" thickBot="1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0" t="s">
        <v>8321</v>
      </c>
      <c r="P2728" s="15" t="s">
        <v>8351</v>
      </c>
      <c r="Q2728" s="9">
        <v>42452.579988425925</v>
      </c>
      <c r="R2728">
        <f t="shared" si="44"/>
        <v>2016</v>
      </c>
    </row>
    <row r="2729" spans="1:19" ht="44" hidden="1" thickBot="1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0" t="s">
        <v>8321</v>
      </c>
      <c r="P2729" s="15" t="s">
        <v>8351</v>
      </c>
      <c r="Q2729" s="10">
        <v>42198.676655092589</v>
      </c>
      <c r="R2729">
        <f t="shared" si="44"/>
        <v>2015</v>
      </c>
    </row>
    <row r="2730" spans="1:19" ht="29.5" hidden="1" thickBot="1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0" t="s">
        <v>8321</v>
      </c>
      <c r="P2730" s="15" t="s">
        <v>8351</v>
      </c>
      <c r="Q2730" s="9">
        <v>42333.599930555552</v>
      </c>
      <c r="R2730">
        <f t="shared" si="44"/>
        <v>2015</v>
      </c>
    </row>
    <row r="2731" spans="1:19" ht="29.5" hidden="1" thickBot="1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0" t="s">
        <v>8321</v>
      </c>
      <c r="P2731" s="15" t="s">
        <v>8351</v>
      </c>
      <c r="Q2731" s="10">
        <v>42095.240706018521</v>
      </c>
      <c r="R2731">
        <f t="shared" si="44"/>
        <v>2015</v>
      </c>
    </row>
    <row r="2732" spans="1:19" ht="44" hidden="1" thickBot="1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0" t="s">
        <v>8321</v>
      </c>
      <c r="P2732" s="15" t="s">
        <v>8351</v>
      </c>
      <c r="Q2732" s="9">
        <v>41351.541377314818</v>
      </c>
      <c r="R2732">
        <f t="shared" si="44"/>
        <v>2013</v>
      </c>
    </row>
    <row r="2733" spans="1:19" ht="58.5" hidden="1" thickBot="1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0" t="s">
        <v>8321</v>
      </c>
      <c r="P2733" s="15" t="s">
        <v>8351</v>
      </c>
      <c r="Q2733" s="10">
        <v>41872.525717592594</v>
      </c>
      <c r="R2733">
        <f t="shared" si="44"/>
        <v>2014</v>
      </c>
    </row>
    <row r="2734" spans="1:19" ht="44" hidden="1" thickBot="1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0" t="s">
        <v>8321</v>
      </c>
      <c r="P2734" s="15" t="s">
        <v>8351</v>
      </c>
      <c r="Q2734" s="9">
        <v>41389.808194444442</v>
      </c>
      <c r="R2734">
        <f t="shared" si="44"/>
        <v>2013</v>
      </c>
    </row>
    <row r="2735" spans="1:19" ht="58.5" hidden="1" thickBot="1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0" t="s">
        <v>8321</v>
      </c>
      <c r="P2735" s="15" t="s">
        <v>8351</v>
      </c>
      <c r="Q2735" s="10">
        <v>42044.272847222222</v>
      </c>
      <c r="R2735">
        <f t="shared" si="44"/>
        <v>2015</v>
      </c>
    </row>
    <row r="2736" spans="1:19" ht="44" hidden="1" thickBot="1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0" t="s">
        <v>8321</v>
      </c>
      <c r="P2736" s="15" t="s">
        <v>8351</v>
      </c>
      <c r="Q2736" s="9">
        <v>42626.668888888889</v>
      </c>
      <c r="R2736">
        <f t="shared" si="44"/>
        <v>2016</v>
      </c>
    </row>
    <row r="2737" spans="1:18" ht="44" hidden="1" thickBot="1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0" t="s">
        <v>8321</v>
      </c>
      <c r="P2737" s="15" t="s">
        <v>8351</v>
      </c>
      <c r="Q2737" s="10">
        <v>41316.120949074073</v>
      </c>
      <c r="R2737">
        <f t="shared" si="44"/>
        <v>2013</v>
      </c>
    </row>
    <row r="2738" spans="1:18" ht="73" hidden="1" thickBot="1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0" t="s">
        <v>8321</v>
      </c>
      <c r="P2738" s="15" t="s">
        <v>8351</v>
      </c>
      <c r="Q2738" s="9">
        <v>41722.666354166664</v>
      </c>
      <c r="R2738">
        <f t="shared" si="44"/>
        <v>2014</v>
      </c>
    </row>
    <row r="2739" spans="1:18" ht="44" hidden="1" thickBot="1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0" t="s">
        <v>8321</v>
      </c>
      <c r="P2739" s="15" t="s">
        <v>8351</v>
      </c>
      <c r="Q2739" s="10">
        <v>41611.917673611111</v>
      </c>
      <c r="R2739">
        <f t="shared" si="44"/>
        <v>2013</v>
      </c>
    </row>
    <row r="2740" spans="1:18" ht="44" hidden="1" thickBot="1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0" t="s">
        <v>8321</v>
      </c>
      <c r="P2740" s="15" t="s">
        <v>8351</v>
      </c>
      <c r="Q2740" s="9">
        <v>42620.143564814818</v>
      </c>
      <c r="R2740">
        <f t="shared" si="44"/>
        <v>2016</v>
      </c>
    </row>
    <row r="2741" spans="1:18" ht="44" hidden="1" thickBot="1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0" t="s">
        <v>8321</v>
      </c>
      <c r="P2741" s="15" t="s">
        <v>8351</v>
      </c>
      <c r="Q2741" s="10">
        <v>41719.887928240743</v>
      </c>
      <c r="R2741">
        <f t="shared" si="44"/>
        <v>2014</v>
      </c>
    </row>
    <row r="2742" spans="1:18" ht="44" hidden="1" thickBot="1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0" t="s">
        <v>8321</v>
      </c>
      <c r="P2742" s="15" t="s">
        <v>8351</v>
      </c>
      <c r="Q2742" s="9">
        <v>42045.031851851854</v>
      </c>
      <c r="R2742">
        <f t="shared" si="44"/>
        <v>2015</v>
      </c>
    </row>
    <row r="2743" spans="1:18" ht="29.5" hidden="1" thickBot="1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0" t="s">
        <v>8324</v>
      </c>
      <c r="P2743" s="15" t="s">
        <v>8360</v>
      </c>
      <c r="Q2743" s="10">
        <v>41911.657430555555</v>
      </c>
      <c r="R2743">
        <f t="shared" si="44"/>
        <v>2014</v>
      </c>
    </row>
    <row r="2744" spans="1:18" ht="44" hidden="1" thickBot="1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0" t="s">
        <v>8324</v>
      </c>
      <c r="P2744" s="15" t="s">
        <v>8360</v>
      </c>
      <c r="Q2744" s="9">
        <v>41030.719756944447</v>
      </c>
      <c r="R2744">
        <f t="shared" si="44"/>
        <v>2012</v>
      </c>
    </row>
    <row r="2745" spans="1:18" ht="58.5" hidden="1" thickBot="1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0" t="s">
        <v>8324</v>
      </c>
      <c r="P2745" s="15" t="s">
        <v>8360</v>
      </c>
      <c r="Q2745" s="10">
        <v>42632.328784722224</v>
      </c>
      <c r="R2745">
        <f t="shared" si="44"/>
        <v>2016</v>
      </c>
    </row>
    <row r="2746" spans="1:18" ht="44" hidden="1" thickBot="1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0" t="s">
        <v>8324</v>
      </c>
      <c r="P2746" s="15" t="s">
        <v>8360</v>
      </c>
      <c r="Q2746" s="9">
        <v>40938.062476851854</v>
      </c>
      <c r="R2746">
        <f t="shared" si="44"/>
        <v>2012</v>
      </c>
    </row>
    <row r="2747" spans="1:18" ht="44" hidden="1" thickBot="1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0" t="s">
        <v>8324</v>
      </c>
      <c r="P2747" s="15" t="s">
        <v>8360</v>
      </c>
      <c r="Q2747" s="10">
        <v>41044.988055555557</v>
      </c>
      <c r="R2747">
        <f t="shared" si="44"/>
        <v>2012</v>
      </c>
    </row>
    <row r="2748" spans="1:18" ht="44" hidden="1" thickBot="1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0" t="s">
        <v>8324</v>
      </c>
      <c r="P2748" s="15" t="s">
        <v>8360</v>
      </c>
      <c r="Q2748" s="9">
        <v>41850.781377314815</v>
      </c>
      <c r="R2748">
        <f t="shared" si="44"/>
        <v>2014</v>
      </c>
    </row>
    <row r="2749" spans="1:18" ht="44" hidden="1" thickBot="1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0" t="s">
        <v>8324</v>
      </c>
      <c r="P2749" s="15" t="s">
        <v>8360</v>
      </c>
      <c r="Q2749" s="10">
        <v>41044.648113425923</v>
      </c>
      <c r="R2749">
        <f t="shared" si="44"/>
        <v>2012</v>
      </c>
    </row>
    <row r="2750" spans="1:18" ht="44" hidden="1" thickBot="1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0" t="s">
        <v>8324</v>
      </c>
      <c r="P2750" s="15" t="s">
        <v>8360</v>
      </c>
      <c r="Q2750" s="9">
        <v>42585.7106712963</v>
      </c>
      <c r="R2750">
        <f t="shared" si="44"/>
        <v>2016</v>
      </c>
    </row>
    <row r="2751" spans="1:18" ht="29.5" hidden="1" thickBot="1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0" t="s">
        <v>8324</v>
      </c>
      <c r="P2751" s="15" t="s">
        <v>8360</v>
      </c>
      <c r="Q2751" s="10">
        <v>42068.799039351848</v>
      </c>
      <c r="R2751">
        <f t="shared" si="44"/>
        <v>2015</v>
      </c>
    </row>
    <row r="2752" spans="1:18" ht="44" hidden="1" thickBot="1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0" t="s">
        <v>8324</v>
      </c>
      <c r="P2752" s="15" t="s">
        <v>8360</v>
      </c>
      <c r="Q2752" s="9">
        <v>41078.899826388886</v>
      </c>
      <c r="R2752">
        <f t="shared" si="44"/>
        <v>2012</v>
      </c>
    </row>
    <row r="2753" spans="1:18" ht="44" hidden="1" thickBot="1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0" t="s">
        <v>8324</v>
      </c>
      <c r="P2753" s="15" t="s">
        <v>8360</v>
      </c>
      <c r="Q2753" s="10">
        <v>41747.887060185189</v>
      </c>
      <c r="R2753">
        <f t="shared" si="44"/>
        <v>2014</v>
      </c>
    </row>
    <row r="2754" spans="1:18" ht="44" hidden="1" thickBot="1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0" t="s">
        <v>8324</v>
      </c>
      <c r="P2754" s="15" t="s">
        <v>8360</v>
      </c>
      <c r="Q2754" s="9">
        <v>40855.765092592592</v>
      </c>
      <c r="R2754">
        <f t="shared" si="44"/>
        <v>2011</v>
      </c>
    </row>
    <row r="2755" spans="1:18" ht="44" hidden="1" thickBot="1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0" t="s">
        <v>8324</v>
      </c>
      <c r="P2755" s="15" t="s">
        <v>8360</v>
      </c>
      <c r="Q2755" s="10">
        <v>41117.900729166664</v>
      </c>
      <c r="R2755">
        <f t="shared" ref="R2755:R2818" si="46">YEAR(Q2755)</f>
        <v>2012</v>
      </c>
    </row>
    <row r="2756" spans="1:18" ht="44" hidden="1" thickBot="1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0" t="s">
        <v>8324</v>
      </c>
      <c r="P2756" s="15" t="s">
        <v>8360</v>
      </c>
      <c r="Q2756" s="9">
        <v>41863.636006944442</v>
      </c>
      <c r="R2756">
        <f t="shared" si="46"/>
        <v>2014</v>
      </c>
    </row>
    <row r="2757" spans="1:18" ht="44" hidden="1" thickBot="1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0" t="s">
        <v>8324</v>
      </c>
      <c r="P2757" s="15" t="s">
        <v>8360</v>
      </c>
      <c r="Q2757" s="10">
        <v>42072.790821759256</v>
      </c>
      <c r="R2757">
        <f t="shared" si="46"/>
        <v>2015</v>
      </c>
    </row>
    <row r="2758" spans="1:18" ht="44" hidden="1" thickBot="1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0" t="s">
        <v>8324</v>
      </c>
      <c r="P2758" s="15" t="s">
        <v>8360</v>
      </c>
      <c r="Q2758" s="9">
        <v>41620.90047453704</v>
      </c>
      <c r="R2758">
        <f t="shared" si="46"/>
        <v>2013</v>
      </c>
    </row>
    <row r="2759" spans="1:18" ht="29.5" hidden="1" thickBot="1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0" t="s">
        <v>8324</v>
      </c>
      <c r="P2759" s="15" t="s">
        <v>8360</v>
      </c>
      <c r="Q2759" s="10">
        <v>42573.65662037037</v>
      </c>
      <c r="R2759">
        <f t="shared" si="46"/>
        <v>2016</v>
      </c>
    </row>
    <row r="2760" spans="1:18" ht="58.5" hidden="1" thickBot="1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0" t="s">
        <v>8324</v>
      </c>
      <c r="P2760" s="15" t="s">
        <v>8360</v>
      </c>
      <c r="Q2760" s="9">
        <v>42639.441932870373</v>
      </c>
      <c r="R2760">
        <f t="shared" si="46"/>
        <v>2016</v>
      </c>
    </row>
    <row r="2761" spans="1:18" ht="44" hidden="1" thickBot="1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0" t="s">
        <v>8324</v>
      </c>
      <c r="P2761" s="15" t="s">
        <v>8360</v>
      </c>
      <c r="Q2761" s="10">
        <v>42524.36650462963</v>
      </c>
      <c r="R2761">
        <f t="shared" si="46"/>
        <v>2016</v>
      </c>
    </row>
    <row r="2762" spans="1:18" ht="58.5" hidden="1" thickBot="1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0" t="s">
        <v>8324</v>
      </c>
      <c r="P2762" s="15" t="s">
        <v>8360</v>
      </c>
      <c r="Q2762" s="9">
        <v>41415.461319444446</v>
      </c>
      <c r="R2762">
        <f t="shared" si="46"/>
        <v>2013</v>
      </c>
    </row>
    <row r="2763" spans="1:18" ht="29.5" hidden="1" thickBot="1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0" t="s">
        <v>8324</v>
      </c>
      <c r="P2763" s="15" t="s">
        <v>8360</v>
      </c>
      <c r="Q2763" s="10">
        <v>41247.063576388886</v>
      </c>
      <c r="R2763">
        <f t="shared" si="46"/>
        <v>2012</v>
      </c>
    </row>
    <row r="2764" spans="1:18" ht="44" hidden="1" thickBot="1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0" t="s">
        <v>8324</v>
      </c>
      <c r="P2764" s="15" t="s">
        <v>8360</v>
      </c>
      <c r="Q2764" s="9">
        <v>40927.036979166667</v>
      </c>
      <c r="R2764">
        <f t="shared" si="46"/>
        <v>2012</v>
      </c>
    </row>
    <row r="2765" spans="1:18" ht="29.5" hidden="1" thickBot="1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0" t="s">
        <v>8324</v>
      </c>
      <c r="P2765" s="15" t="s">
        <v>8360</v>
      </c>
      <c r="Q2765" s="10">
        <v>41373.579675925925</v>
      </c>
      <c r="R2765">
        <f t="shared" si="46"/>
        <v>2013</v>
      </c>
    </row>
    <row r="2766" spans="1:18" ht="44" hidden="1" thickBot="1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0" t="s">
        <v>8324</v>
      </c>
      <c r="P2766" s="15" t="s">
        <v>8360</v>
      </c>
      <c r="Q2766" s="9">
        <v>41030.292025462964</v>
      </c>
      <c r="R2766">
        <f t="shared" si="46"/>
        <v>2012</v>
      </c>
    </row>
    <row r="2767" spans="1:18" ht="44" hidden="1" thickBot="1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0" t="s">
        <v>8324</v>
      </c>
      <c r="P2767" s="15" t="s">
        <v>8360</v>
      </c>
      <c r="Q2767" s="10">
        <v>41194.579027777778</v>
      </c>
      <c r="R2767">
        <f t="shared" si="46"/>
        <v>2012</v>
      </c>
    </row>
    <row r="2768" spans="1:18" ht="44" hidden="1" thickBot="1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0" t="s">
        <v>8324</v>
      </c>
      <c r="P2768" s="15" t="s">
        <v>8360</v>
      </c>
      <c r="Q2768" s="9">
        <v>40736.668032407404</v>
      </c>
      <c r="R2768">
        <f t="shared" si="46"/>
        <v>2011</v>
      </c>
    </row>
    <row r="2769" spans="1:19" ht="44" hidden="1" thickBot="1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0" t="s">
        <v>8324</v>
      </c>
      <c r="P2769" s="15" t="s">
        <v>8360</v>
      </c>
      <c r="Q2769" s="10">
        <v>42172.958912037036</v>
      </c>
      <c r="R2769">
        <f t="shared" si="46"/>
        <v>2015</v>
      </c>
    </row>
    <row r="2770" spans="1:19" ht="44" hidden="1" thickBot="1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0" t="s">
        <v>8324</v>
      </c>
      <c r="P2770" s="15" t="s">
        <v>8360</v>
      </c>
      <c r="Q2770" s="9">
        <v>40967.614849537036</v>
      </c>
      <c r="R2770">
        <f t="shared" si="46"/>
        <v>2012</v>
      </c>
    </row>
    <row r="2771" spans="1:19" ht="44" hidden="1" thickBot="1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0" t="s">
        <v>8324</v>
      </c>
      <c r="P2771" s="15" t="s">
        <v>8360</v>
      </c>
      <c r="Q2771" s="10">
        <v>41745.826273148145</v>
      </c>
      <c r="R2771">
        <f t="shared" si="46"/>
        <v>2014</v>
      </c>
    </row>
    <row r="2772" spans="1:19" ht="44" hidden="1" thickBot="1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0" t="s">
        <v>8324</v>
      </c>
      <c r="P2772" s="15" t="s">
        <v>8360</v>
      </c>
      <c r="Q2772" s="9">
        <v>41686.705208333333</v>
      </c>
      <c r="R2772">
        <f t="shared" si="46"/>
        <v>2014</v>
      </c>
    </row>
    <row r="2773" spans="1:19" ht="44" hidden="1" thickBot="1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0" t="s">
        <v>8324</v>
      </c>
      <c r="P2773" s="15" t="s">
        <v>8360</v>
      </c>
      <c r="Q2773" s="10">
        <v>41257.531712962962</v>
      </c>
      <c r="R2773">
        <f t="shared" si="46"/>
        <v>2012</v>
      </c>
    </row>
    <row r="2774" spans="1:19" ht="44" hidden="1" thickBot="1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0" t="s">
        <v>8324</v>
      </c>
      <c r="P2774" s="15" t="s">
        <v>8360</v>
      </c>
      <c r="Q2774" s="9">
        <v>41537.869143518517</v>
      </c>
      <c r="R2774">
        <f t="shared" si="46"/>
        <v>2013</v>
      </c>
    </row>
    <row r="2775" spans="1:19" ht="44" hidden="1" thickBot="1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0" t="s">
        <v>8324</v>
      </c>
      <c r="P2775" s="15" t="s">
        <v>8360</v>
      </c>
      <c r="Q2775" s="10">
        <v>42474.86482638889</v>
      </c>
      <c r="R2775">
        <f t="shared" si="46"/>
        <v>2016</v>
      </c>
    </row>
    <row r="2776" spans="1:19" ht="44" hidden="1" thickBot="1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0" t="s">
        <v>8324</v>
      </c>
      <c r="P2776" s="15" t="s">
        <v>8360</v>
      </c>
      <c r="Q2776" s="9">
        <v>41311.126481481479</v>
      </c>
      <c r="R2776">
        <f t="shared" si="46"/>
        <v>2013</v>
      </c>
    </row>
    <row r="2777" spans="1:19" ht="44" hidden="1" thickBot="1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0" t="s">
        <v>8324</v>
      </c>
      <c r="P2777" s="15" t="s">
        <v>8360</v>
      </c>
      <c r="Q2777" s="10">
        <v>40863.013356481482</v>
      </c>
      <c r="R2777">
        <f t="shared" si="46"/>
        <v>2011</v>
      </c>
    </row>
    <row r="2778" spans="1:19" ht="58.5" hidden="1" thickBot="1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0" t="s">
        <v>8324</v>
      </c>
      <c r="P2778" s="15" t="s">
        <v>8360</v>
      </c>
      <c r="Q2778" s="9">
        <v>42136.297175925924</v>
      </c>
      <c r="R2778">
        <f t="shared" si="46"/>
        <v>2015</v>
      </c>
    </row>
    <row r="2779" spans="1:19" ht="44" hidden="1" thickBot="1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0" t="s">
        <v>8324</v>
      </c>
      <c r="P2779" s="15" t="s">
        <v>8360</v>
      </c>
      <c r="Q2779" s="10">
        <v>42172.669027777774</v>
      </c>
      <c r="R2779">
        <f t="shared" si="46"/>
        <v>2015</v>
      </c>
    </row>
    <row r="2780" spans="1:19" ht="58.5" hidden="1" thickBot="1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0" t="s">
        <v>8324</v>
      </c>
      <c r="P2780" s="15" t="s">
        <v>8360</v>
      </c>
      <c r="Q2780" s="9">
        <v>41846.978078703702</v>
      </c>
      <c r="R2780">
        <f t="shared" si="46"/>
        <v>2014</v>
      </c>
    </row>
    <row r="2781" spans="1:19" ht="44" hidden="1" thickBot="1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0" t="s">
        <v>8324</v>
      </c>
      <c r="P2781" s="15" t="s">
        <v>8360</v>
      </c>
      <c r="Q2781" s="10">
        <v>42300.5858912037</v>
      </c>
      <c r="R2781">
        <f t="shared" si="46"/>
        <v>2015</v>
      </c>
    </row>
    <row r="2782" spans="1:19" ht="29.5" hidden="1" thickBot="1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0" t="s">
        <v>8324</v>
      </c>
      <c r="P2782" s="15" t="s">
        <v>8360</v>
      </c>
      <c r="Q2782" s="9">
        <v>42774.447777777779</v>
      </c>
      <c r="R2782">
        <f t="shared" si="46"/>
        <v>2017</v>
      </c>
    </row>
    <row r="2783" spans="1:19" ht="44" thickBot="1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0" t="s">
        <v>8319</v>
      </c>
      <c r="P2783" s="15" t="s">
        <v>8320</v>
      </c>
      <c r="Q2783" s="13">
        <v>42018.94159722222</v>
      </c>
      <c r="R2783">
        <f t="shared" si="46"/>
        <v>2015</v>
      </c>
      <c r="S2783" t="str">
        <f t="shared" ref="S2783:S2846" si="47">TEXT(Q2783,"mmm")</f>
        <v>Jan</v>
      </c>
    </row>
    <row r="2784" spans="1:19" ht="29.5" thickBot="1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0" t="s">
        <v>8319</v>
      </c>
      <c r="P2784" s="15" t="s">
        <v>8320</v>
      </c>
      <c r="Q2784" s="12">
        <v>42026.924976851849</v>
      </c>
      <c r="R2784">
        <f t="shared" si="46"/>
        <v>2015</v>
      </c>
      <c r="S2784" t="str">
        <f t="shared" si="47"/>
        <v>Jan</v>
      </c>
    </row>
    <row r="2785" spans="1:19" ht="44" thickBot="1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0" t="s">
        <v>8319</v>
      </c>
      <c r="P2785" s="15" t="s">
        <v>8320</v>
      </c>
      <c r="Q2785" s="13">
        <v>42103.535254629627</v>
      </c>
      <c r="R2785">
        <f t="shared" si="46"/>
        <v>2015</v>
      </c>
      <c r="S2785" t="str">
        <f t="shared" si="47"/>
        <v>Apr</v>
      </c>
    </row>
    <row r="2786" spans="1:19" ht="44" thickBot="1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0" t="s">
        <v>8319</v>
      </c>
      <c r="P2786" s="15" t="s">
        <v>8320</v>
      </c>
      <c r="Q2786" s="12">
        <v>41920.787534722222</v>
      </c>
      <c r="R2786">
        <f t="shared" si="46"/>
        <v>2014</v>
      </c>
      <c r="S2786" t="str">
        <f t="shared" si="47"/>
        <v>Oct</v>
      </c>
    </row>
    <row r="2787" spans="1:19" ht="44" thickBot="1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0" t="s">
        <v>8319</v>
      </c>
      <c r="P2787" s="15" t="s">
        <v>8320</v>
      </c>
      <c r="Q2787" s="13">
        <v>42558.189432870371</v>
      </c>
      <c r="R2787">
        <f t="shared" si="46"/>
        <v>2016</v>
      </c>
      <c r="S2787" t="str">
        <f t="shared" si="47"/>
        <v>Jul</v>
      </c>
    </row>
    <row r="2788" spans="1:19" ht="29.5" thickBot="1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0" t="s">
        <v>8319</v>
      </c>
      <c r="P2788" s="15" t="s">
        <v>8320</v>
      </c>
      <c r="Q2788" s="12">
        <v>41815.569212962961</v>
      </c>
      <c r="R2788">
        <f t="shared" si="46"/>
        <v>2014</v>
      </c>
      <c r="S2788" t="str">
        <f t="shared" si="47"/>
        <v>Jun</v>
      </c>
    </row>
    <row r="2789" spans="1:19" ht="44" thickBot="1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0" t="s">
        <v>8319</v>
      </c>
      <c r="P2789" s="15" t="s">
        <v>8320</v>
      </c>
      <c r="Q2789" s="13">
        <v>41808.198518518519</v>
      </c>
      <c r="R2789">
        <f t="shared" si="46"/>
        <v>2014</v>
      </c>
      <c r="S2789" t="str">
        <f t="shared" si="47"/>
        <v>Jun</v>
      </c>
    </row>
    <row r="2790" spans="1:19" ht="44" thickBot="1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0" t="s">
        <v>8319</v>
      </c>
      <c r="P2790" s="15" t="s">
        <v>8320</v>
      </c>
      <c r="Q2790" s="12">
        <v>42550.701886574076</v>
      </c>
      <c r="R2790">
        <f t="shared" si="46"/>
        <v>2016</v>
      </c>
      <c r="S2790" t="str">
        <f t="shared" si="47"/>
        <v>Jun</v>
      </c>
    </row>
    <row r="2791" spans="1:19" ht="29.5" thickBot="1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0" t="s">
        <v>8319</v>
      </c>
      <c r="P2791" s="15" t="s">
        <v>8320</v>
      </c>
      <c r="Q2791" s="13">
        <v>42056.013124999998</v>
      </c>
      <c r="R2791">
        <f t="shared" si="46"/>
        <v>2015</v>
      </c>
      <c r="S2791" t="str">
        <f t="shared" si="47"/>
        <v>Feb</v>
      </c>
    </row>
    <row r="2792" spans="1:19" ht="44" thickBot="1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0" t="s">
        <v>8319</v>
      </c>
      <c r="P2792" s="15" t="s">
        <v>8320</v>
      </c>
      <c r="Q2792" s="12">
        <v>42016.938692129632</v>
      </c>
      <c r="R2792">
        <f t="shared" si="46"/>
        <v>2015</v>
      </c>
      <c r="S2792" t="str">
        <f t="shared" si="47"/>
        <v>Jan</v>
      </c>
    </row>
    <row r="2793" spans="1:19" ht="58.5" thickBot="1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0" t="s">
        <v>8319</v>
      </c>
      <c r="P2793" s="15" t="s">
        <v>8320</v>
      </c>
      <c r="Q2793" s="13">
        <v>42591.899988425925</v>
      </c>
      <c r="R2793">
        <f t="shared" si="46"/>
        <v>2016</v>
      </c>
      <c r="S2793" t="str">
        <f t="shared" si="47"/>
        <v>Aug</v>
      </c>
    </row>
    <row r="2794" spans="1:19" ht="44" thickBot="1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0" t="s">
        <v>8319</v>
      </c>
      <c r="P2794" s="15" t="s">
        <v>8320</v>
      </c>
      <c r="Q2794" s="12">
        <v>42183.231006944443</v>
      </c>
      <c r="R2794">
        <f t="shared" si="46"/>
        <v>2015</v>
      </c>
      <c r="S2794" t="str">
        <f t="shared" si="47"/>
        <v>Jun</v>
      </c>
    </row>
    <row r="2795" spans="1:19" ht="58.5" thickBot="1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0" t="s">
        <v>8319</v>
      </c>
      <c r="P2795" s="15" t="s">
        <v>8320</v>
      </c>
      <c r="Q2795" s="13">
        <v>42176.419039351851</v>
      </c>
      <c r="R2795">
        <f t="shared" si="46"/>
        <v>2015</v>
      </c>
      <c r="S2795" t="str">
        <f t="shared" si="47"/>
        <v>Jun</v>
      </c>
    </row>
    <row r="2796" spans="1:19" ht="58.5" thickBot="1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0" t="s">
        <v>8319</v>
      </c>
      <c r="P2796" s="15" t="s">
        <v>8320</v>
      </c>
      <c r="Q2796" s="12">
        <v>42416.691655092596</v>
      </c>
      <c r="R2796">
        <f t="shared" si="46"/>
        <v>2016</v>
      </c>
      <c r="S2796" t="str">
        <f t="shared" si="47"/>
        <v>Feb</v>
      </c>
    </row>
    <row r="2797" spans="1:19" ht="44" thickBot="1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0" t="s">
        <v>8319</v>
      </c>
      <c r="P2797" s="15" t="s">
        <v>8320</v>
      </c>
      <c r="Q2797" s="13">
        <v>41780.525937500002</v>
      </c>
      <c r="R2797">
        <f t="shared" si="46"/>
        <v>2014</v>
      </c>
      <c r="S2797" t="str">
        <f t="shared" si="47"/>
        <v>May</v>
      </c>
    </row>
    <row r="2798" spans="1:19" ht="44" thickBot="1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0" t="s">
        <v>8319</v>
      </c>
      <c r="P2798" s="15" t="s">
        <v>8320</v>
      </c>
      <c r="Q2798" s="12">
        <v>41795.528101851851</v>
      </c>
      <c r="R2798">
        <f t="shared" si="46"/>
        <v>2014</v>
      </c>
      <c r="S2798" t="str">
        <f t="shared" si="47"/>
        <v>Jun</v>
      </c>
    </row>
    <row r="2799" spans="1:19" ht="44" thickBot="1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0" t="s">
        <v>8319</v>
      </c>
      <c r="P2799" s="15" t="s">
        <v>8320</v>
      </c>
      <c r="Q2799" s="13">
        <v>41798.94027777778</v>
      </c>
      <c r="R2799">
        <f t="shared" si="46"/>
        <v>2014</v>
      </c>
      <c r="S2799" t="str">
        <f t="shared" si="47"/>
        <v>Jun</v>
      </c>
    </row>
    <row r="2800" spans="1:19" ht="58.5" thickBot="1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0" t="s">
        <v>8319</v>
      </c>
      <c r="P2800" s="15" t="s">
        <v>8320</v>
      </c>
      <c r="Q2800" s="12">
        <v>42201.675011574072</v>
      </c>
      <c r="R2800">
        <f t="shared" si="46"/>
        <v>2015</v>
      </c>
      <c r="S2800" t="str">
        <f t="shared" si="47"/>
        <v>Jul</v>
      </c>
    </row>
    <row r="2801" spans="1:19" ht="58.5" thickBot="1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0" t="s">
        <v>8319</v>
      </c>
      <c r="P2801" s="15" t="s">
        <v>8320</v>
      </c>
      <c r="Q2801" s="13">
        <v>42507.264699074076</v>
      </c>
      <c r="R2801">
        <f t="shared" si="46"/>
        <v>2016</v>
      </c>
      <c r="S2801" t="str">
        <f t="shared" si="47"/>
        <v>May</v>
      </c>
    </row>
    <row r="2802" spans="1:19" ht="44" thickBot="1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0" t="s">
        <v>8319</v>
      </c>
      <c r="P2802" s="15" t="s">
        <v>8320</v>
      </c>
      <c r="Q2802" s="12">
        <v>41948.552847222221</v>
      </c>
      <c r="R2802">
        <f t="shared" si="46"/>
        <v>2014</v>
      </c>
      <c r="S2802" t="str">
        <f t="shared" si="47"/>
        <v>Nov</v>
      </c>
    </row>
    <row r="2803" spans="1:19" ht="44" thickBot="1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0" t="s">
        <v>8319</v>
      </c>
      <c r="P2803" s="15" t="s">
        <v>8320</v>
      </c>
      <c r="Q2803" s="13">
        <v>41900.243159722224</v>
      </c>
      <c r="R2803">
        <f t="shared" si="46"/>
        <v>2014</v>
      </c>
      <c r="S2803" t="str">
        <f t="shared" si="47"/>
        <v>Sep</v>
      </c>
    </row>
    <row r="2804" spans="1:19" ht="44" thickBot="1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0" t="s">
        <v>8319</v>
      </c>
      <c r="P2804" s="15" t="s">
        <v>8320</v>
      </c>
      <c r="Q2804" s="12">
        <v>42192.64707175926</v>
      </c>
      <c r="R2804">
        <f t="shared" si="46"/>
        <v>2015</v>
      </c>
      <c r="S2804" t="str">
        <f t="shared" si="47"/>
        <v>Jul</v>
      </c>
    </row>
    <row r="2805" spans="1:19" ht="44" thickBot="1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0" t="s">
        <v>8319</v>
      </c>
      <c r="P2805" s="15" t="s">
        <v>8320</v>
      </c>
      <c r="Q2805" s="13">
        <v>42158.065694444442</v>
      </c>
      <c r="R2805">
        <f t="shared" si="46"/>
        <v>2015</v>
      </c>
      <c r="S2805" t="str">
        <f t="shared" si="47"/>
        <v>Jun</v>
      </c>
    </row>
    <row r="2806" spans="1:19" ht="44" thickBot="1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0" t="s">
        <v>8319</v>
      </c>
      <c r="P2806" s="15" t="s">
        <v>8320</v>
      </c>
      <c r="Q2806" s="12">
        <v>41881.453587962962</v>
      </c>
      <c r="R2806">
        <f t="shared" si="46"/>
        <v>2014</v>
      </c>
      <c r="S2806" t="str">
        <f t="shared" si="47"/>
        <v>Aug</v>
      </c>
    </row>
    <row r="2807" spans="1:19" ht="58.5" thickBot="1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0" t="s">
        <v>8319</v>
      </c>
      <c r="P2807" s="15" t="s">
        <v>8320</v>
      </c>
      <c r="Q2807" s="13">
        <v>42213.505474537036</v>
      </c>
      <c r="R2807">
        <f t="shared" si="46"/>
        <v>2015</v>
      </c>
      <c r="S2807" t="str">
        <f t="shared" si="47"/>
        <v>Jul</v>
      </c>
    </row>
    <row r="2808" spans="1:19" ht="44" thickBot="1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0" t="s">
        <v>8319</v>
      </c>
      <c r="P2808" s="15" t="s">
        <v>8320</v>
      </c>
      <c r="Q2808" s="12">
        <v>42185.267245370371</v>
      </c>
      <c r="R2808">
        <f t="shared" si="46"/>
        <v>2015</v>
      </c>
      <c r="S2808" t="str">
        <f t="shared" si="47"/>
        <v>Jun</v>
      </c>
    </row>
    <row r="2809" spans="1:19" ht="15" thickBot="1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0" t="s">
        <v>8319</v>
      </c>
      <c r="P2809" s="15" t="s">
        <v>8320</v>
      </c>
      <c r="Q2809" s="13">
        <v>42154.873124999998</v>
      </c>
      <c r="R2809">
        <f t="shared" si="46"/>
        <v>2015</v>
      </c>
      <c r="S2809" t="str">
        <f t="shared" si="47"/>
        <v>May</v>
      </c>
    </row>
    <row r="2810" spans="1:19" ht="58.5" thickBot="1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0" t="s">
        <v>8319</v>
      </c>
      <c r="P2810" s="15" t="s">
        <v>8320</v>
      </c>
      <c r="Q2810" s="12">
        <v>42208.84646990741</v>
      </c>
      <c r="R2810">
        <f t="shared" si="46"/>
        <v>2015</v>
      </c>
      <c r="S2810" t="str">
        <f t="shared" si="47"/>
        <v>Jul</v>
      </c>
    </row>
    <row r="2811" spans="1:19" ht="44" thickBot="1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0" t="s">
        <v>8319</v>
      </c>
      <c r="P2811" s="15" t="s">
        <v>8320</v>
      </c>
      <c r="Q2811" s="13">
        <v>42451.496817129628</v>
      </c>
      <c r="R2811">
        <f t="shared" si="46"/>
        <v>2016</v>
      </c>
      <c r="S2811" t="str">
        <f t="shared" si="47"/>
        <v>Mar</v>
      </c>
    </row>
    <row r="2812" spans="1:19" ht="44" thickBot="1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0" t="s">
        <v>8319</v>
      </c>
      <c r="P2812" s="15" t="s">
        <v>8320</v>
      </c>
      <c r="Q2812" s="12">
        <v>41759.13962962963</v>
      </c>
      <c r="R2812">
        <f t="shared" si="46"/>
        <v>2014</v>
      </c>
      <c r="S2812" t="str">
        <f t="shared" si="47"/>
        <v>Apr</v>
      </c>
    </row>
    <row r="2813" spans="1:19" ht="44" thickBot="1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0" t="s">
        <v>8319</v>
      </c>
      <c r="P2813" s="15" t="s">
        <v>8320</v>
      </c>
      <c r="Q2813" s="13">
        <v>42028.496562499997</v>
      </c>
      <c r="R2813">
        <f t="shared" si="46"/>
        <v>2015</v>
      </c>
      <c r="S2813" t="str">
        <f t="shared" si="47"/>
        <v>Jan</v>
      </c>
    </row>
    <row r="2814" spans="1:19" ht="44" thickBot="1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0" t="s">
        <v>8319</v>
      </c>
      <c r="P2814" s="15" t="s">
        <v>8320</v>
      </c>
      <c r="Q2814" s="12">
        <v>42054.744189814817</v>
      </c>
      <c r="R2814">
        <f t="shared" si="46"/>
        <v>2015</v>
      </c>
      <c r="S2814" t="str">
        <f t="shared" si="47"/>
        <v>Feb</v>
      </c>
    </row>
    <row r="2815" spans="1:19" ht="44" thickBot="1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0" t="s">
        <v>8319</v>
      </c>
      <c r="P2815" s="15" t="s">
        <v>8320</v>
      </c>
      <c r="Q2815" s="13">
        <v>42693.742604166669</v>
      </c>
      <c r="R2815">
        <f t="shared" si="46"/>
        <v>2016</v>
      </c>
      <c r="S2815" t="str">
        <f t="shared" si="47"/>
        <v>Nov</v>
      </c>
    </row>
    <row r="2816" spans="1:19" ht="44" thickBot="1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0" t="s">
        <v>8319</v>
      </c>
      <c r="P2816" s="15" t="s">
        <v>8320</v>
      </c>
      <c r="Q2816" s="12">
        <v>42103.39947916667</v>
      </c>
      <c r="R2816">
        <f t="shared" si="46"/>
        <v>2015</v>
      </c>
      <c r="S2816" t="str">
        <f t="shared" si="47"/>
        <v>Apr</v>
      </c>
    </row>
    <row r="2817" spans="1:19" ht="44" thickBot="1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0" t="s">
        <v>8319</v>
      </c>
      <c r="P2817" s="15" t="s">
        <v>8320</v>
      </c>
      <c r="Q2817" s="13">
        <v>42559.776724537034</v>
      </c>
      <c r="R2817">
        <f t="shared" si="46"/>
        <v>2016</v>
      </c>
      <c r="S2817" t="str">
        <f t="shared" si="47"/>
        <v>Jul</v>
      </c>
    </row>
    <row r="2818" spans="1:19" ht="44" thickBot="1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0" t="s">
        <v>8319</v>
      </c>
      <c r="P2818" s="15" t="s">
        <v>8320</v>
      </c>
      <c r="Q2818" s="12">
        <v>42188.467499999999</v>
      </c>
      <c r="R2818">
        <f t="shared" si="46"/>
        <v>2015</v>
      </c>
      <c r="S2818" t="str">
        <f t="shared" si="47"/>
        <v>Jul</v>
      </c>
    </row>
    <row r="2819" spans="1:19" ht="58.5" thickBot="1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0" t="s">
        <v>8319</v>
      </c>
      <c r="P2819" s="15" t="s">
        <v>8320</v>
      </c>
      <c r="Q2819" s="13">
        <v>42023.634976851848</v>
      </c>
      <c r="R2819">
        <f t="shared" ref="R2819:R2882" si="48">YEAR(Q2819)</f>
        <v>2015</v>
      </c>
      <c r="S2819" t="str">
        <f t="shared" si="47"/>
        <v>Jan</v>
      </c>
    </row>
    <row r="2820" spans="1:19" ht="44" thickBot="1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0" t="s">
        <v>8319</v>
      </c>
      <c r="P2820" s="15" t="s">
        <v>8320</v>
      </c>
      <c r="Q2820" s="12">
        <v>42250.598217592589</v>
      </c>
      <c r="R2820">
        <f t="shared" si="48"/>
        <v>2015</v>
      </c>
      <c r="S2820" t="str">
        <f t="shared" si="47"/>
        <v>Sep</v>
      </c>
    </row>
    <row r="2821" spans="1:19" ht="44" thickBot="1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0" t="s">
        <v>8319</v>
      </c>
      <c r="P2821" s="15" t="s">
        <v>8320</v>
      </c>
      <c r="Q2821" s="13">
        <v>42139.525567129633</v>
      </c>
      <c r="R2821">
        <f t="shared" si="48"/>
        <v>2015</v>
      </c>
      <c r="S2821" t="str">
        <f t="shared" si="47"/>
        <v>May</v>
      </c>
    </row>
    <row r="2822" spans="1:19" ht="44" thickBot="1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0" t="s">
        <v>8319</v>
      </c>
      <c r="P2822" s="15" t="s">
        <v>8320</v>
      </c>
      <c r="Q2822" s="12">
        <v>42401.610983796294</v>
      </c>
      <c r="R2822">
        <f t="shared" si="48"/>
        <v>2016</v>
      </c>
      <c r="S2822" t="str">
        <f t="shared" si="47"/>
        <v>Feb</v>
      </c>
    </row>
    <row r="2823" spans="1:19" ht="58.5" thickBot="1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0" t="s">
        <v>8319</v>
      </c>
      <c r="P2823" s="15" t="s">
        <v>8320</v>
      </c>
      <c r="Q2823" s="13">
        <v>41875.922858796293</v>
      </c>
      <c r="R2823">
        <f t="shared" si="48"/>
        <v>2014</v>
      </c>
      <c r="S2823" t="str">
        <f t="shared" si="47"/>
        <v>Aug</v>
      </c>
    </row>
    <row r="2824" spans="1:19" ht="58.5" thickBot="1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0" t="s">
        <v>8319</v>
      </c>
      <c r="P2824" s="15" t="s">
        <v>8320</v>
      </c>
      <c r="Q2824" s="12">
        <v>42060.683935185189</v>
      </c>
      <c r="R2824">
        <f t="shared" si="48"/>
        <v>2015</v>
      </c>
      <c r="S2824" t="str">
        <f t="shared" si="47"/>
        <v>Feb</v>
      </c>
    </row>
    <row r="2825" spans="1:19" ht="58.5" thickBot="1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0" t="s">
        <v>8319</v>
      </c>
      <c r="P2825" s="15" t="s">
        <v>8320</v>
      </c>
      <c r="Q2825" s="13">
        <v>42067.011643518519</v>
      </c>
      <c r="R2825">
        <f t="shared" si="48"/>
        <v>2015</v>
      </c>
      <c r="S2825" t="str">
        <f t="shared" si="47"/>
        <v>Mar</v>
      </c>
    </row>
    <row r="2826" spans="1:19" ht="44" thickBot="1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0" t="s">
        <v>8319</v>
      </c>
      <c r="P2826" s="15" t="s">
        <v>8320</v>
      </c>
      <c r="Q2826" s="12">
        <v>42136.270787037036</v>
      </c>
      <c r="R2826">
        <f t="shared" si="48"/>
        <v>2015</v>
      </c>
      <c r="S2826" t="str">
        <f t="shared" si="47"/>
        <v>May</v>
      </c>
    </row>
    <row r="2827" spans="1:19" ht="58.5" thickBot="1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0" t="s">
        <v>8319</v>
      </c>
      <c r="P2827" s="15" t="s">
        <v>8320</v>
      </c>
      <c r="Q2827" s="13">
        <v>42312.792662037034</v>
      </c>
      <c r="R2827">
        <f t="shared" si="48"/>
        <v>2015</v>
      </c>
      <c r="S2827" t="str">
        <f t="shared" si="47"/>
        <v>Nov</v>
      </c>
    </row>
    <row r="2828" spans="1:19" ht="58.5" thickBot="1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0" t="s">
        <v>8319</v>
      </c>
      <c r="P2828" s="15" t="s">
        <v>8320</v>
      </c>
      <c r="Q2828" s="12">
        <v>42171.034861111111</v>
      </c>
      <c r="R2828">
        <f t="shared" si="48"/>
        <v>2015</v>
      </c>
      <c r="S2828" t="str">
        <f t="shared" si="47"/>
        <v>Jun</v>
      </c>
    </row>
    <row r="2829" spans="1:19" ht="58.5" thickBot="1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0" t="s">
        <v>8319</v>
      </c>
      <c r="P2829" s="15" t="s">
        <v>8320</v>
      </c>
      <c r="Q2829" s="13">
        <v>42494.683634259258</v>
      </c>
      <c r="R2829">
        <f t="shared" si="48"/>
        <v>2016</v>
      </c>
      <c r="S2829" t="str">
        <f t="shared" si="47"/>
        <v>May</v>
      </c>
    </row>
    <row r="2830" spans="1:19" ht="44" thickBot="1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0" t="s">
        <v>8319</v>
      </c>
      <c r="P2830" s="15" t="s">
        <v>8320</v>
      </c>
      <c r="Q2830" s="12">
        <v>42254.264687499999</v>
      </c>
      <c r="R2830">
        <f t="shared" si="48"/>
        <v>2015</v>
      </c>
      <c r="S2830" t="str">
        <f t="shared" si="47"/>
        <v>Sep</v>
      </c>
    </row>
    <row r="2831" spans="1:19" ht="44" thickBot="1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0" t="s">
        <v>8319</v>
      </c>
      <c r="P2831" s="15" t="s">
        <v>8320</v>
      </c>
      <c r="Q2831" s="13">
        <v>42495.434236111112</v>
      </c>
      <c r="R2831">
        <f t="shared" si="48"/>
        <v>2016</v>
      </c>
      <c r="S2831" t="str">
        <f t="shared" si="47"/>
        <v>May</v>
      </c>
    </row>
    <row r="2832" spans="1:19" ht="29.5" thickBot="1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0" t="s">
        <v>8319</v>
      </c>
      <c r="P2832" s="15" t="s">
        <v>8320</v>
      </c>
      <c r="Q2832" s="12">
        <v>41758.839675925927</v>
      </c>
      <c r="R2832">
        <f t="shared" si="48"/>
        <v>2014</v>
      </c>
      <c r="S2832" t="str">
        <f t="shared" si="47"/>
        <v>Apr</v>
      </c>
    </row>
    <row r="2833" spans="1:19" ht="44" thickBot="1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0" t="s">
        <v>8319</v>
      </c>
      <c r="P2833" s="15" t="s">
        <v>8320</v>
      </c>
      <c r="Q2833" s="13">
        <v>42171.824884259258</v>
      </c>
      <c r="R2833">
        <f t="shared" si="48"/>
        <v>2015</v>
      </c>
      <c r="S2833" t="str">
        <f t="shared" si="47"/>
        <v>Jun</v>
      </c>
    </row>
    <row r="2834" spans="1:19" ht="58.5" thickBot="1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0" t="s">
        <v>8319</v>
      </c>
      <c r="P2834" s="15" t="s">
        <v>8320</v>
      </c>
      <c r="Q2834" s="12">
        <v>41938.709421296298</v>
      </c>
      <c r="R2834">
        <f t="shared" si="48"/>
        <v>2014</v>
      </c>
      <c r="S2834" t="str">
        <f t="shared" si="47"/>
        <v>Oct</v>
      </c>
    </row>
    <row r="2835" spans="1:19" ht="15" thickBot="1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0" t="s">
        <v>8319</v>
      </c>
      <c r="P2835" s="15" t="s">
        <v>8320</v>
      </c>
      <c r="Q2835" s="13">
        <v>42268.127696759257</v>
      </c>
      <c r="R2835">
        <f t="shared" si="48"/>
        <v>2015</v>
      </c>
      <c r="S2835" t="str">
        <f t="shared" si="47"/>
        <v>Sep</v>
      </c>
    </row>
    <row r="2836" spans="1:19" ht="44" thickBot="1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0" t="s">
        <v>8319</v>
      </c>
      <c r="P2836" s="15" t="s">
        <v>8320</v>
      </c>
      <c r="Q2836" s="12">
        <v>42019.959837962961</v>
      </c>
      <c r="R2836">
        <f t="shared" si="48"/>
        <v>2015</v>
      </c>
      <c r="S2836" t="str">
        <f t="shared" si="47"/>
        <v>Jan</v>
      </c>
    </row>
    <row r="2837" spans="1:19" ht="44" thickBot="1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0" t="s">
        <v>8319</v>
      </c>
      <c r="P2837" s="15" t="s">
        <v>8320</v>
      </c>
      <c r="Q2837" s="13">
        <v>42313.703900462962</v>
      </c>
      <c r="R2837">
        <f t="shared" si="48"/>
        <v>2015</v>
      </c>
      <c r="S2837" t="str">
        <f t="shared" si="47"/>
        <v>Nov</v>
      </c>
    </row>
    <row r="2838" spans="1:19" ht="58.5" thickBot="1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0" t="s">
        <v>8319</v>
      </c>
      <c r="P2838" s="15" t="s">
        <v>8320</v>
      </c>
      <c r="Q2838" s="12">
        <v>42746.261782407404</v>
      </c>
      <c r="R2838">
        <f t="shared" si="48"/>
        <v>2017</v>
      </c>
      <c r="S2838" t="str">
        <f t="shared" si="47"/>
        <v>Jan</v>
      </c>
    </row>
    <row r="2839" spans="1:19" ht="58.5" thickBot="1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0" t="s">
        <v>8319</v>
      </c>
      <c r="P2839" s="15" t="s">
        <v>8320</v>
      </c>
      <c r="Q2839" s="13">
        <v>42307.908379629633</v>
      </c>
      <c r="R2839">
        <f t="shared" si="48"/>
        <v>2015</v>
      </c>
      <c r="S2839" t="str">
        <f t="shared" si="47"/>
        <v>Oct</v>
      </c>
    </row>
    <row r="2840" spans="1:19" ht="44" thickBot="1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0" t="s">
        <v>8319</v>
      </c>
      <c r="P2840" s="15" t="s">
        <v>8320</v>
      </c>
      <c r="Q2840" s="12">
        <v>41842.607592592591</v>
      </c>
      <c r="R2840">
        <f t="shared" si="48"/>
        <v>2014</v>
      </c>
      <c r="S2840" t="str">
        <f t="shared" si="47"/>
        <v>Jul</v>
      </c>
    </row>
    <row r="2841" spans="1:19" ht="44" thickBot="1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0" t="s">
        <v>8319</v>
      </c>
      <c r="P2841" s="15" t="s">
        <v>8320</v>
      </c>
      <c r="Q2841" s="13">
        <v>41853.240208333336</v>
      </c>
      <c r="R2841">
        <f t="shared" si="48"/>
        <v>2014</v>
      </c>
      <c r="S2841" t="str">
        <f t="shared" si="47"/>
        <v>Aug</v>
      </c>
    </row>
    <row r="2842" spans="1:19" ht="58.5" thickBot="1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0" t="s">
        <v>8319</v>
      </c>
      <c r="P2842" s="15" t="s">
        <v>8320</v>
      </c>
      <c r="Q2842" s="12">
        <v>42060.035636574074</v>
      </c>
      <c r="R2842">
        <f t="shared" si="48"/>
        <v>2015</v>
      </c>
      <c r="S2842" t="str">
        <f t="shared" si="47"/>
        <v>Feb</v>
      </c>
    </row>
    <row r="2843" spans="1:19" ht="58.5" thickBot="1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0" t="s">
        <v>8319</v>
      </c>
      <c r="P2843" s="15" t="s">
        <v>8320</v>
      </c>
      <c r="Q2843" s="13">
        <v>42291.739548611113</v>
      </c>
      <c r="R2843">
        <f t="shared" si="48"/>
        <v>2015</v>
      </c>
      <c r="S2843" t="str">
        <f t="shared" si="47"/>
        <v>Oct</v>
      </c>
    </row>
    <row r="2844" spans="1:19" ht="44" thickBot="1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0" t="s">
        <v>8319</v>
      </c>
      <c r="P2844" s="15" t="s">
        <v>8320</v>
      </c>
      <c r="Q2844" s="12">
        <v>41784.952488425923</v>
      </c>
      <c r="R2844">
        <f t="shared" si="48"/>
        <v>2014</v>
      </c>
      <c r="S2844" t="str">
        <f t="shared" si="47"/>
        <v>May</v>
      </c>
    </row>
    <row r="2845" spans="1:19" ht="44" thickBot="1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0" t="s">
        <v>8319</v>
      </c>
      <c r="P2845" s="15" t="s">
        <v>8320</v>
      </c>
      <c r="Q2845" s="13">
        <v>42492.737847222219</v>
      </c>
      <c r="R2845">
        <f t="shared" si="48"/>
        <v>2016</v>
      </c>
      <c r="S2845" t="str">
        <f t="shared" si="47"/>
        <v>May</v>
      </c>
    </row>
    <row r="2846" spans="1:19" ht="44" thickBot="1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0" t="s">
        <v>8319</v>
      </c>
      <c r="P2846" s="15" t="s">
        <v>8320</v>
      </c>
      <c r="Q2846" s="12">
        <v>42709.546064814815</v>
      </c>
      <c r="R2846">
        <f t="shared" si="48"/>
        <v>2016</v>
      </c>
      <c r="S2846" t="str">
        <f t="shared" si="47"/>
        <v>Dec</v>
      </c>
    </row>
    <row r="2847" spans="1:19" ht="44" thickBot="1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0" t="s">
        <v>8319</v>
      </c>
      <c r="P2847" s="15" t="s">
        <v>8320</v>
      </c>
      <c r="Q2847" s="13">
        <v>42103.016585648147</v>
      </c>
      <c r="R2847">
        <f t="shared" si="48"/>
        <v>2015</v>
      </c>
      <c r="S2847" t="str">
        <f t="shared" ref="S2847:S2910" si="49">TEXT(Q2847,"mmm")</f>
        <v>Apr</v>
      </c>
    </row>
    <row r="2848" spans="1:19" ht="58.5" thickBot="1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0" t="s">
        <v>8319</v>
      </c>
      <c r="P2848" s="15" t="s">
        <v>8320</v>
      </c>
      <c r="Q2848" s="12">
        <v>42108.692060185182</v>
      </c>
      <c r="R2848">
        <f t="shared" si="48"/>
        <v>2015</v>
      </c>
      <c r="S2848" t="str">
        <f t="shared" si="49"/>
        <v>Apr</v>
      </c>
    </row>
    <row r="2849" spans="1:19" ht="44" thickBot="1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0" t="s">
        <v>8319</v>
      </c>
      <c r="P2849" s="15" t="s">
        <v>8320</v>
      </c>
      <c r="Q2849" s="13">
        <v>42453.806307870371</v>
      </c>
      <c r="R2849">
        <f t="shared" si="48"/>
        <v>2016</v>
      </c>
      <c r="S2849" t="str">
        <f t="shared" si="49"/>
        <v>Mar</v>
      </c>
    </row>
    <row r="2850" spans="1:19" ht="58.5" thickBot="1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0" t="s">
        <v>8319</v>
      </c>
      <c r="P2850" s="15" t="s">
        <v>8320</v>
      </c>
      <c r="Q2850" s="12">
        <v>42123.648831018516</v>
      </c>
      <c r="R2850">
        <f t="shared" si="48"/>
        <v>2015</v>
      </c>
      <c r="S2850" t="str">
        <f t="shared" si="49"/>
        <v>Apr</v>
      </c>
    </row>
    <row r="2851" spans="1:19" ht="44" thickBot="1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0" t="s">
        <v>8319</v>
      </c>
      <c r="P2851" s="15" t="s">
        <v>8320</v>
      </c>
      <c r="Q2851" s="13">
        <v>42453.428240740737</v>
      </c>
      <c r="R2851">
        <f t="shared" si="48"/>
        <v>2016</v>
      </c>
      <c r="S2851" t="str">
        <f t="shared" si="49"/>
        <v>Mar</v>
      </c>
    </row>
    <row r="2852" spans="1:19" ht="44" thickBot="1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0" t="s">
        <v>8319</v>
      </c>
      <c r="P2852" s="15" t="s">
        <v>8320</v>
      </c>
      <c r="Q2852" s="12">
        <v>41858.007071759261</v>
      </c>
      <c r="R2852">
        <f t="shared" si="48"/>
        <v>2014</v>
      </c>
      <c r="S2852" t="str">
        <f t="shared" si="49"/>
        <v>Aug</v>
      </c>
    </row>
    <row r="2853" spans="1:19" ht="44" thickBot="1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0" t="s">
        <v>8319</v>
      </c>
      <c r="P2853" s="15" t="s">
        <v>8320</v>
      </c>
      <c r="Q2853" s="13">
        <v>42390.002650462964</v>
      </c>
      <c r="R2853">
        <f t="shared" si="48"/>
        <v>2016</v>
      </c>
      <c r="S2853" t="str">
        <f t="shared" si="49"/>
        <v>Jan</v>
      </c>
    </row>
    <row r="2854" spans="1:19" ht="44" thickBot="1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0" t="s">
        <v>8319</v>
      </c>
      <c r="P2854" s="15" t="s">
        <v>8320</v>
      </c>
      <c r="Q2854" s="12">
        <v>41781.045173611114</v>
      </c>
      <c r="R2854">
        <f t="shared" si="48"/>
        <v>2014</v>
      </c>
      <c r="S2854" t="str">
        <f t="shared" si="49"/>
        <v>May</v>
      </c>
    </row>
    <row r="2855" spans="1:19" ht="44" thickBot="1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0" t="s">
        <v>8319</v>
      </c>
      <c r="P2855" s="15" t="s">
        <v>8320</v>
      </c>
      <c r="Q2855" s="13">
        <v>41836.190937500003</v>
      </c>
      <c r="R2855">
        <f t="shared" si="48"/>
        <v>2014</v>
      </c>
      <c r="S2855" t="str">
        <f t="shared" si="49"/>
        <v>Jul</v>
      </c>
    </row>
    <row r="2856" spans="1:19" ht="44" thickBot="1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0" t="s">
        <v>8319</v>
      </c>
      <c r="P2856" s="15" t="s">
        <v>8320</v>
      </c>
      <c r="Q2856" s="12">
        <v>42111.71665509259</v>
      </c>
      <c r="R2856">
        <f t="shared" si="48"/>
        <v>2015</v>
      </c>
      <c r="S2856" t="str">
        <f t="shared" si="49"/>
        <v>Apr</v>
      </c>
    </row>
    <row r="2857" spans="1:19" ht="58.5" thickBot="1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0" t="s">
        <v>8319</v>
      </c>
      <c r="P2857" s="15" t="s">
        <v>8320</v>
      </c>
      <c r="Q2857" s="13">
        <v>42370.0077662037</v>
      </c>
      <c r="R2857">
        <f t="shared" si="48"/>
        <v>2016</v>
      </c>
      <c r="S2857" t="str">
        <f t="shared" si="49"/>
        <v>Jan</v>
      </c>
    </row>
    <row r="2858" spans="1:19" ht="44" thickBot="1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0" t="s">
        <v>8319</v>
      </c>
      <c r="P2858" s="15" t="s">
        <v>8320</v>
      </c>
      <c r="Q2858" s="12">
        <v>42165.037581018521</v>
      </c>
      <c r="R2858">
        <f t="shared" si="48"/>
        <v>2015</v>
      </c>
      <c r="S2858" t="str">
        <f t="shared" si="49"/>
        <v>Jun</v>
      </c>
    </row>
    <row r="2859" spans="1:19" ht="58.5" thickBot="1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0" t="s">
        <v>8319</v>
      </c>
      <c r="P2859" s="15" t="s">
        <v>8320</v>
      </c>
      <c r="Q2859" s="13">
        <v>42726.920081018521</v>
      </c>
      <c r="R2859">
        <f t="shared" si="48"/>
        <v>2016</v>
      </c>
      <c r="S2859" t="str">
        <f t="shared" si="49"/>
        <v>Dec</v>
      </c>
    </row>
    <row r="2860" spans="1:19" ht="44" thickBot="1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0" t="s">
        <v>8319</v>
      </c>
      <c r="P2860" s="15" t="s">
        <v>8320</v>
      </c>
      <c r="Q2860" s="12">
        <v>41954.545081018521</v>
      </c>
      <c r="R2860">
        <f t="shared" si="48"/>
        <v>2014</v>
      </c>
      <c r="S2860" t="str">
        <f t="shared" si="49"/>
        <v>Nov</v>
      </c>
    </row>
    <row r="2861" spans="1:19" ht="44" thickBot="1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0" t="s">
        <v>8319</v>
      </c>
      <c r="P2861" s="15" t="s">
        <v>8320</v>
      </c>
      <c r="Q2861" s="13">
        <v>42233.362314814818</v>
      </c>
      <c r="R2861">
        <f t="shared" si="48"/>
        <v>2015</v>
      </c>
      <c r="S2861" t="str">
        <f t="shared" si="49"/>
        <v>Aug</v>
      </c>
    </row>
    <row r="2862" spans="1:19" ht="58.5" thickBot="1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0" t="s">
        <v>8319</v>
      </c>
      <c r="P2862" s="15" t="s">
        <v>8320</v>
      </c>
      <c r="Q2862" s="12">
        <v>42480.80064814815</v>
      </c>
      <c r="R2862">
        <f t="shared" si="48"/>
        <v>2016</v>
      </c>
      <c r="S2862" t="str">
        <f t="shared" si="49"/>
        <v>Apr</v>
      </c>
    </row>
    <row r="2863" spans="1:19" ht="44" thickBot="1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0" t="s">
        <v>8319</v>
      </c>
      <c r="P2863" s="15" t="s">
        <v>8320</v>
      </c>
      <c r="Q2863" s="13">
        <v>42257.590833333335</v>
      </c>
      <c r="R2863">
        <f t="shared" si="48"/>
        <v>2015</v>
      </c>
      <c r="S2863" t="str">
        <f t="shared" si="49"/>
        <v>Sep</v>
      </c>
    </row>
    <row r="2864" spans="1:19" ht="44" thickBot="1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0" t="s">
        <v>8319</v>
      </c>
      <c r="P2864" s="15" t="s">
        <v>8320</v>
      </c>
      <c r="Q2864" s="12">
        <v>41784.789687500001</v>
      </c>
      <c r="R2864">
        <f t="shared" si="48"/>
        <v>2014</v>
      </c>
      <c r="S2864" t="str">
        <f t="shared" si="49"/>
        <v>May</v>
      </c>
    </row>
    <row r="2865" spans="1:19" ht="44" thickBot="1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0" t="s">
        <v>8319</v>
      </c>
      <c r="P2865" s="15" t="s">
        <v>8320</v>
      </c>
      <c r="Q2865" s="13">
        <v>41831.675034722219</v>
      </c>
      <c r="R2865">
        <f t="shared" si="48"/>
        <v>2014</v>
      </c>
      <c r="S2865" t="str">
        <f t="shared" si="49"/>
        <v>Jul</v>
      </c>
    </row>
    <row r="2866" spans="1:19" ht="15" thickBot="1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0" t="s">
        <v>8319</v>
      </c>
      <c r="P2866" s="15" t="s">
        <v>8320</v>
      </c>
      <c r="Q2866" s="12">
        <v>42172.613506944443</v>
      </c>
      <c r="R2866">
        <f t="shared" si="48"/>
        <v>2015</v>
      </c>
      <c r="S2866" t="str">
        <f t="shared" si="49"/>
        <v>Jun</v>
      </c>
    </row>
    <row r="2867" spans="1:19" ht="44" thickBot="1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0" t="s">
        <v>8319</v>
      </c>
      <c r="P2867" s="15" t="s">
        <v>8320</v>
      </c>
      <c r="Q2867" s="13">
        <v>41950.114108796297</v>
      </c>
      <c r="R2867">
        <f t="shared" si="48"/>
        <v>2014</v>
      </c>
      <c r="S2867" t="str">
        <f t="shared" si="49"/>
        <v>Nov</v>
      </c>
    </row>
    <row r="2868" spans="1:19" ht="44" thickBot="1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0" t="s">
        <v>8319</v>
      </c>
      <c r="P2868" s="15" t="s">
        <v>8320</v>
      </c>
      <c r="Q2868" s="12">
        <v>42627.955104166664</v>
      </c>
      <c r="R2868">
        <f t="shared" si="48"/>
        <v>2016</v>
      </c>
      <c r="S2868" t="str">
        <f t="shared" si="49"/>
        <v>Sep</v>
      </c>
    </row>
    <row r="2869" spans="1:19" ht="58.5" thickBot="1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0" t="s">
        <v>8319</v>
      </c>
      <c r="P2869" s="15" t="s">
        <v>8320</v>
      </c>
      <c r="Q2869" s="13">
        <v>42531.195277777777</v>
      </c>
      <c r="R2869">
        <f t="shared" si="48"/>
        <v>2016</v>
      </c>
      <c r="S2869" t="str">
        <f t="shared" si="49"/>
        <v>Jun</v>
      </c>
    </row>
    <row r="2870" spans="1:19" ht="58.5" thickBot="1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0" t="s">
        <v>8319</v>
      </c>
      <c r="P2870" s="15" t="s">
        <v>8320</v>
      </c>
      <c r="Q2870" s="12">
        <v>42618.827013888891</v>
      </c>
      <c r="R2870">
        <f t="shared" si="48"/>
        <v>2016</v>
      </c>
      <c r="S2870" t="str">
        <f t="shared" si="49"/>
        <v>Sep</v>
      </c>
    </row>
    <row r="2871" spans="1:19" ht="58.5" thickBot="1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0" t="s">
        <v>8319</v>
      </c>
      <c r="P2871" s="15" t="s">
        <v>8320</v>
      </c>
      <c r="Q2871" s="13">
        <v>42540.593530092592</v>
      </c>
      <c r="R2871">
        <f t="shared" si="48"/>
        <v>2016</v>
      </c>
      <c r="S2871" t="str">
        <f t="shared" si="49"/>
        <v>Jun</v>
      </c>
    </row>
    <row r="2872" spans="1:19" ht="58.5" thickBot="1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0" t="s">
        <v>8319</v>
      </c>
      <c r="P2872" s="15" t="s">
        <v>8320</v>
      </c>
      <c r="Q2872" s="12">
        <v>41746.189409722225</v>
      </c>
      <c r="R2872">
        <f t="shared" si="48"/>
        <v>2014</v>
      </c>
      <c r="S2872" t="str">
        <f t="shared" si="49"/>
        <v>Apr</v>
      </c>
    </row>
    <row r="2873" spans="1:19" ht="44" thickBot="1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0" t="s">
        <v>8319</v>
      </c>
      <c r="P2873" s="15" t="s">
        <v>8320</v>
      </c>
      <c r="Q2873" s="13">
        <v>41974.738576388889</v>
      </c>
      <c r="R2873">
        <f t="shared" si="48"/>
        <v>2014</v>
      </c>
      <c r="S2873" t="str">
        <f t="shared" si="49"/>
        <v>Dec</v>
      </c>
    </row>
    <row r="2874" spans="1:19" ht="44" thickBot="1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0" t="s">
        <v>8319</v>
      </c>
      <c r="P2874" s="15" t="s">
        <v>8320</v>
      </c>
      <c r="Q2874" s="12">
        <v>42115.116180555553</v>
      </c>
      <c r="R2874">
        <f t="shared" si="48"/>
        <v>2015</v>
      </c>
      <c r="S2874" t="str">
        <f t="shared" si="49"/>
        <v>Apr</v>
      </c>
    </row>
    <row r="2875" spans="1:19" ht="58.5" thickBot="1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0" t="s">
        <v>8319</v>
      </c>
      <c r="P2875" s="15" t="s">
        <v>8320</v>
      </c>
      <c r="Q2875" s="13">
        <v>42002.817488425928</v>
      </c>
      <c r="R2875">
        <f t="shared" si="48"/>
        <v>2014</v>
      </c>
      <c r="S2875" t="str">
        <f t="shared" si="49"/>
        <v>Dec</v>
      </c>
    </row>
    <row r="2876" spans="1:19" ht="44" thickBot="1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0" t="s">
        <v>8319</v>
      </c>
      <c r="P2876" s="15" t="s">
        <v>8320</v>
      </c>
      <c r="Q2876" s="12">
        <v>42722.84474537037</v>
      </c>
      <c r="R2876">
        <f t="shared" si="48"/>
        <v>2016</v>
      </c>
      <c r="S2876" t="str">
        <f t="shared" si="49"/>
        <v>Dec</v>
      </c>
    </row>
    <row r="2877" spans="1:19" ht="44" thickBot="1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0" t="s">
        <v>8319</v>
      </c>
      <c r="P2877" s="15" t="s">
        <v>8320</v>
      </c>
      <c r="Q2877" s="13">
        <v>42465.128391203703</v>
      </c>
      <c r="R2877">
        <f t="shared" si="48"/>
        <v>2016</v>
      </c>
      <c r="S2877" t="str">
        <f t="shared" si="49"/>
        <v>Apr</v>
      </c>
    </row>
    <row r="2878" spans="1:19" ht="44" thickBot="1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0" t="s">
        <v>8319</v>
      </c>
      <c r="P2878" s="15" t="s">
        <v>8320</v>
      </c>
      <c r="Q2878" s="12">
        <v>42171.743969907409</v>
      </c>
      <c r="R2878">
        <f t="shared" si="48"/>
        <v>2015</v>
      </c>
      <c r="S2878" t="str">
        <f t="shared" si="49"/>
        <v>Jun</v>
      </c>
    </row>
    <row r="2879" spans="1:19" ht="44" thickBot="1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0" t="s">
        <v>8319</v>
      </c>
      <c r="P2879" s="15" t="s">
        <v>8320</v>
      </c>
      <c r="Q2879" s="13">
        <v>42672.955138888887</v>
      </c>
      <c r="R2879">
        <f t="shared" si="48"/>
        <v>2016</v>
      </c>
      <c r="S2879" t="str">
        <f t="shared" si="49"/>
        <v>Oct</v>
      </c>
    </row>
    <row r="2880" spans="1:19" ht="44" thickBot="1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0" t="s">
        <v>8319</v>
      </c>
      <c r="P2880" s="15" t="s">
        <v>8320</v>
      </c>
      <c r="Q2880" s="12">
        <v>42128.615682870368</v>
      </c>
      <c r="R2880">
        <f t="shared" si="48"/>
        <v>2015</v>
      </c>
      <c r="S2880" t="str">
        <f t="shared" si="49"/>
        <v>May</v>
      </c>
    </row>
    <row r="2881" spans="1:19" ht="44" thickBot="1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0" t="s">
        <v>8319</v>
      </c>
      <c r="P2881" s="15" t="s">
        <v>8320</v>
      </c>
      <c r="Q2881" s="13">
        <v>42359.725243055553</v>
      </c>
      <c r="R2881">
        <f t="shared" si="48"/>
        <v>2015</v>
      </c>
      <c r="S2881" t="str">
        <f t="shared" si="49"/>
        <v>Dec</v>
      </c>
    </row>
    <row r="2882" spans="1:19" ht="44" thickBot="1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0" t="s">
        <v>8319</v>
      </c>
      <c r="P2882" s="15" t="s">
        <v>8320</v>
      </c>
      <c r="Q2882" s="12">
        <v>42192.905694444446</v>
      </c>
      <c r="R2882">
        <f t="shared" si="48"/>
        <v>2015</v>
      </c>
      <c r="S2882" t="str">
        <f t="shared" si="49"/>
        <v>Jul</v>
      </c>
    </row>
    <row r="2883" spans="1:19" ht="44" thickBot="1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0" t="s">
        <v>8319</v>
      </c>
      <c r="P2883" s="15" t="s">
        <v>8320</v>
      </c>
      <c r="Q2883" s="13">
        <v>41916.597638888888</v>
      </c>
      <c r="R2883">
        <f t="shared" ref="R2883:R2946" si="50">YEAR(Q2883)</f>
        <v>2014</v>
      </c>
      <c r="S2883" t="str">
        <f t="shared" si="49"/>
        <v>Oct</v>
      </c>
    </row>
    <row r="2884" spans="1:19" ht="44" thickBot="1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0" t="s">
        <v>8319</v>
      </c>
      <c r="P2884" s="15" t="s">
        <v>8320</v>
      </c>
      <c r="Q2884" s="12">
        <v>42461.596273148149</v>
      </c>
      <c r="R2884">
        <f t="shared" si="50"/>
        <v>2016</v>
      </c>
      <c r="S2884" t="str">
        <f t="shared" si="49"/>
        <v>Apr</v>
      </c>
    </row>
    <row r="2885" spans="1:19" ht="58.5" thickBot="1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0" t="s">
        <v>8319</v>
      </c>
      <c r="P2885" s="15" t="s">
        <v>8320</v>
      </c>
      <c r="Q2885" s="13">
        <v>42370.90320601852</v>
      </c>
      <c r="R2885">
        <f t="shared" si="50"/>
        <v>2016</v>
      </c>
      <c r="S2885" t="str">
        <f t="shared" si="49"/>
        <v>Jan</v>
      </c>
    </row>
    <row r="2886" spans="1:19" ht="29.5" thickBot="1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0" t="s">
        <v>8319</v>
      </c>
      <c r="P2886" s="15" t="s">
        <v>8320</v>
      </c>
      <c r="Q2886" s="12">
        <v>41948.727256944447</v>
      </c>
      <c r="R2886">
        <f t="shared" si="50"/>
        <v>2014</v>
      </c>
      <c r="S2886" t="str">
        <f t="shared" si="49"/>
        <v>Nov</v>
      </c>
    </row>
    <row r="2887" spans="1:19" ht="29.5" thickBot="1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0" t="s">
        <v>8319</v>
      </c>
      <c r="P2887" s="15" t="s">
        <v>8320</v>
      </c>
      <c r="Q2887" s="13">
        <v>42047.07640046296</v>
      </c>
      <c r="R2887">
        <f t="shared" si="50"/>
        <v>2015</v>
      </c>
      <c r="S2887" t="str">
        <f t="shared" si="49"/>
        <v>Feb</v>
      </c>
    </row>
    <row r="2888" spans="1:19" ht="44" thickBot="1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0" t="s">
        <v>8319</v>
      </c>
      <c r="P2888" s="15" t="s">
        <v>8320</v>
      </c>
      <c r="Q2888" s="12">
        <v>42261.632916666669</v>
      </c>
      <c r="R2888">
        <f t="shared" si="50"/>
        <v>2015</v>
      </c>
      <c r="S2888" t="str">
        <f t="shared" si="49"/>
        <v>Sep</v>
      </c>
    </row>
    <row r="2889" spans="1:19" ht="44" thickBot="1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0" t="s">
        <v>8319</v>
      </c>
      <c r="P2889" s="15" t="s">
        <v>8320</v>
      </c>
      <c r="Q2889" s="13">
        <v>41985.427361111113</v>
      </c>
      <c r="R2889">
        <f t="shared" si="50"/>
        <v>2014</v>
      </c>
      <c r="S2889" t="str">
        <f t="shared" si="49"/>
        <v>Dec</v>
      </c>
    </row>
    <row r="2890" spans="1:19" ht="44" thickBot="1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0" t="s">
        <v>8319</v>
      </c>
      <c r="P2890" s="15" t="s">
        <v>8320</v>
      </c>
      <c r="Q2890" s="12">
        <v>41922.535185185188</v>
      </c>
      <c r="R2890">
        <f t="shared" si="50"/>
        <v>2014</v>
      </c>
      <c r="S2890" t="str">
        <f t="shared" si="49"/>
        <v>Oct</v>
      </c>
    </row>
    <row r="2891" spans="1:19" ht="44" thickBot="1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0" t="s">
        <v>8319</v>
      </c>
      <c r="P2891" s="15" t="s">
        <v>8320</v>
      </c>
      <c r="Q2891" s="13">
        <v>41850.863252314812</v>
      </c>
      <c r="R2891">
        <f t="shared" si="50"/>
        <v>2014</v>
      </c>
      <c r="S2891" t="str">
        <f t="shared" si="49"/>
        <v>Jul</v>
      </c>
    </row>
    <row r="2892" spans="1:19" ht="44" thickBot="1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0" t="s">
        <v>8319</v>
      </c>
      <c r="P2892" s="15" t="s">
        <v>8320</v>
      </c>
      <c r="Q2892" s="12">
        <v>41831.742962962962</v>
      </c>
      <c r="R2892">
        <f t="shared" si="50"/>
        <v>2014</v>
      </c>
      <c r="S2892" t="str">
        <f t="shared" si="49"/>
        <v>Jul</v>
      </c>
    </row>
    <row r="2893" spans="1:19" ht="44" thickBot="1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0" t="s">
        <v>8319</v>
      </c>
      <c r="P2893" s="15" t="s">
        <v>8320</v>
      </c>
      <c r="Q2893" s="13">
        <v>42415.883425925924</v>
      </c>
      <c r="R2893">
        <f t="shared" si="50"/>
        <v>2016</v>
      </c>
      <c r="S2893" t="str">
        <f t="shared" si="49"/>
        <v>Feb</v>
      </c>
    </row>
    <row r="2894" spans="1:19" ht="44" thickBot="1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0" t="s">
        <v>8319</v>
      </c>
      <c r="P2894" s="15" t="s">
        <v>8320</v>
      </c>
      <c r="Q2894" s="12">
        <v>41869.714166666665</v>
      </c>
      <c r="R2894">
        <f t="shared" si="50"/>
        <v>2014</v>
      </c>
      <c r="S2894" t="str">
        <f t="shared" si="49"/>
        <v>Aug</v>
      </c>
    </row>
    <row r="2895" spans="1:19" ht="15" thickBot="1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0" t="s">
        <v>8319</v>
      </c>
      <c r="P2895" s="15" t="s">
        <v>8320</v>
      </c>
      <c r="Q2895" s="13">
        <v>41953.773090277777</v>
      </c>
      <c r="R2895">
        <f t="shared" si="50"/>
        <v>2014</v>
      </c>
      <c r="S2895" t="str">
        <f t="shared" si="49"/>
        <v>Nov</v>
      </c>
    </row>
    <row r="2896" spans="1:19" ht="29.5" thickBot="1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0" t="s">
        <v>8319</v>
      </c>
      <c r="P2896" s="15" t="s">
        <v>8320</v>
      </c>
      <c r="Q2896" s="12">
        <v>42037.986284722225</v>
      </c>
      <c r="R2896">
        <f t="shared" si="50"/>
        <v>2015</v>
      </c>
      <c r="S2896" t="str">
        <f t="shared" si="49"/>
        <v>Feb</v>
      </c>
    </row>
    <row r="2897" spans="1:19" ht="44" thickBot="1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0" t="s">
        <v>8319</v>
      </c>
      <c r="P2897" s="15" t="s">
        <v>8320</v>
      </c>
      <c r="Q2897" s="13">
        <v>41811.555462962962</v>
      </c>
      <c r="R2897">
        <f t="shared" si="50"/>
        <v>2014</v>
      </c>
      <c r="S2897" t="str">
        <f t="shared" si="49"/>
        <v>Jun</v>
      </c>
    </row>
    <row r="2898" spans="1:19" ht="44" thickBot="1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0" t="s">
        <v>8319</v>
      </c>
      <c r="P2898" s="15" t="s">
        <v>8320</v>
      </c>
      <c r="Q2898" s="12">
        <v>42701.908807870372</v>
      </c>
      <c r="R2898">
        <f t="shared" si="50"/>
        <v>2016</v>
      </c>
      <c r="S2898" t="str">
        <f t="shared" si="49"/>
        <v>Nov</v>
      </c>
    </row>
    <row r="2899" spans="1:19" ht="44" thickBot="1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0" t="s">
        <v>8319</v>
      </c>
      <c r="P2899" s="15" t="s">
        <v>8320</v>
      </c>
      <c r="Q2899" s="13">
        <v>42258.646504629629</v>
      </c>
      <c r="R2899">
        <f t="shared" si="50"/>
        <v>2015</v>
      </c>
      <c r="S2899" t="str">
        <f t="shared" si="49"/>
        <v>Sep</v>
      </c>
    </row>
    <row r="2900" spans="1:19" ht="44" thickBot="1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0" t="s">
        <v>8319</v>
      </c>
      <c r="P2900" s="15" t="s">
        <v>8320</v>
      </c>
      <c r="Q2900" s="12">
        <v>42278.664965277778</v>
      </c>
      <c r="R2900">
        <f t="shared" si="50"/>
        <v>2015</v>
      </c>
      <c r="S2900" t="str">
        <f t="shared" si="49"/>
        <v>Oct</v>
      </c>
    </row>
    <row r="2901" spans="1:19" ht="44" thickBot="1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0" t="s">
        <v>8319</v>
      </c>
      <c r="P2901" s="15" t="s">
        <v>8320</v>
      </c>
      <c r="Q2901" s="13">
        <v>42515.078217592592</v>
      </c>
      <c r="R2901">
        <f t="shared" si="50"/>
        <v>2016</v>
      </c>
      <c r="S2901" t="str">
        <f t="shared" si="49"/>
        <v>May</v>
      </c>
    </row>
    <row r="2902" spans="1:19" ht="58.5" thickBot="1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0" t="s">
        <v>8319</v>
      </c>
      <c r="P2902" s="15" t="s">
        <v>8320</v>
      </c>
      <c r="Q2902" s="12">
        <v>41830.234166666669</v>
      </c>
      <c r="R2902">
        <f t="shared" si="50"/>
        <v>2014</v>
      </c>
      <c r="S2902" t="str">
        <f t="shared" si="49"/>
        <v>Jul</v>
      </c>
    </row>
    <row r="2903" spans="1:19" ht="44" thickBot="1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0" t="s">
        <v>8319</v>
      </c>
      <c r="P2903" s="15" t="s">
        <v>8320</v>
      </c>
      <c r="Q2903" s="13">
        <v>41982.904386574075</v>
      </c>
      <c r="R2903">
        <f t="shared" si="50"/>
        <v>2014</v>
      </c>
      <c r="S2903" t="str">
        <f t="shared" si="49"/>
        <v>Dec</v>
      </c>
    </row>
    <row r="2904" spans="1:19" ht="44" thickBot="1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0" t="s">
        <v>8319</v>
      </c>
      <c r="P2904" s="15" t="s">
        <v>8320</v>
      </c>
      <c r="Q2904" s="12">
        <v>42210.439768518518</v>
      </c>
      <c r="R2904">
        <f t="shared" si="50"/>
        <v>2015</v>
      </c>
      <c r="S2904" t="str">
        <f t="shared" si="49"/>
        <v>Jul</v>
      </c>
    </row>
    <row r="2905" spans="1:19" ht="44" thickBot="1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0" t="s">
        <v>8319</v>
      </c>
      <c r="P2905" s="15" t="s">
        <v>8320</v>
      </c>
      <c r="Q2905" s="13">
        <v>42196.166875000003</v>
      </c>
      <c r="R2905">
        <f t="shared" si="50"/>
        <v>2015</v>
      </c>
      <c r="S2905" t="str">
        <f t="shared" si="49"/>
        <v>Jul</v>
      </c>
    </row>
    <row r="2906" spans="1:19" ht="44" thickBot="1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0" t="s">
        <v>8319</v>
      </c>
      <c r="P2906" s="15" t="s">
        <v>8320</v>
      </c>
      <c r="Q2906" s="12">
        <v>41940.967951388891</v>
      </c>
      <c r="R2906">
        <f t="shared" si="50"/>
        <v>2014</v>
      </c>
      <c r="S2906" t="str">
        <f t="shared" si="49"/>
        <v>Oct</v>
      </c>
    </row>
    <row r="2907" spans="1:19" ht="44" thickBot="1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0" t="s">
        <v>8319</v>
      </c>
      <c r="P2907" s="15" t="s">
        <v>8320</v>
      </c>
      <c r="Q2907" s="13">
        <v>42606.056863425925</v>
      </c>
      <c r="R2907">
        <f t="shared" si="50"/>
        <v>2016</v>
      </c>
      <c r="S2907" t="str">
        <f t="shared" si="49"/>
        <v>Aug</v>
      </c>
    </row>
    <row r="2908" spans="1:19" ht="58.5" thickBot="1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0" t="s">
        <v>8319</v>
      </c>
      <c r="P2908" s="15" t="s">
        <v>8320</v>
      </c>
      <c r="Q2908" s="12">
        <v>42199.648912037039</v>
      </c>
      <c r="R2908">
        <f t="shared" si="50"/>
        <v>2015</v>
      </c>
      <c r="S2908" t="str">
        <f t="shared" si="49"/>
        <v>Jul</v>
      </c>
    </row>
    <row r="2909" spans="1:19" ht="44" thickBot="1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0" t="s">
        <v>8319</v>
      </c>
      <c r="P2909" s="15" t="s">
        <v>8320</v>
      </c>
      <c r="Q2909" s="13">
        <v>42444.877743055556</v>
      </c>
      <c r="R2909">
        <f t="shared" si="50"/>
        <v>2016</v>
      </c>
      <c r="S2909" t="str">
        <f t="shared" si="49"/>
        <v>Mar</v>
      </c>
    </row>
    <row r="2910" spans="1:19" ht="58.5" thickBot="1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0" t="s">
        <v>8319</v>
      </c>
      <c r="P2910" s="15" t="s">
        <v>8320</v>
      </c>
      <c r="Q2910" s="12">
        <v>42499.73170138889</v>
      </c>
      <c r="R2910">
        <f t="shared" si="50"/>
        <v>2016</v>
      </c>
      <c r="S2910" t="str">
        <f t="shared" si="49"/>
        <v>May</v>
      </c>
    </row>
    <row r="2911" spans="1:19" ht="58.5" thickBot="1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0" t="s">
        <v>8319</v>
      </c>
      <c r="P2911" s="15" t="s">
        <v>8320</v>
      </c>
      <c r="Q2911" s="13">
        <v>41929.266215277778</v>
      </c>
      <c r="R2911">
        <f t="shared" si="50"/>
        <v>2014</v>
      </c>
      <c r="S2911" t="str">
        <f t="shared" ref="S2911:S2974" si="51">TEXT(Q2911,"mmm")</f>
        <v>Oct</v>
      </c>
    </row>
    <row r="2912" spans="1:19" ht="44" thickBot="1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0" t="s">
        <v>8319</v>
      </c>
      <c r="P2912" s="15" t="s">
        <v>8320</v>
      </c>
      <c r="Q2912" s="12">
        <v>42107.841284722221</v>
      </c>
      <c r="R2912">
        <f t="shared" si="50"/>
        <v>2015</v>
      </c>
      <c r="S2912" t="str">
        <f t="shared" si="51"/>
        <v>Apr</v>
      </c>
    </row>
    <row r="2913" spans="1:19" ht="58.5" thickBot="1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0" t="s">
        <v>8319</v>
      </c>
      <c r="P2913" s="15" t="s">
        <v>8320</v>
      </c>
      <c r="Q2913" s="13">
        <v>42142.768819444442</v>
      </c>
      <c r="R2913">
        <f t="shared" si="50"/>
        <v>2015</v>
      </c>
      <c r="S2913" t="str">
        <f t="shared" si="51"/>
        <v>May</v>
      </c>
    </row>
    <row r="2914" spans="1:19" ht="44" thickBot="1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0" t="s">
        <v>8319</v>
      </c>
      <c r="P2914" s="15" t="s">
        <v>8320</v>
      </c>
      <c r="Q2914" s="12">
        <v>42354.131643518522</v>
      </c>
      <c r="R2914">
        <f t="shared" si="50"/>
        <v>2015</v>
      </c>
      <c r="S2914" t="str">
        <f t="shared" si="51"/>
        <v>Dec</v>
      </c>
    </row>
    <row r="2915" spans="1:19" ht="44" thickBot="1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0" t="s">
        <v>8319</v>
      </c>
      <c r="P2915" s="15" t="s">
        <v>8320</v>
      </c>
      <c r="Q2915" s="13">
        <v>41828.922905092593</v>
      </c>
      <c r="R2915">
        <f t="shared" si="50"/>
        <v>2014</v>
      </c>
      <c r="S2915" t="str">
        <f t="shared" si="51"/>
        <v>Jul</v>
      </c>
    </row>
    <row r="2916" spans="1:19" ht="29.5" thickBot="1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0" t="s">
        <v>8319</v>
      </c>
      <c r="P2916" s="15" t="s">
        <v>8320</v>
      </c>
      <c r="Q2916" s="12">
        <v>42017.907337962963</v>
      </c>
      <c r="R2916">
        <f t="shared" si="50"/>
        <v>2015</v>
      </c>
      <c r="S2916" t="str">
        <f t="shared" si="51"/>
        <v>Jan</v>
      </c>
    </row>
    <row r="2917" spans="1:19" ht="44" thickBot="1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0" t="s">
        <v>8319</v>
      </c>
      <c r="P2917" s="15" t="s">
        <v>8320</v>
      </c>
      <c r="Q2917" s="13">
        <v>42415.398032407407</v>
      </c>
      <c r="R2917">
        <f t="shared" si="50"/>
        <v>2016</v>
      </c>
      <c r="S2917" t="str">
        <f t="shared" si="51"/>
        <v>Feb</v>
      </c>
    </row>
    <row r="2918" spans="1:19" ht="44" thickBot="1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0" t="s">
        <v>8319</v>
      </c>
      <c r="P2918" s="15" t="s">
        <v>8320</v>
      </c>
      <c r="Q2918" s="12">
        <v>41755.476724537039</v>
      </c>
      <c r="R2918">
        <f t="shared" si="50"/>
        <v>2014</v>
      </c>
      <c r="S2918" t="str">
        <f t="shared" si="51"/>
        <v>Apr</v>
      </c>
    </row>
    <row r="2919" spans="1:19" ht="44" thickBot="1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0" t="s">
        <v>8319</v>
      </c>
      <c r="P2919" s="15" t="s">
        <v>8320</v>
      </c>
      <c r="Q2919" s="13">
        <v>42245.234340277777</v>
      </c>
      <c r="R2919">
        <f t="shared" si="50"/>
        <v>2015</v>
      </c>
      <c r="S2919" t="str">
        <f t="shared" si="51"/>
        <v>Aug</v>
      </c>
    </row>
    <row r="2920" spans="1:19" ht="44" thickBot="1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0" t="s">
        <v>8319</v>
      </c>
      <c r="P2920" s="15" t="s">
        <v>8320</v>
      </c>
      <c r="Q2920" s="12">
        <v>42278.629710648151</v>
      </c>
      <c r="R2920">
        <f t="shared" si="50"/>
        <v>2015</v>
      </c>
      <c r="S2920" t="str">
        <f t="shared" si="51"/>
        <v>Oct</v>
      </c>
    </row>
    <row r="2921" spans="1:19" ht="44" thickBot="1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0" t="s">
        <v>8319</v>
      </c>
      <c r="P2921" s="15" t="s">
        <v>8320</v>
      </c>
      <c r="Q2921" s="13">
        <v>41826.61954861111</v>
      </c>
      <c r="R2921">
        <f t="shared" si="50"/>
        <v>2014</v>
      </c>
      <c r="S2921" t="str">
        <f t="shared" si="51"/>
        <v>Jul</v>
      </c>
    </row>
    <row r="2922" spans="1:19" ht="44" thickBot="1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0" t="s">
        <v>8319</v>
      </c>
      <c r="P2922" s="15" t="s">
        <v>8320</v>
      </c>
      <c r="Q2922" s="12">
        <v>42058.79247685185</v>
      </c>
      <c r="R2922">
        <f t="shared" si="50"/>
        <v>2015</v>
      </c>
      <c r="S2922" t="str">
        <f t="shared" si="51"/>
        <v>Feb</v>
      </c>
    </row>
    <row r="2923" spans="1:19" ht="29.5" thickBot="1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0" t="s">
        <v>8319</v>
      </c>
      <c r="P2923" s="15" t="s">
        <v>8361</v>
      </c>
      <c r="Q2923" s="13">
        <v>41877.886620370373</v>
      </c>
      <c r="R2923">
        <f t="shared" si="50"/>
        <v>2014</v>
      </c>
      <c r="S2923" t="str">
        <f t="shared" si="51"/>
        <v>Aug</v>
      </c>
    </row>
    <row r="2924" spans="1:19" ht="58.5" thickBot="1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0" t="s">
        <v>8319</v>
      </c>
      <c r="P2924" s="15" t="s">
        <v>8361</v>
      </c>
      <c r="Q2924" s="12">
        <v>42097.874155092592</v>
      </c>
      <c r="R2924">
        <f t="shared" si="50"/>
        <v>2015</v>
      </c>
      <c r="S2924" t="str">
        <f t="shared" si="51"/>
        <v>Apr</v>
      </c>
    </row>
    <row r="2925" spans="1:19" ht="44" thickBot="1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0" t="s">
        <v>8319</v>
      </c>
      <c r="P2925" s="15" t="s">
        <v>8361</v>
      </c>
      <c r="Q2925" s="13">
        <v>42013.15253472222</v>
      </c>
      <c r="R2925">
        <f t="shared" si="50"/>
        <v>2015</v>
      </c>
      <c r="S2925" t="str">
        <f t="shared" si="51"/>
        <v>Jan</v>
      </c>
    </row>
    <row r="2926" spans="1:19" ht="44" thickBot="1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0" t="s">
        <v>8319</v>
      </c>
      <c r="P2926" s="15" t="s">
        <v>8361</v>
      </c>
      <c r="Q2926" s="12">
        <v>42103.556828703702</v>
      </c>
      <c r="R2926">
        <f t="shared" si="50"/>
        <v>2015</v>
      </c>
      <c r="S2926" t="str">
        <f t="shared" si="51"/>
        <v>Apr</v>
      </c>
    </row>
    <row r="2927" spans="1:19" ht="44" thickBot="1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0" t="s">
        <v>8319</v>
      </c>
      <c r="P2927" s="15" t="s">
        <v>8361</v>
      </c>
      <c r="Q2927" s="13">
        <v>41863.584120370368</v>
      </c>
      <c r="R2927">
        <f t="shared" si="50"/>
        <v>2014</v>
      </c>
      <c r="S2927" t="str">
        <f t="shared" si="51"/>
        <v>Aug</v>
      </c>
    </row>
    <row r="2928" spans="1:19" ht="44" thickBot="1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0" t="s">
        <v>8319</v>
      </c>
      <c r="P2928" s="15" t="s">
        <v>8361</v>
      </c>
      <c r="Q2928" s="12">
        <v>42044.765960648147</v>
      </c>
      <c r="R2928">
        <f t="shared" si="50"/>
        <v>2015</v>
      </c>
      <c r="S2928" t="str">
        <f t="shared" si="51"/>
        <v>Feb</v>
      </c>
    </row>
    <row r="2929" spans="1:19" ht="44" thickBot="1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0" t="s">
        <v>8319</v>
      </c>
      <c r="P2929" s="15" t="s">
        <v>8361</v>
      </c>
      <c r="Q2929" s="13">
        <v>41806.669317129628</v>
      </c>
      <c r="R2929">
        <f t="shared" si="50"/>
        <v>2014</v>
      </c>
      <c r="S2929" t="str">
        <f t="shared" si="51"/>
        <v>Jun</v>
      </c>
    </row>
    <row r="2930" spans="1:19" ht="29.5" thickBot="1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0" t="s">
        <v>8319</v>
      </c>
      <c r="P2930" s="15" t="s">
        <v>8361</v>
      </c>
      <c r="Q2930" s="12">
        <v>42403.998217592591</v>
      </c>
      <c r="R2930">
        <f t="shared" si="50"/>
        <v>2016</v>
      </c>
      <c r="S2930" t="str">
        <f t="shared" si="51"/>
        <v>Feb</v>
      </c>
    </row>
    <row r="2931" spans="1:19" ht="44" thickBot="1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0" t="s">
        <v>8319</v>
      </c>
      <c r="P2931" s="15" t="s">
        <v>8361</v>
      </c>
      <c r="Q2931" s="13">
        <v>41754.564328703702</v>
      </c>
      <c r="R2931">
        <f t="shared" si="50"/>
        <v>2014</v>
      </c>
      <c r="S2931" t="str">
        <f t="shared" si="51"/>
        <v>Apr</v>
      </c>
    </row>
    <row r="2932" spans="1:19" ht="44" thickBot="1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0" t="s">
        <v>8319</v>
      </c>
      <c r="P2932" s="15" t="s">
        <v>8361</v>
      </c>
      <c r="Q2932" s="12">
        <v>42101.584074074075</v>
      </c>
      <c r="R2932">
        <f t="shared" si="50"/>
        <v>2015</v>
      </c>
      <c r="S2932" t="str">
        <f t="shared" si="51"/>
        <v>Apr</v>
      </c>
    </row>
    <row r="2933" spans="1:19" ht="58.5" thickBot="1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0" t="s">
        <v>8319</v>
      </c>
      <c r="P2933" s="15" t="s">
        <v>8361</v>
      </c>
      <c r="Q2933" s="13">
        <v>41872.291238425925</v>
      </c>
      <c r="R2933">
        <f t="shared" si="50"/>
        <v>2014</v>
      </c>
      <c r="S2933" t="str">
        <f t="shared" si="51"/>
        <v>Aug</v>
      </c>
    </row>
    <row r="2934" spans="1:19" ht="44" thickBot="1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0" t="s">
        <v>8319</v>
      </c>
      <c r="P2934" s="15" t="s">
        <v>8361</v>
      </c>
      <c r="Q2934" s="12">
        <v>42025.164780092593</v>
      </c>
      <c r="R2934">
        <f t="shared" si="50"/>
        <v>2015</v>
      </c>
      <c r="S2934" t="str">
        <f t="shared" si="51"/>
        <v>Jan</v>
      </c>
    </row>
    <row r="2935" spans="1:19" ht="44" thickBot="1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0" t="s">
        <v>8319</v>
      </c>
      <c r="P2935" s="15" t="s">
        <v>8361</v>
      </c>
      <c r="Q2935" s="13">
        <v>42495.956631944442</v>
      </c>
      <c r="R2935">
        <f t="shared" si="50"/>
        <v>2016</v>
      </c>
      <c r="S2935" t="str">
        <f t="shared" si="51"/>
        <v>May</v>
      </c>
    </row>
    <row r="2936" spans="1:19" ht="44" thickBot="1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0" t="s">
        <v>8319</v>
      </c>
      <c r="P2936" s="15" t="s">
        <v>8361</v>
      </c>
      <c r="Q2936" s="12">
        <v>41775.636157407411</v>
      </c>
      <c r="R2936">
        <f t="shared" si="50"/>
        <v>2014</v>
      </c>
      <c r="S2936" t="str">
        <f t="shared" si="51"/>
        <v>May</v>
      </c>
    </row>
    <row r="2937" spans="1:19" ht="44" thickBot="1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0" t="s">
        <v>8319</v>
      </c>
      <c r="P2937" s="15" t="s">
        <v>8361</v>
      </c>
      <c r="Q2937" s="13">
        <v>42553.583425925928</v>
      </c>
      <c r="R2937">
        <f t="shared" si="50"/>
        <v>2016</v>
      </c>
      <c r="S2937" t="str">
        <f t="shared" si="51"/>
        <v>Jul</v>
      </c>
    </row>
    <row r="2938" spans="1:19" ht="44" thickBot="1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0" t="s">
        <v>8319</v>
      </c>
      <c r="P2938" s="15" t="s">
        <v>8361</v>
      </c>
      <c r="Q2938" s="12">
        <v>41912.650729166664</v>
      </c>
      <c r="R2938">
        <f t="shared" si="50"/>
        <v>2014</v>
      </c>
      <c r="S2938" t="str">
        <f t="shared" si="51"/>
        <v>Sep</v>
      </c>
    </row>
    <row r="2939" spans="1:19" ht="29.5" thickBot="1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0" t="s">
        <v>8319</v>
      </c>
      <c r="P2939" s="15" t="s">
        <v>8361</v>
      </c>
      <c r="Q2939" s="13">
        <v>41803.457326388889</v>
      </c>
      <c r="R2939">
        <f t="shared" si="50"/>
        <v>2014</v>
      </c>
      <c r="S2939" t="str">
        <f t="shared" si="51"/>
        <v>Jun</v>
      </c>
    </row>
    <row r="2940" spans="1:19" ht="44" thickBot="1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0" t="s">
        <v>8319</v>
      </c>
      <c r="P2940" s="15" t="s">
        <v>8361</v>
      </c>
      <c r="Q2940" s="12">
        <v>42004.703865740739</v>
      </c>
      <c r="R2940">
        <f t="shared" si="50"/>
        <v>2014</v>
      </c>
      <c r="S2940" t="str">
        <f t="shared" si="51"/>
        <v>Dec</v>
      </c>
    </row>
    <row r="2941" spans="1:19" ht="44" thickBot="1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0" t="s">
        <v>8319</v>
      </c>
      <c r="P2941" s="15" t="s">
        <v>8361</v>
      </c>
      <c r="Q2941" s="13">
        <v>41845.809166666666</v>
      </c>
      <c r="R2941">
        <f t="shared" si="50"/>
        <v>2014</v>
      </c>
      <c r="S2941" t="str">
        <f t="shared" si="51"/>
        <v>Jul</v>
      </c>
    </row>
    <row r="2942" spans="1:19" ht="44" thickBot="1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0" t="s">
        <v>8319</v>
      </c>
      <c r="P2942" s="15" t="s">
        <v>8361</v>
      </c>
      <c r="Q2942" s="12">
        <v>41982.773356481484</v>
      </c>
      <c r="R2942">
        <f t="shared" si="50"/>
        <v>2014</v>
      </c>
      <c r="S2942" t="str">
        <f t="shared" si="51"/>
        <v>Dec</v>
      </c>
    </row>
    <row r="2943" spans="1:19" ht="44" thickBot="1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0" t="s">
        <v>8319</v>
      </c>
      <c r="P2943" s="15" t="s">
        <v>8359</v>
      </c>
      <c r="Q2943" s="13">
        <v>42034.960127314815</v>
      </c>
      <c r="R2943">
        <f t="shared" si="50"/>
        <v>2015</v>
      </c>
      <c r="S2943" t="str">
        <f t="shared" si="51"/>
        <v>Jan</v>
      </c>
    </row>
    <row r="2944" spans="1:19" ht="44" thickBot="1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0" t="s">
        <v>8319</v>
      </c>
      <c r="P2944" s="15" t="s">
        <v>8359</v>
      </c>
      <c r="Q2944" s="12">
        <v>42334.803923611114</v>
      </c>
      <c r="R2944">
        <f t="shared" si="50"/>
        <v>2015</v>
      </c>
      <c r="S2944" t="str">
        <f t="shared" si="51"/>
        <v>Nov</v>
      </c>
    </row>
    <row r="2945" spans="1:19" ht="44" thickBot="1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0" t="s">
        <v>8319</v>
      </c>
      <c r="P2945" s="15" t="s">
        <v>8359</v>
      </c>
      <c r="Q2945" s="13">
        <v>42077.12939814815</v>
      </c>
      <c r="R2945">
        <f t="shared" si="50"/>
        <v>2015</v>
      </c>
      <c r="S2945" t="str">
        <f t="shared" si="51"/>
        <v>Mar</v>
      </c>
    </row>
    <row r="2946" spans="1:19" ht="44" thickBot="1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0" t="s">
        <v>8319</v>
      </c>
      <c r="P2946" s="15" t="s">
        <v>8359</v>
      </c>
      <c r="Q2946" s="12">
        <v>42132.9143287037</v>
      </c>
      <c r="R2946">
        <f t="shared" si="50"/>
        <v>2015</v>
      </c>
      <c r="S2946" t="str">
        <f t="shared" si="51"/>
        <v>May</v>
      </c>
    </row>
    <row r="2947" spans="1:19" ht="58.5" thickBot="1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0" t="s">
        <v>8319</v>
      </c>
      <c r="P2947" s="15" t="s">
        <v>8359</v>
      </c>
      <c r="Q2947" s="13">
        <v>42118.13958333333</v>
      </c>
      <c r="R2947">
        <f t="shared" ref="R2947:R3010" si="52">YEAR(Q2947)</f>
        <v>2015</v>
      </c>
      <c r="S2947" t="str">
        <f t="shared" si="51"/>
        <v>Apr</v>
      </c>
    </row>
    <row r="2948" spans="1:19" ht="44" thickBot="1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0" t="s">
        <v>8319</v>
      </c>
      <c r="P2948" s="15" t="s">
        <v>8359</v>
      </c>
      <c r="Q2948" s="12">
        <v>42567.531157407408</v>
      </c>
      <c r="R2948">
        <f t="shared" si="52"/>
        <v>2016</v>
      </c>
      <c r="S2948" t="str">
        <f t="shared" si="51"/>
        <v>Jul</v>
      </c>
    </row>
    <row r="2949" spans="1:19" ht="58.5" thickBot="1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0" t="s">
        <v>8319</v>
      </c>
      <c r="P2949" s="15" t="s">
        <v>8359</v>
      </c>
      <c r="Q2949" s="13">
        <v>42649.562118055554</v>
      </c>
      <c r="R2949">
        <f t="shared" si="52"/>
        <v>2016</v>
      </c>
      <c r="S2949" t="str">
        <f t="shared" si="51"/>
        <v>Oct</v>
      </c>
    </row>
    <row r="2950" spans="1:19" ht="58.5" thickBot="1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0" t="s">
        <v>8319</v>
      </c>
      <c r="P2950" s="15" t="s">
        <v>8359</v>
      </c>
      <c r="Q2950" s="12">
        <v>42097.649224537039</v>
      </c>
      <c r="R2950">
        <f t="shared" si="52"/>
        <v>2015</v>
      </c>
      <c r="S2950" t="str">
        <f t="shared" si="51"/>
        <v>Apr</v>
      </c>
    </row>
    <row r="2951" spans="1:19" ht="44" thickBot="1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0" t="s">
        <v>8319</v>
      </c>
      <c r="P2951" s="15" t="s">
        <v>8359</v>
      </c>
      <c r="Q2951" s="13">
        <v>42297.823113425926</v>
      </c>
      <c r="R2951">
        <f t="shared" si="52"/>
        <v>2015</v>
      </c>
      <c r="S2951" t="str">
        <f t="shared" si="51"/>
        <v>Oct</v>
      </c>
    </row>
    <row r="2952" spans="1:19" ht="44" thickBot="1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0" t="s">
        <v>8319</v>
      </c>
      <c r="P2952" s="15" t="s">
        <v>8359</v>
      </c>
      <c r="Q2952" s="12">
        <v>42362.365185185183</v>
      </c>
      <c r="R2952">
        <f t="shared" si="52"/>
        <v>2015</v>
      </c>
      <c r="S2952" t="str">
        <f t="shared" si="51"/>
        <v>Dec</v>
      </c>
    </row>
    <row r="2953" spans="1:19" ht="58.5" thickBot="1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0" t="s">
        <v>8319</v>
      </c>
      <c r="P2953" s="15" t="s">
        <v>8359</v>
      </c>
      <c r="Q2953" s="13">
        <v>41872.802928240744</v>
      </c>
      <c r="R2953">
        <f t="shared" si="52"/>
        <v>2014</v>
      </c>
      <c r="S2953" t="str">
        <f t="shared" si="51"/>
        <v>Aug</v>
      </c>
    </row>
    <row r="2954" spans="1:19" ht="44" thickBot="1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0" t="s">
        <v>8319</v>
      </c>
      <c r="P2954" s="15" t="s">
        <v>8359</v>
      </c>
      <c r="Q2954" s="12">
        <v>42628.690266203703</v>
      </c>
      <c r="R2954">
        <f t="shared" si="52"/>
        <v>2016</v>
      </c>
      <c r="S2954" t="str">
        <f t="shared" si="51"/>
        <v>Sep</v>
      </c>
    </row>
    <row r="2955" spans="1:19" ht="44" thickBot="1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0" t="s">
        <v>8319</v>
      </c>
      <c r="P2955" s="15" t="s">
        <v>8359</v>
      </c>
      <c r="Q2955" s="13">
        <v>42255.791909722226</v>
      </c>
      <c r="R2955">
        <f t="shared" si="52"/>
        <v>2015</v>
      </c>
      <c r="S2955" t="str">
        <f t="shared" si="51"/>
        <v>Sep</v>
      </c>
    </row>
    <row r="2956" spans="1:19" ht="44" thickBot="1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0" t="s">
        <v>8319</v>
      </c>
      <c r="P2956" s="15" t="s">
        <v>8359</v>
      </c>
      <c r="Q2956" s="12">
        <v>42790.583368055559</v>
      </c>
      <c r="R2956">
        <f t="shared" si="52"/>
        <v>2017</v>
      </c>
      <c r="S2956" t="str">
        <f t="shared" si="51"/>
        <v>Feb</v>
      </c>
    </row>
    <row r="2957" spans="1:19" ht="29.5" thickBot="1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0" t="s">
        <v>8319</v>
      </c>
      <c r="P2957" s="15" t="s">
        <v>8359</v>
      </c>
      <c r="Q2957" s="13">
        <v>42141.741307870368</v>
      </c>
      <c r="R2957">
        <f t="shared" si="52"/>
        <v>2015</v>
      </c>
      <c r="S2957" t="str">
        <f t="shared" si="51"/>
        <v>May</v>
      </c>
    </row>
    <row r="2958" spans="1:19" ht="44" thickBot="1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0" t="s">
        <v>8319</v>
      </c>
      <c r="P2958" s="15" t="s">
        <v>8359</v>
      </c>
      <c r="Q2958" s="12">
        <v>42464.958912037036</v>
      </c>
      <c r="R2958">
        <f t="shared" si="52"/>
        <v>2016</v>
      </c>
      <c r="S2958" t="str">
        <f t="shared" si="51"/>
        <v>Apr</v>
      </c>
    </row>
    <row r="2959" spans="1:19" ht="44" thickBot="1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0" t="s">
        <v>8319</v>
      </c>
      <c r="P2959" s="15" t="s">
        <v>8359</v>
      </c>
      <c r="Q2959" s="13">
        <v>42031.011250000003</v>
      </c>
      <c r="R2959">
        <f t="shared" si="52"/>
        <v>2015</v>
      </c>
      <c r="S2959" t="str">
        <f t="shared" si="51"/>
        <v>Jan</v>
      </c>
    </row>
    <row r="2960" spans="1:19" ht="44" thickBot="1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0" t="s">
        <v>8319</v>
      </c>
      <c r="P2960" s="15" t="s">
        <v>8359</v>
      </c>
      <c r="Q2960" s="12">
        <v>42438.779131944444</v>
      </c>
      <c r="R2960">
        <f t="shared" si="52"/>
        <v>2016</v>
      </c>
      <c r="S2960" t="str">
        <f t="shared" si="51"/>
        <v>Mar</v>
      </c>
    </row>
    <row r="2961" spans="1:19" ht="44" thickBot="1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0" t="s">
        <v>8319</v>
      </c>
      <c r="P2961" s="15" t="s">
        <v>8359</v>
      </c>
      <c r="Q2961" s="13">
        <v>42498.008391203701</v>
      </c>
      <c r="R2961">
        <f t="shared" si="52"/>
        <v>2016</v>
      </c>
      <c r="S2961" t="str">
        <f t="shared" si="51"/>
        <v>May</v>
      </c>
    </row>
    <row r="2962" spans="1:19" ht="44" thickBot="1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0" t="s">
        <v>8319</v>
      </c>
      <c r="P2962" s="15" t="s">
        <v>8359</v>
      </c>
      <c r="Q2962" s="12">
        <v>41863.757210648146</v>
      </c>
      <c r="R2962">
        <f t="shared" si="52"/>
        <v>2014</v>
      </c>
      <c r="S2962" t="str">
        <f t="shared" si="51"/>
        <v>Aug</v>
      </c>
    </row>
    <row r="2963" spans="1:19" ht="58.5" thickBot="1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0" t="s">
        <v>8319</v>
      </c>
      <c r="P2963" s="15" t="s">
        <v>8320</v>
      </c>
      <c r="Q2963" s="13">
        <v>42061.212488425925</v>
      </c>
      <c r="R2963">
        <f t="shared" si="52"/>
        <v>2015</v>
      </c>
      <c r="S2963" t="str">
        <f t="shared" si="51"/>
        <v>Feb</v>
      </c>
    </row>
    <row r="2964" spans="1:19" ht="44" thickBot="1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0" t="s">
        <v>8319</v>
      </c>
      <c r="P2964" s="15" t="s">
        <v>8320</v>
      </c>
      <c r="Q2964" s="12">
        <v>42036.24428240741</v>
      </c>
      <c r="R2964">
        <f t="shared" si="52"/>
        <v>2015</v>
      </c>
      <c r="S2964" t="str">
        <f t="shared" si="51"/>
        <v>Feb</v>
      </c>
    </row>
    <row r="2965" spans="1:19" ht="58.5" thickBot="1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0" t="s">
        <v>8319</v>
      </c>
      <c r="P2965" s="15" t="s">
        <v>8320</v>
      </c>
      <c r="Q2965" s="13">
        <v>42157.470185185186</v>
      </c>
      <c r="R2965">
        <f t="shared" si="52"/>
        <v>2015</v>
      </c>
      <c r="S2965" t="str">
        <f t="shared" si="51"/>
        <v>Jun</v>
      </c>
    </row>
    <row r="2966" spans="1:19" ht="44" thickBot="1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0" t="s">
        <v>8319</v>
      </c>
      <c r="P2966" s="15" t="s">
        <v>8320</v>
      </c>
      <c r="Q2966" s="12">
        <v>41827.909942129627</v>
      </c>
      <c r="R2966">
        <f t="shared" si="52"/>
        <v>2014</v>
      </c>
      <c r="S2966" t="str">
        <f t="shared" si="51"/>
        <v>Jul</v>
      </c>
    </row>
    <row r="2967" spans="1:19" ht="58.5" thickBot="1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0" t="s">
        <v>8319</v>
      </c>
      <c r="P2967" s="15" t="s">
        <v>8320</v>
      </c>
      <c r="Q2967" s="13">
        <v>42162.729548611111</v>
      </c>
      <c r="R2967">
        <f t="shared" si="52"/>
        <v>2015</v>
      </c>
      <c r="S2967" t="str">
        <f t="shared" si="51"/>
        <v>Jun</v>
      </c>
    </row>
    <row r="2968" spans="1:19" ht="44" thickBot="1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0" t="s">
        <v>8319</v>
      </c>
      <c r="P2968" s="15" t="s">
        <v>8320</v>
      </c>
      <c r="Q2968" s="12">
        <v>42233.738564814812</v>
      </c>
      <c r="R2968">
        <f t="shared" si="52"/>
        <v>2015</v>
      </c>
      <c r="S2968" t="str">
        <f t="shared" si="51"/>
        <v>Aug</v>
      </c>
    </row>
    <row r="2969" spans="1:19" ht="44" thickBot="1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0" t="s">
        <v>8319</v>
      </c>
      <c r="P2969" s="15" t="s">
        <v>8320</v>
      </c>
      <c r="Q2969" s="13">
        <v>42042.197824074072</v>
      </c>
      <c r="R2969">
        <f t="shared" si="52"/>
        <v>2015</v>
      </c>
      <c r="S2969" t="str">
        <f t="shared" si="51"/>
        <v>Feb</v>
      </c>
    </row>
    <row r="2970" spans="1:19" ht="29.5" thickBot="1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0" t="s">
        <v>8319</v>
      </c>
      <c r="P2970" s="15" t="s">
        <v>8320</v>
      </c>
      <c r="Q2970" s="12">
        <v>42585.523842592593</v>
      </c>
      <c r="R2970">
        <f t="shared" si="52"/>
        <v>2016</v>
      </c>
      <c r="S2970" t="str">
        <f t="shared" si="51"/>
        <v>Aug</v>
      </c>
    </row>
    <row r="2971" spans="1:19" ht="44" thickBot="1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0" t="s">
        <v>8319</v>
      </c>
      <c r="P2971" s="15" t="s">
        <v>8320</v>
      </c>
      <c r="Q2971" s="13">
        <v>42097.786493055559</v>
      </c>
      <c r="R2971">
        <f t="shared" si="52"/>
        <v>2015</v>
      </c>
      <c r="S2971" t="str">
        <f t="shared" si="51"/>
        <v>Apr</v>
      </c>
    </row>
    <row r="2972" spans="1:19" ht="44" thickBot="1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0" t="s">
        <v>8319</v>
      </c>
      <c r="P2972" s="15" t="s">
        <v>8320</v>
      </c>
      <c r="Q2972" s="12">
        <v>41808.669571759259</v>
      </c>
      <c r="R2972">
        <f t="shared" si="52"/>
        <v>2014</v>
      </c>
      <c r="S2972" t="str">
        <f t="shared" si="51"/>
        <v>Jun</v>
      </c>
    </row>
    <row r="2973" spans="1:19" ht="44" thickBot="1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0" t="s">
        <v>8319</v>
      </c>
      <c r="P2973" s="15" t="s">
        <v>8320</v>
      </c>
      <c r="Q2973" s="13">
        <v>41852.658310185187</v>
      </c>
      <c r="R2973">
        <f t="shared" si="52"/>
        <v>2014</v>
      </c>
      <c r="S2973" t="str">
        <f t="shared" si="51"/>
        <v>Aug</v>
      </c>
    </row>
    <row r="2974" spans="1:19" ht="29.5" thickBot="1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0" t="s">
        <v>8319</v>
      </c>
      <c r="P2974" s="15" t="s">
        <v>8320</v>
      </c>
      <c r="Q2974" s="12">
        <v>42694.110185185185</v>
      </c>
      <c r="R2974">
        <f t="shared" si="52"/>
        <v>2016</v>
      </c>
      <c r="S2974" t="str">
        <f t="shared" si="51"/>
        <v>Nov</v>
      </c>
    </row>
    <row r="2975" spans="1:19" ht="44" thickBot="1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0" t="s">
        <v>8319</v>
      </c>
      <c r="P2975" s="15" t="s">
        <v>8320</v>
      </c>
      <c r="Q2975" s="13">
        <v>42341.818379629629</v>
      </c>
      <c r="R2975">
        <f t="shared" si="52"/>
        <v>2015</v>
      </c>
      <c r="S2975" t="str">
        <f t="shared" ref="S2975:S3038" si="53">TEXT(Q2975,"mmm")</f>
        <v>Dec</v>
      </c>
    </row>
    <row r="2976" spans="1:19" ht="58.5" thickBot="1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0" t="s">
        <v>8319</v>
      </c>
      <c r="P2976" s="15" t="s">
        <v>8320</v>
      </c>
      <c r="Q2976" s="12">
        <v>41880.061006944445</v>
      </c>
      <c r="R2976">
        <f t="shared" si="52"/>
        <v>2014</v>
      </c>
      <c r="S2976" t="str">
        <f t="shared" si="53"/>
        <v>Aug</v>
      </c>
    </row>
    <row r="2977" spans="1:19" ht="58.5" thickBot="1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0" t="s">
        <v>8319</v>
      </c>
      <c r="P2977" s="15" t="s">
        <v>8320</v>
      </c>
      <c r="Q2977" s="13">
        <v>41941.683865740742</v>
      </c>
      <c r="R2977">
        <f t="shared" si="52"/>
        <v>2014</v>
      </c>
      <c r="S2977" t="str">
        <f t="shared" si="53"/>
        <v>Oct</v>
      </c>
    </row>
    <row r="2978" spans="1:19" ht="44" thickBot="1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0" t="s">
        <v>8319</v>
      </c>
      <c r="P2978" s="15" t="s">
        <v>8320</v>
      </c>
      <c r="Q2978" s="12">
        <v>42425.730671296296</v>
      </c>
      <c r="R2978">
        <f t="shared" si="52"/>
        <v>2016</v>
      </c>
      <c r="S2978" t="str">
        <f t="shared" si="53"/>
        <v>Feb</v>
      </c>
    </row>
    <row r="2979" spans="1:19" ht="58.5" thickBot="1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0" t="s">
        <v>8319</v>
      </c>
      <c r="P2979" s="15" t="s">
        <v>8320</v>
      </c>
      <c r="Q2979" s="13">
        <v>42026.881180555552</v>
      </c>
      <c r="R2979">
        <f t="shared" si="52"/>
        <v>2015</v>
      </c>
      <c r="S2979" t="str">
        <f t="shared" si="53"/>
        <v>Jan</v>
      </c>
    </row>
    <row r="2980" spans="1:19" ht="58.5" thickBot="1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0" t="s">
        <v>8319</v>
      </c>
      <c r="P2980" s="15" t="s">
        <v>8320</v>
      </c>
      <c r="Q2980" s="12">
        <v>41922.640590277777</v>
      </c>
      <c r="R2980">
        <f t="shared" si="52"/>
        <v>2014</v>
      </c>
      <c r="S2980" t="str">
        <f t="shared" si="53"/>
        <v>Oct</v>
      </c>
    </row>
    <row r="2981" spans="1:19" ht="44" thickBot="1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0" t="s">
        <v>8319</v>
      </c>
      <c r="P2981" s="15" t="s">
        <v>8320</v>
      </c>
      <c r="Q2981" s="13">
        <v>41993.824340277781</v>
      </c>
      <c r="R2981">
        <f t="shared" si="52"/>
        <v>2014</v>
      </c>
      <c r="S2981" t="str">
        <f t="shared" si="53"/>
        <v>Dec</v>
      </c>
    </row>
    <row r="2982" spans="1:19" ht="44" thickBot="1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0" t="s">
        <v>8319</v>
      </c>
      <c r="P2982" s="15" t="s">
        <v>8320</v>
      </c>
      <c r="Q2982" s="12">
        <v>42219.915856481479</v>
      </c>
      <c r="R2982">
        <f t="shared" si="52"/>
        <v>2015</v>
      </c>
      <c r="S2982" t="str">
        <f t="shared" si="53"/>
        <v>Aug</v>
      </c>
    </row>
    <row r="2983" spans="1:19" ht="58.5" thickBot="1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0" t="s">
        <v>8319</v>
      </c>
      <c r="P2983" s="15" t="s">
        <v>8359</v>
      </c>
      <c r="Q2983" s="13">
        <v>42225.559675925928</v>
      </c>
      <c r="R2983">
        <f t="shared" si="52"/>
        <v>2015</v>
      </c>
      <c r="S2983" t="str">
        <f t="shared" si="53"/>
        <v>Aug</v>
      </c>
    </row>
    <row r="2984" spans="1:19" ht="44" thickBot="1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0" t="s">
        <v>8319</v>
      </c>
      <c r="P2984" s="15" t="s">
        <v>8359</v>
      </c>
      <c r="Q2984" s="12">
        <v>42381.686840277776</v>
      </c>
      <c r="R2984">
        <f t="shared" si="52"/>
        <v>2016</v>
      </c>
      <c r="S2984" t="str">
        <f t="shared" si="53"/>
        <v>Jan</v>
      </c>
    </row>
    <row r="2985" spans="1:19" ht="44" thickBot="1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0" t="s">
        <v>8319</v>
      </c>
      <c r="P2985" s="15" t="s">
        <v>8359</v>
      </c>
      <c r="Q2985" s="13">
        <v>41894.632361111115</v>
      </c>
      <c r="R2985">
        <f t="shared" si="52"/>
        <v>2014</v>
      </c>
      <c r="S2985" t="str">
        <f t="shared" si="53"/>
        <v>Sep</v>
      </c>
    </row>
    <row r="2986" spans="1:19" ht="58.5" thickBot="1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0" t="s">
        <v>8319</v>
      </c>
      <c r="P2986" s="15" t="s">
        <v>8359</v>
      </c>
      <c r="Q2986" s="12">
        <v>42576.278715277775</v>
      </c>
      <c r="R2986">
        <f t="shared" si="52"/>
        <v>2016</v>
      </c>
      <c r="S2986" t="str">
        <f t="shared" si="53"/>
        <v>Jul</v>
      </c>
    </row>
    <row r="2987" spans="1:19" ht="58.5" thickBot="1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0" t="s">
        <v>8319</v>
      </c>
      <c r="P2987" s="15" t="s">
        <v>8359</v>
      </c>
      <c r="Q2987" s="13">
        <v>42654.973703703705</v>
      </c>
      <c r="R2987">
        <f t="shared" si="52"/>
        <v>2016</v>
      </c>
      <c r="S2987" t="str">
        <f t="shared" si="53"/>
        <v>Oct</v>
      </c>
    </row>
    <row r="2988" spans="1:19" ht="44" thickBot="1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0" t="s">
        <v>8319</v>
      </c>
      <c r="P2988" s="15" t="s">
        <v>8359</v>
      </c>
      <c r="Q2988" s="12">
        <v>42431.500069444446</v>
      </c>
      <c r="R2988">
        <f t="shared" si="52"/>
        <v>2016</v>
      </c>
      <c r="S2988" t="str">
        <f t="shared" si="53"/>
        <v>Mar</v>
      </c>
    </row>
    <row r="2989" spans="1:19" ht="58.5" thickBot="1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0" t="s">
        <v>8319</v>
      </c>
      <c r="P2989" s="15" t="s">
        <v>8359</v>
      </c>
      <c r="Q2989" s="13">
        <v>42627.307303240741</v>
      </c>
      <c r="R2989">
        <f t="shared" si="52"/>
        <v>2016</v>
      </c>
      <c r="S2989" t="str">
        <f t="shared" si="53"/>
        <v>Sep</v>
      </c>
    </row>
    <row r="2990" spans="1:19" ht="44" thickBot="1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0" t="s">
        <v>8319</v>
      </c>
      <c r="P2990" s="15" t="s">
        <v>8359</v>
      </c>
      <c r="Q2990" s="12">
        <v>42511.36204861111</v>
      </c>
      <c r="R2990">
        <f t="shared" si="52"/>
        <v>2016</v>
      </c>
      <c r="S2990" t="str">
        <f t="shared" si="53"/>
        <v>May</v>
      </c>
    </row>
    <row r="2991" spans="1:19" ht="15" thickBot="1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0" t="s">
        <v>8319</v>
      </c>
      <c r="P2991" s="15" t="s">
        <v>8359</v>
      </c>
      <c r="Q2991" s="13">
        <v>42337.02039351852</v>
      </c>
      <c r="R2991">
        <f t="shared" si="52"/>
        <v>2015</v>
      </c>
      <c r="S2991" t="str">
        <f t="shared" si="53"/>
        <v>Nov</v>
      </c>
    </row>
    <row r="2992" spans="1:19" ht="44" thickBot="1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0" t="s">
        <v>8319</v>
      </c>
      <c r="P2992" s="15" t="s">
        <v>8359</v>
      </c>
      <c r="Q2992" s="12">
        <v>42341.574305555558</v>
      </c>
      <c r="R2992">
        <f t="shared" si="52"/>
        <v>2015</v>
      </c>
      <c r="S2992" t="str">
        <f t="shared" si="53"/>
        <v>Dec</v>
      </c>
    </row>
    <row r="2993" spans="1:19" ht="44" thickBot="1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0" t="s">
        <v>8319</v>
      </c>
      <c r="P2993" s="15" t="s">
        <v>8359</v>
      </c>
      <c r="Q2993" s="13">
        <v>42740.837152777778</v>
      </c>
      <c r="R2993">
        <f t="shared" si="52"/>
        <v>2017</v>
      </c>
      <c r="S2993" t="str">
        <f t="shared" si="53"/>
        <v>Jan</v>
      </c>
    </row>
    <row r="2994" spans="1:19" ht="44" thickBot="1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0" t="s">
        <v>8319</v>
      </c>
      <c r="P2994" s="15" t="s">
        <v>8359</v>
      </c>
      <c r="Q2994" s="12">
        <v>42622.767476851855</v>
      </c>
      <c r="R2994">
        <f t="shared" si="52"/>
        <v>2016</v>
      </c>
      <c r="S2994" t="str">
        <f t="shared" si="53"/>
        <v>Sep</v>
      </c>
    </row>
    <row r="2995" spans="1:19" ht="15" thickBot="1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0" t="s">
        <v>8319</v>
      </c>
      <c r="P2995" s="15" t="s">
        <v>8359</v>
      </c>
      <c r="Q2995" s="13">
        <v>42390.838738425926</v>
      </c>
      <c r="R2995">
        <f t="shared" si="52"/>
        <v>2016</v>
      </c>
      <c r="S2995" t="str">
        <f t="shared" si="53"/>
        <v>Jan</v>
      </c>
    </row>
    <row r="2996" spans="1:19" ht="44" thickBot="1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0" t="s">
        <v>8319</v>
      </c>
      <c r="P2996" s="15" t="s">
        <v>8359</v>
      </c>
      <c r="Q2996" s="12">
        <v>41885.478842592594</v>
      </c>
      <c r="R2996">
        <f t="shared" si="52"/>
        <v>2014</v>
      </c>
      <c r="S2996" t="str">
        <f t="shared" si="53"/>
        <v>Sep</v>
      </c>
    </row>
    <row r="2997" spans="1:19" ht="44" thickBot="1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0" t="s">
        <v>8319</v>
      </c>
      <c r="P2997" s="15" t="s">
        <v>8359</v>
      </c>
      <c r="Q2997" s="13">
        <v>42724.665173611109</v>
      </c>
      <c r="R2997">
        <f t="shared" si="52"/>
        <v>2016</v>
      </c>
      <c r="S2997" t="str">
        <f t="shared" si="53"/>
        <v>Dec</v>
      </c>
    </row>
    <row r="2998" spans="1:19" ht="29.5" thickBot="1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0" t="s">
        <v>8319</v>
      </c>
      <c r="P2998" s="15" t="s">
        <v>8359</v>
      </c>
      <c r="Q2998" s="12">
        <v>42090.912499999999</v>
      </c>
      <c r="R2998">
        <f t="shared" si="52"/>
        <v>2015</v>
      </c>
      <c r="S2998" t="str">
        <f t="shared" si="53"/>
        <v>Mar</v>
      </c>
    </row>
    <row r="2999" spans="1:19" ht="44" thickBot="1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0" t="s">
        <v>8319</v>
      </c>
      <c r="P2999" s="15" t="s">
        <v>8359</v>
      </c>
      <c r="Q2999" s="13">
        <v>42775.733715277776</v>
      </c>
      <c r="R2999">
        <f t="shared" si="52"/>
        <v>2017</v>
      </c>
      <c r="S2999" t="str">
        <f t="shared" si="53"/>
        <v>Feb</v>
      </c>
    </row>
    <row r="3000" spans="1:19" ht="44" thickBot="1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0" t="s">
        <v>8319</v>
      </c>
      <c r="P3000" s="15" t="s">
        <v>8359</v>
      </c>
      <c r="Q3000" s="12">
        <v>41778.193622685183</v>
      </c>
      <c r="R3000">
        <f t="shared" si="52"/>
        <v>2014</v>
      </c>
      <c r="S3000" t="str">
        <f t="shared" si="53"/>
        <v>May</v>
      </c>
    </row>
    <row r="3001" spans="1:19" ht="44" thickBot="1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0" t="s">
        <v>8319</v>
      </c>
      <c r="P3001" s="15" t="s">
        <v>8359</v>
      </c>
      <c r="Q3001" s="13">
        <v>42780.740277777775</v>
      </c>
      <c r="R3001">
        <f t="shared" si="52"/>
        <v>2017</v>
      </c>
      <c r="S3001" t="str">
        <f t="shared" si="53"/>
        <v>Feb</v>
      </c>
    </row>
    <row r="3002" spans="1:19" ht="44" thickBot="1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0" t="s">
        <v>8319</v>
      </c>
      <c r="P3002" s="15" t="s">
        <v>8359</v>
      </c>
      <c r="Q3002" s="12">
        <v>42752.827199074076</v>
      </c>
      <c r="R3002">
        <f t="shared" si="52"/>
        <v>2017</v>
      </c>
      <c r="S3002" t="str">
        <f t="shared" si="53"/>
        <v>Jan</v>
      </c>
    </row>
    <row r="3003" spans="1:19" ht="44" thickBot="1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0" t="s">
        <v>8319</v>
      </c>
      <c r="P3003" s="15" t="s">
        <v>8359</v>
      </c>
      <c r="Q3003" s="13">
        <v>42534.895624999997</v>
      </c>
      <c r="R3003">
        <f t="shared" si="52"/>
        <v>2016</v>
      </c>
      <c r="S3003" t="str">
        <f t="shared" si="53"/>
        <v>Jun</v>
      </c>
    </row>
    <row r="3004" spans="1:19" ht="29.5" thickBot="1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0" t="s">
        <v>8319</v>
      </c>
      <c r="P3004" s="15" t="s">
        <v>8359</v>
      </c>
      <c r="Q3004" s="12">
        <v>41239.83625</v>
      </c>
      <c r="R3004">
        <f t="shared" si="52"/>
        <v>2012</v>
      </c>
      <c r="S3004" t="str">
        <f t="shared" si="53"/>
        <v>Nov</v>
      </c>
    </row>
    <row r="3005" spans="1:19" ht="44" thickBot="1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0" t="s">
        <v>8319</v>
      </c>
      <c r="P3005" s="15" t="s">
        <v>8359</v>
      </c>
      <c r="Q3005" s="13">
        <v>42398.849259259259</v>
      </c>
      <c r="R3005">
        <f t="shared" si="52"/>
        <v>2016</v>
      </c>
      <c r="S3005" t="str">
        <f t="shared" si="53"/>
        <v>Jan</v>
      </c>
    </row>
    <row r="3006" spans="1:19" ht="58.5" thickBot="1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0" t="s">
        <v>8319</v>
      </c>
      <c r="P3006" s="15" t="s">
        <v>8359</v>
      </c>
      <c r="Q3006" s="12">
        <v>41928.881064814814</v>
      </c>
      <c r="R3006">
        <f t="shared" si="52"/>
        <v>2014</v>
      </c>
      <c r="S3006" t="str">
        <f t="shared" si="53"/>
        <v>Oct</v>
      </c>
    </row>
    <row r="3007" spans="1:19" ht="58.5" thickBot="1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0" t="s">
        <v>8319</v>
      </c>
      <c r="P3007" s="15" t="s">
        <v>8359</v>
      </c>
      <c r="Q3007" s="13">
        <v>41888.674826388888</v>
      </c>
      <c r="R3007">
        <f t="shared" si="52"/>
        <v>2014</v>
      </c>
      <c r="S3007" t="str">
        <f t="shared" si="53"/>
        <v>Sep</v>
      </c>
    </row>
    <row r="3008" spans="1:19" ht="29.5" thickBot="1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0" t="s">
        <v>8319</v>
      </c>
      <c r="P3008" s="15" t="s">
        <v>8359</v>
      </c>
      <c r="Q3008" s="12">
        <v>41957.756840277776</v>
      </c>
      <c r="R3008">
        <f t="shared" si="52"/>
        <v>2014</v>
      </c>
      <c r="S3008" t="str">
        <f t="shared" si="53"/>
        <v>Nov</v>
      </c>
    </row>
    <row r="3009" spans="1:19" ht="29.5" thickBot="1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0" t="s">
        <v>8319</v>
      </c>
      <c r="P3009" s="15" t="s">
        <v>8359</v>
      </c>
      <c r="Q3009" s="13">
        <v>42098.216238425928</v>
      </c>
      <c r="R3009">
        <f t="shared" si="52"/>
        <v>2015</v>
      </c>
      <c r="S3009" t="str">
        <f t="shared" si="53"/>
        <v>Apr</v>
      </c>
    </row>
    <row r="3010" spans="1:19" ht="44" thickBot="1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0" t="s">
        <v>8319</v>
      </c>
      <c r="P3010" s="15" t="s">
        <v>8359</v>
      </c>
      <c r="Q3010" s="12">
        <v>42360.212025462963</v>
      </c>
      <c r="R3010">
        <f t="shared" si="52"/>
        <v>2015</v>
      </c>
      <c r="S3010" t="str">
        <f t="shared" si="53"/>
        <v>Dec</v>
      </c>
    </row>
    <row r="3011" spans="1:19" ht="44" thickBot="1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0" t="s">
        <v>8319</v>
      </c>
      <c r="P3011" s="15" t="s">
        <v>8359</v>
      </c>
      <c r="Q3011" s="13">
        <v>41939.569907407407</v>
      </c>
      <c r="R3011">
        <f t="shared" ref="R3011:R3074" si="54">YEAR(Q3011)</f>
        <v>2014</v>
      </c>
      <c r="S3011" t="str">
        <f t="shared" si="53"/>
        <v>Oct</v>
      </c>
    </row>
    <row r="3012" spans="1:19" ht="44" thickBot="1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0" t="s">
        <v>8319</v>
      </c>
      <c r="P3012" s="15" t="s">
        <v>8359</v>
      </c>
      <c r="Q3012" s="12">
        <v>41996.832395833335</v>
      </c>
      <c r="R3012">
        <f t="shared" si="54"/>
        <v>2014</v>
      </c>
      <c r="S3012" t="str">
        <f t="shared" si="53"/>
        <v>Dec</v>
      </c>
    </row>
    <row r="3013" spans="1:19" ht="44" thickBot="1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0" t="s">
        <v>8319</v>
      </c>
      <c r="P3013" s="15" t="s">
        <v>8359</v>
      </c>
      <c r="Q3013" s="13">
        <v>42334.468935185185</v>
      </c>
      <c r="R3013">
        <f t="shared" si="54"/>
        <v>2015</v>
      </c>
      <c r="S3013" t="str">
        <f t="shared" si="53"/>
        <v>Nov</v>
      </c>
    </row>
    <row r="3014" spans="1:19" ht="44" thickBot="1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0" t="s">
        <v>8319</v>
      </c>
      <c r="P3014" s="15" t="s">
        <v>8359</v>
      </c>
      <c r="Q3014" s="12">
        <v>42024.702893518515</v>
      </c>
      <c r="R3014">
        <f t="shared" si="54"/>
        <v>2015</v>
      </c>
      <c r="S3014" t="str">
        <f t="shared" si="53"/>
        <v>Jan</v>
      </c>
    </row>
    <row r="3015" spans="1:19" ht="44" thickBot="1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0" t="s">
        <v>8319</v>
      </c>
      <c r="P3015" s="15" t="s">
        <v>8359</v>
      </c>
      <c r="Q3015" s="13">
        <v>42146.836215277777</v>
      </c>
      <c r="R3015">
        <f t="shared" si="54"/>
        <v>2015</v>
      </c>
      <c r="S3015" t="str">
        <f t="shared" si="53"/>
        <v>May</v>
      </c>
    </row>
    <row r="3016" spans="1:19" ht="44" thickBot="1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0" t="s">
        <v>8319</v>
      </c>
      <c r="P3016" s="15" t="s">
        <v>8359</v>
      </c>
      <c r="Q3016" s="12">
        <v>41920.123611111114</v>
      </c>
      <c r="R3016">
        <f t="shared" si="54"/>
        <v>2014</v>
      </c>
      <c r="S3016" t="str">
        <f t="shared" si="53"/>
        <v>Oct</v>
      </c>
    </row>
    <row r="3017" spans="1:19" ht="44" thickBot="1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0" t="s">
        <v>8319</v>
      </c>
      <c r="P3017" s="15" t="s">
        <v>8359</v>
      </c>
      <c r="Q3017" s="13">
        <v>41785.72729166667</v>
      </c>
      <c r="R3017">
        <f t="shared" si="54"/>
        <v>2014</v>
      </c>
      <c r="S3017" t="str">
        <f t="shared" si="53"/>
        <v>May</v>
      </c>
    </row>
    <row r="3018" spans="1:19" ht="58.5" thickBot="1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0" t="s">
        <v>8319</v>
      </c>
      <c r="P3018" s="15" t="s">
        <v>8359</v>
      </c>
      <c r="Q3018" s="12">
        <v>41778.548055555555</v>
      </c>
      <c r="R3018">
        <f t="shared" si="54"/>
        <v>2014</v>
      </c>
      <c r="S3018" t="str">
        <f t="shared" si="53"/>
        <v>May</v>
      </c>
    </row>
    <row r="3019" spans="1:19" ht="44" thickBot="1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0" t="s">
        <v>8319</v>
      </c>
      <c r="P3019" s="15" t="s">
        <v>8359</v>
      </c>
      <c r="Q3019" s="13">
        <v>41841.850034722222</v>
      </c>
      <c r="R3019">
        <f t="shared" si="54"/>
        <v>2014</v>
      </c>
      <c r="S3019" t="str">
        <f t="shared" si="53"/>
        <v>Jul</v>
      </c>
    </row>
    <row r="3020" spans="1:19" ht="44" thickBot="1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0" t="s">
        <v>8319</v>
      </c>
      <c r="P3020" s="15" t="s">
        <v>8359</v>
      </c>
      <c r="Q3020" s="12">
        <v>42163.298333333332</v>
      </c>
      <c r="R3020">
        <f t="shared" si="54"/>
        <v>2015</v>
      </c>
      <c r="S3020" t="str">
        <f t="shared" si="53"/>
        <v>Jun</v>
      </c>
    </row>
    <row r="3021" spans="1:19" ht="44" thickBot="1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0" t="s">
        <v>8319</v>
      </c>
      <c r="P3021" s="15" t="s">
        <v>8359</v>
      </c>
      <c r="Q3021" s="13">
        <v>41758.833564814813</v>
      </c>
      <c r="R3021">
        <f t="shared" si="54"/>
        <v>2014</v>
      </c>
      <c r="S3021" t="str">
        <f t="shared" si="53"/>
        <v>Apr</v>
      </c>
    </row>
    <row r="3022" spans="1:19" ht="58.5" thickBot="1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0" t="s">
        <v>8319</v>
      </c>
      <c r="P3022" s="15" t="s">
        <v>8359</v>
      </c>
      <c r="Q3022" s="12">
        <v>42170.846446759257</v>
      </c>
      <c r="R3022">
        <f t="shared" si="54"/>
        <v>2015</v>
      </c>
      <c r="S3022" t="str">
        <f t="shared" si="53"/>
        <v>Jun</v>
      </c>
    </row>
    <row r="3023" spans="1:19" ht="44" thickBot="1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0" t="s">
        <v>8319</v>
      </c>
      <c r="P3023" s="15" t="s">
        <v>8359</v>
      </c>
      <c r="Q3023" s="13">
        <v>42660.618854166663</v>
      </c>
      <c r="R3023">
        <f t="shared" si="54"/>
        <v>2016</v>
      </c>
      <c r="S3023" t="str">
        <f t="shared" si="53"/>
        <v>Oct</v>
      </c>
    </row>
    <row r="3024" spans="1:19" ht="44" thickBot="1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0" t="s">
        <v>8319</v>
      </c>
      <c r="P3024" s="15" t="s">
        <v>8359</v>
      </c>
      <c r="Q3024" s="12">
        <v>42564.95380787037</v>
      </c>
      <c r="R3024">
        <f t="shared" si="54"/>
        <v>2016</v>
      </c>
      <c r="S3024" t="str">
        <f t="shared" si="53"/>
        <v>Jul</v>
      </c>
    </row>
    <row r="3025" spans="1:19" ht="58.5" thickBot="1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0" t="s">
        <v>8319</v>
      </c>
      <c r="P3025" s="15" t="s">
        <v>8359</v>
      </c>
      <c r="Q3025" s="13">
        <v>42121.675763888888</v>
      </c>
      <c r="R3025">
        <f t="shared" si="54"/>
        <v>2015</v>
      </c>
      <c r="S3025" t="str">
        <f t="shared" si="53"/>
        <v>Apr</v>
      </c>
    </row>
    <row r="3026" spans="1:19" ht="44" thickBot="1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0" t="s">
        <v>8319</v>
      </c>
      <c r="P3026" s="15" t="s">
        <v>8359</v>
      </c>
      <c r="Q3026" s="12">
        <v>41158.993923611109</v>
      </c>
      <c r="R3026">
        <f t="shared" si="54"/>
        <v>2012</v>
      </c>
      <c r="S3026" t="str">
        <f t="shared" si="53"/>
        <v>Sep</v>
      </c>
    </row>
    <row r="3027" spans="1:19" ht="44" thickBot="1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0" t="s">
        <v>8319</v>
      </c>
      <c r="P3027" s="15" t="s">
        <v>8359</v>
      </c>
      <c r="Q3027" s="13">
        <v>41761.509409722225</v>
      </c>
      <c r="R3027">
        <f t="shared" si="54"/>
        <v>2014</v>
      </c>
      <c r="S3027" t="str">
        <f t="shared" si="53"/>
        <v>May</v>
      </c>
    </row>
    <row r="3028" spans="1:19" ht="58.5" thickBot="1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0" t="s">
        <v>8319</v>
      </c>
      <c r="P3028" s="15" t="s">
        <v>8359</v>
      </c>
      <c r="Q3028" s="12">
        <v>42783.459398148145</v>
      </c>
      <c r="R3028">
        <f t="shared" si="54"/>
        <v>2017</v>
      </c>
      <c r="S3028" t="str">
        <f t="shared" si="53"/>
        <v>Feb</v>
      </c>
    </row>
    <row r="3029" spans="1:19" ht="44" thickBot="1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0" t="s">
        <v>8319</v>
      </c>
      <c r="P3029" s="15" t="s">
        <v>8359</v>
      </c>
      <c r="Q3029" s="13">
        <v>42053.704293981478</v>
      </c>
      <c r="R3029">
        <f t="shared" si="54"/>
        <v>2015</v>
      </c>
      <c r="S3029" t="str">
        <f t="shared" si="53"/>
        <v>Feb</v>
      </c>
    </row>
    <row r="3030" spans="1:19" ht="29.5" thickBot="1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0" t="s">
        <v>8319</v>
      </c>
      <c r="P3030" s="15" t="s">
        <v>8359</v>
      </c>
      <c r="Q3030" s="12">
        <v>42567.264178240737</v>
      </c>
      <c r="R3030">
        <f t="shared" si="54"/>
        <v>2016</v>
      </c>
      <c r="S3030" t="str">
        <f t="shared" si="53"/>
        <v>Jul</v>
      </c>
    </row>
    <row r="3031" spans="1:19" ht="44" thickBot="1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0" t="s">
        <v>8319</v>
      </c>
      <c r="P3031" s="15" t="s">
        <v>8359</v>
      </c>
      <c r="Q3031" s="13">
        <v>41932.708877314813</v>
      </c>
      <c r="R3031">
        <f t="shared" si="54"/>
        <v>2014</v>
      </c>
      <c r="S3031" t="str">
        <f t="shared" si="53"/>
        <v>Oct</v>
      </c>
    </row>
    <row r="3032" spans="1:19" ht="44" thickBot="1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0" t="s">
        <v>8319</v>
      </c>
      <c r="P3032" s="15" t="s">
        <v>8359</v>
      </c>
      <c r="Q3032" s="12">
        <v>42233.747349537036</v>
      </c>
      <c r="R3032">
        <f t="shared" si="54"/>
        <v>2015</v>
      </c>
      <c r="S3032" t="str">
        <f t="shared" si="53"/>
        <v>Aug</v>
      </c>
    </row>
    <row r="3033" spans="1:19" ht="73" thickBot="1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0" t="s">
        <v>8319</v>
      </c>
      <c r="P3033" s="15" t="s">
        <v>8359</v>
      </c>
      <c r="Q3033" s="13">
        <v>42597.882488425923</v>
      </c>
      <c r="R3033">
        <f t="shared" si="54"/>
        <v>2016</v>
      </c>
      <c r="S3033" t="str">
        <f t="shared" si="53"/>
        <v>Aug</v>
      </c>
    </row>
    <row r="3034" spans="1:19" ht="44" thickBot="1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0" t="s">
        <v>8319</v>
      </c>
      <c r="P3034" s="15" t="s">
        <v>8359</v>
      </c>
      <c r="Q3034" s="12">
        <v>42228.044664351852</v>
      </c>
      <c r="R3034">
        <f t="shared" si="54"/>
        <v>2015</v>
      </c>
      <c r="S3034" t="str">
        <f t="shared" si="53"/>
        <v>Aug</v>
      </c>
    </row>
    <row r="3035" spans="1:19" ht="44" thickBot="1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0" t="s">
        <v>8319</v>
      </c>
      <c r="P3035" s="15" t="s">
        <v>8359</v>
      </c>
      <c r="Q3035" s="13">
        <v>42570.110243055555</v>
      </c>
      <c r="R3035">
        <f t="shared" si="54"/>
        <v>2016</v>
      </c>
      <c r="S3035" t="str">
        <f t="shared" si="53"/>
        <v>Jul</v>
      </c>
    </row>
    <row r="3036" spans="1:19" ht="73" thickBot="1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0" t="s">
        <v>8319</v>
      </c>
      <c r="P3036" s="15" t="s">
        <v>8359</v>
      </c>
      <c r="Q3036" s="12">
        <v>42644.535358796296</v>
      </c>
      <c r="R3036">
        <f t="shared" si="54"/>
        <v>2016</v>
      </c>
      <c r="S3036" t="str">
        <f t="shared" si="53"/>
        <v>Oct</v>
      </c>
    </row>
    <row r="3037" spans="1:19" ht="29.5" thickBot="1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0" t="s">
        <v>8319</v>
      </c>
      <c r="P3037" s="15" t="s">
        <v>8359</v>
      </c>
      <c r="Q3037" s="13">
        <v>41368.560289351852</v>
      </c>
      <c r="R3037">
        <f t="shared" si="54"/>
        <v>2013</v>
      </c>
      <c r="S3037" t="str">
        <f t="shared" si="53"/>
        <v>Apr</v>
      </c>
    </row>
    <row r="3038" spans="1:19" ht="44" thickBot="1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0" t="s">
        <v>8319</v>
      </c>
      <c r="P3038" s="15" t="s">
        <v>8359</v>
      </c>
      <c r="Q3038" s="12">
        <v>41466.785231481481</v>
      </c>
      <c r="R3038">
        <f t="shared" si="54"/>
        <v>2013</v>
      </c>
      <c r="S3038" t="str">
        <f t="shared" si="53"/>
        <v>Jul</v>
      </c>
    </row>
    <row r="3039" spans="1:19" ht="58.5" thickBot="1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0" t="s">
        <v>8319</v>
      </c>
      <c r="P3039" s="15" t="s">
        <v>8359</v>
      </c>
      <c r="Q3039" s="13">
        <v>40378.893206018518</v>
      </c>
      <c r="R3039">
        <f t="shared" si="54"/>
        <v>2010</v>
      </c>
      <c r="S3039" t="str">
        <f t="shared" ref="S3039:S3102" si="55">TEXT(Q3039,"mmm")</f>
        <v>Jul</v>
      </c>
    </row>
    <row r="3040" spans="1:19" ht="44" thickBot="1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0" t="s">
        <v>8319</v>
      </c>
      <c r="P3040" s="15" t="s">
        <v>8359</v>
      </c>
      <c r="Q3040" s="12">
        <v>42373.252280092594</v>
      </c>
      <c r="R3040">
        <f t="shared" si="54"/>
        <v>2016</v>
      </c>
      <c r="S3040" t="str">
        <f t="shared" si="55"/>
        <v>Jan</v>
      </c>
    </row>
    <row r="3041" spans="1:19" ht="44" thickBot="1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0" t="s">
        <v>8319</v>
      </c>
      <c r="P3041" s="15" t="s">
        <v>8359</v>
      </c>
      <c r="Q3041" s="13">
        <v>41610.794421296298</v>
      </c>
      <c r="R3041">
        <f t="shared" si="54"/>
        <v>2013</v>
      </c>
      <c r="S3041" t="str">
        <f t="shared" si="55"/>
        <v>Dec</v>
      </c>
    </row>
    <row r="3042" spans="1:19" ht="44" thickBot="1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0" t="s">
        <v>8319</v>
      </c>
      <c r="P3042" s="15" t="s">
        <v>8359</v>
      </c>
      <c r="Q3042" s="12">
        <v>42177.791909722226</v>
      </c>
      <c r="R3042">
        <f t="shared" si="54"/>
        <v>2015</v>
      </c>
      <c r="S3042" t="str">
        <f t="shared" si="55"/>
        <v>Jun</v>
      </c>
    </row>
    <row r="3043" spans="1:19" ht="29.5" thickBot="1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0" t="s">
        <v>8319</v>
      </c>
      <c r="P3043" s="15" t="s">
        <v>8359</v>
      </c>
      <c r="Q3043" s="13">
        <v>42359.868611111109</v>
      </c>
      <c r="R3043">
        <f t="shared" si="54"/>
        <v>2015</v>
      </c>
      <c r="S3043" t="str">
        <f t="shared" si="55"/>
        <v>Dec</v>
      </c>
    </row>
    <row r="3044" spans="1:19" ht="58.5" thickBot="1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0" t="s">
        <v>8319</v>
      </c>
      <c r="P3044" s="15" t="s">
        <v>8359</v>
      </c>
      <c r="Q3044" s="12">
        <v>42253.688043981485</v>
      </c>
      <c r="R3044">
        <f t="shared" si="54"/>
        <v>2015</v>
      </c>
      <c r="S3044" t="str">
        <f t="shared" si="55"/>
        <v>Sep</v>
      </c>
    </row>
    <row r="3045" spans="1:19" ht="44" thickBot="1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0" t="s">
        <v>8319</v>
      </c>
      <c r="P3045" s="15" t="s">
        <v>8359</v>
      </c>
      <c r="Q3045" s="13">
        <v>42083.070590277777</v>
      </c>
      <c r="R3045">
        <f t="shared" si="54"/>
        <v>2015</v>
      </c>
      <c r="S3045" t="str">
        <f t="shared" si="55"/>
        <v>Mar</v>
      </c>
    </row>
    <row r="3046" spans="1:19" ht="44" thickBot="1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0" t="s">
        <v>8319</v>
      </c>
      <c r="P3046" s="15" t="s">
        <v>8359</v>
      </c>
      <c r="Q3046" s="12">
        <v>42387.7268287037</v>
      </c>
      <c r="R3046">
        <f t="shared" si="54"/>
        <v>2016</v>
      </c>
      <c r="S3046" t="str">
        <f t="shared" si="55"/>
        <v>Jan</v>
      </c>
    </row>
    <row r="3047" spans="1:19" ht="58.5" thickBot="1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0" t="s">
        <v>8319</v>
      </c>
      <c r="P3047" s="15" t="s">
        <v>8359</v>
      </c>
      <c r="Q3047" s="13">
        <v>41843.155729166669</v>
      </c>
      <c r="R3047">
        <f t="shared" si="54"/>
        <v>2014</v>
      </c>
      <c r="S3047" t="str">
        <f t="shared" si="55"/>
        <v>Jul</v>
      </c>
    </row>
    <row r="3048" spans="1:19" ht="58.5" thickBot="1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0" t="s">
        <v>8319</v>
      </c>
      <c r="P3048" s="15" t="s">
        <v>8359</v>
      </c>
      <c r="Q3048" s="12">
        <v>41862.803078703706</v>
      </c>
      <c r="R3048">
        <f t="shared" si="54"/>
        <v>2014</v>
      </c>
      <c r="S3048" t="str">
        <f t="shared" si="55"/>
        <v>Aug</v>
      </c>
    </row>
    <row r="3049" spans="1:19" ht="44" thickBot="1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0" t="s">
        <v>8319</v>
      </c>
      <c r="P3049" s="15" t="s">
        <v>8359</v>
      </c>
      <c r="Q3049" s="13">
        <v>42443.989050925928</v>
      </c>
      <c r="R3049">
        <f t="shared" si="54"/>
        <v>2016</v>
      </c>
      <c r="S3049" t="str">
        <f t="shared" si="55"/>
        <v>Mar</v>
      </c>
    </row>
    <row r="3050" spans="1:19" ht="44" thickBot="1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0" t="s">
        <v>8319</v>
      </c>
      <c r="P3050" s="15" t="s">
        <v>8359</v>
      </c>
      <c r="Q3050" s="12">
        <v>41975.901180555556</v>
      </c>
      <c r="R3050">
        <f t="shared" si="54"/>
        <v>2014</v>
      </c>
      <c r="S3050" t="str">
        <f t="shared" si="55"/>
        <v>Dec</v>
      </c>
    </row>
    <row r="3051" spans="1:19" ht="58.5" thickBot="1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0" t="s">
        <v>8319</v>
      </c>
      <c r="P3051" s="15" t="s">
        <v>8359</v>
      </c>
      <c r="Q3051" s="13">
        <v>42139.014525462961</v>
      </c>
      <c r="R3051">
        <f t="shared" si="54"/>
        <v>2015</v>
      </c>
      <c r="S3051" t="str">
        <f t="shared" si="55"/>
        <v>May</v>
      </c>
    </row>
    <row r="3052" spans="1:19" ht="29.5" thickBot="1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0" t="s">
        <v>8319</v>
      </c>
      <c r="P3052" s="15" t="s">
        <v>8359</v>
      </c>
      <c r="Q3052" s="12">
        <v>42465.16851851852</v>
      </c>
      <c r="R3052">
        <f t="shared" si="54"/>
        <v>2016</v>
      </c>
      <c r="S3052" t="str">
        <f t="shared" si="55"/>
        <v>Apr</v>
      </c>
    </row>
    <row r="3053" spans="1:19" ht="58.5" thickBot="1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0" t="s">
        <v>8319</v>
      </c>
      <c r="P3053" s="15" t="s">
        <v>8359</v>
      </c>
      <c r="Q3053" s="13">
        <v>42744.416030092594</v>
      </c>
      <c r="R3053">
        <f t="shared" si="54"/>
        <v>2017</v>
      </c>
      <c r="S3053" t="str">
        <f t="shared" si="55"/>
        <v>Jan</v>
      </c>
    </row>
    <row r="3054" spans="1:19" ht="44" thickBot="1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0" t="s">
        <v>8319</v>
      </c>
      <c r="P3054" s="15" t="s">
        <v>8359</v>
      </c>
      <c r="Q3054" s="12">
        <v>42122.670069444444</v>
      </c>
      <c r="R3054">
        <f t="shared" si="54"/>
        <v>2015</v>
      </c>
      <c r="S3054" t="str">
        <f t="shared" si="55"/>
        <v>Apr</v>
      </c>
    </row>
    <row r="3055" spans="1:19" ht="58.5" thickBot="1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0" t="s">
        <v>8319</v>
      </c>
      <c r="P3055" s="15" t="s">
        <v>8359</v>
      </c>
      <c r="Q3055" s="13">
        <v>41862.761724537035</v>
      </c>
      <c r="R3055">
        <f t="shared" si="54"/>
        <v>2014</v>
      </c>
      <c r="S3055" t="str">
        <f t="shared" si="55"/>
        <v>Aug</v>
      </c>
    </row>
    <row r="3056" spans="1:19" ht="58.5" thickBot="1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0" t="s">
        <v>8319</v>
      </c>
      <c r="P3056" s="15" t="s">
        <v>8359</v>
      </c>
      <c r="Q3056" s="12">
        <v>42027.832800925928</v>
      </c>
      <c r="R3056">
        <f t="shared" si="54"/>
        <v>2015</v>
      </c>
      <c r="S3056" t="str">
        <f t="shared" si="55"/>
        <v>Jan</v>
      </c>
    </row>
    <row r="3057" spans="1:19" ht="44" thickBot="1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0" t="s">
        <v>8319</v>
      </c>
      <c r="P3057" s="15" t="s">
        <v>8359</v>
      </c>
      <c r="Q3057" s="13">
        <v>41953.95821759259</v>
      </c>
      <c r="R3057">
        <f t="shared" si="54"/>
        <v>2014</v>
      </c>
      <c r="S3057" t="str">
        <f t="shared" si="55"/>
        <v>Nov</v>
      </c>
    </row>
    <row r="3058" spans="1:19" ht="58.5" thickBot="1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0" t="s">
        <v>8319</v>
      </c>
      <c r="P3058" s="15" t="s">
        <v>8359</v>
      </c>
      <c r="Q3058" s="12">
        <v>41851.636388888888</v>
      </c>
      <c r="R3058">
        <f t="shared" si="54"/>
        <v>2014</v>
      </c>
      <c r="S3058" t="str">
        <f t="shared" si="55"/>
        <v>Jul</v>
      </c>
    </row>
    <row r="3059" spans="1:19" ht="44" thickBot="1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0" t="s">
        <v>8319</v>
      </c>
      <c r="P3059" s="15" t="s">
        <v>8359</v>
      </c>
      <c r="Q3059" s="13">
        <v>42433.650590277779</v>
      </c>
      <c r="R3059">
        <f t="shared" si="54"/>
        <v>2016</v>
      </c>
      <c r="S3059" t="str">
        <f t="shared" si="55"/>
        <v>Mar</v>
      </c>
    </row>
    <row r="3060" spans="1:19" ht="58.5" thickBot="1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0" t="s">
        <v>8319</v>
      </c>
      <c r="P3060" s="15" t="s">
        <v>8359</v>
      </c>
      <c r="Q3060" s="12">
        <v>42460.374305555553</v>
      </c>
      <c r="R3060">
        <f t="shared" si="54"/>
        <v>2016</v>
      </c>
      <c r="S3060" t="str">
        <f t="shared" si="55"/>
        <v>Mar</v>
      </c>
    </row>
    <row r="3061" spans="1:19" ht="44" thickBot="1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0" t="s">
        <v>8319</v>
      </c>
      <c r="P3061" s="15" t="s">
        <v>8359</v>
      </c>
      <c r="Q3061" s="13">
        <v>41829.935717592591</v>
      </c>
      <c r="R3061">
        <f t="shared" si="54"/>
        <v>2014</v>
      </c>
      <c r="S3061" t="str">
        <f t="shared" si="55"/>
        <v>Jul</v>
      </c>
    </row>
    <row r="3062" spans="1:19" ht="29.5" thickBot="1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0" t="s">
        <v>8319</v>
      </c>
      <c r="P3062" s="15" t="s">
        <v>8359</v>
      </c>
      <c r="Q3062" s="12">
        <v>42245.274699074071</v>
      </c>
      <c r="R3062">
        <f t="shared" si="54"/>
        <v>2015</v>
      </c>
      <c r="S3062" t="str">
        <f t="shared" si="55"/>
        <v>Aug</v>
      </c>
    </row>
    <row r="3063" spans="1:19" ht="15" thickBot="1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0" t="s">
        <v>8319</v>
      </c>
      <c r="P3063" s="15" t="s">
        <v>8359</v>
      </c>
      <c r="Q3063" s="13">
        <v>41834.784120370372</v>
      </c>
      <c r="R3063">
        <f t="shared" si="54"/>
        <v>2014</v>
      </c>
      <c r="S3063" t="str">
        <f t="shared" si="55"/>
        <v>Jul</v>
      </c>
    </row>
    <row r="3064" spans="1:19" ht="44" thickBot="1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0" t="s">
        <v>8319</v>
      </c>
      <c r="P3064" s="15" t="s">
        <v>8359</v>
      </c>
      <c r="Q3064" s="12">
        <v>42248.535787037035</v>
      </c>
      <c r="R3064">
        <f t="shared" si="54"/>
        <v>2015</v>
      </c>
      <c r="S3064" t="str">
        <f t="shared" si="55"/>
        <v>Sep</v>
      </c>
    </row>
    <row r="3065" spans="1:19" ht="44" thickBot="1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0" t="s">
        <v>8319</v>
      </c>
      <c r="P3065" s="15" t="s">
        <v>8359</v>
      </c>
      <c r="Q3065" s="13">
        <v>42630.922893518517</v>
      </c>
      <c r="R3065">
        <f t="shared" si="54"/>
        <v>2016</v>
      </c>
      <c r="S3065" t="str">
        <f t="shared" si="55"/>
        <v>Sep</v>
      </c>
    </row>
    <row r="3066" spans="1:19" ht="29.5" thickBot="1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0" t="s">
        <v>8319</v>
      </c>
      <c r="P3066" s="15" t="s">
        <v>8359</v>
      </c>
      <c r="Q3066" s="12">
        <v>42299.130162037036</v>
      </c>
      <c r="R3066">
        <f t="shared" si="54"/>
        <v>2015</v>
      </c>
      <c r="S3066" t="str">
        <f t="shared" si="55"/>
        <v>Oct</v>
      </c>
    </row>
    <row r="3067" spans="1:19" ht="44" thickBot="1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0" t="s">
        <v>8319</v>
      </c>
      <c r="P3067" s="15" t="s">
        <v>8359</v>
      </c>
      <c r="Q3067" s="13">
        <v>41825.055231481485</v>
      </c>
      <c r="R3067">
        <f t="shared" si="54"/>
        <v>2014</v>
      </c>
      <c r="S3067" t="str">
        <f t="shared" si="55"/>
        <v>Jul</v>
      </c>
    </row>
    <row r="3068" spans="1:19" ht="44" thickBot="1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0" t="s">
        <v>8319</v>
      </c>
      <c r="P3068" s="15" t="s">
        <v>8359</v>
      </c>
      <c r="Q3068" s="12">
        <v>42531.228437500002</v>
      </c>
      <c r="R3068">
        <f t="shared" si="54"/>
        <v>2016</v>
      </c>
      <c r="S3068" t="str">
        <f t="shared" si="55"/>
        <v>Jun</v>
      </c>
    </row>
    <row r="3069" spans="1:19" ht="44" thickBot="1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0" t="s">
        <v>8319</v>
      </c>
      <c r="P3069" s="15" t="s">
        <v>8359</v>
      </c>
      <c r="Q3069" s="13">
        <v>42226.938414351855</v>
      </c>
      <c r="R3069">
        <f t="shared" si="54"/>
        <v>2015</v>
      </c>
      <c r="S3069" t="str">
        <f t="shared" si="55"/>
        <v>Aug</v>
      </c>
    </row>
    <row r="3070" spans="1:19" ht="58.5" thickBot="1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0" t="s">
        <v>8319</v>
      </c>
      <c r="P3070" s="15" t="s">
        <v>8359</v>
      </c>
      <c r="Q3070" s="12">
        <v>42263.691574074073</v>
      </c>
      <c r="R3070">
        <f t="shared" si="54"/>
        <v>2015</v>
      </c>
      <c r="S3070" t="str">
        <f t="shared" si="55"/>
        <v>Sep</v>
      </c>
    </row>
    <row r="3071" spans="1:19" ht="44" thickBot="1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0" t="s">
        <v>8319</v>
      </c>
      <c r="P3071" s="15" t="s">
        <v>8359</v>
      </c>
      <c r="Q3071" s="13">
        <v>41957.833726851852</v>
      </c>
      <c r="R3071">
        <f t="shared" si="54"/>
        <v>2014</v>
      </c>
      <c r="S3071" t="str">
        <f t="shared" si="55"/>
        <v>Nov</v>
      </c>
    </row>
    <row r="3072" spans="1:19" ht="44" thickBot="1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0" t="s">
        <v>8319</v>
      </c>
      <c r="P3072" s="15" t="s">
        <v>8359</v>
      </c>
      <c r="Q3072" s="12">
        <v>42690.733437499999</v>
      </c>
      <c r="R3072">
        <f t="shared" si="54"/>
        <v>2016</v>
      </c>
      <c r="S3072" t="str">
        <f t="shared" si="55"/>
        <v>Nov</v>
      </c>
    </row>
    <row r="3073" spans="1:19" ht="44" thickBot="1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0" t="s">
        <v>8319</v>
      </c>
      <c r="P3073" s="15" t="s">
        <v>8359</v>
      </c>
      <c r="Q3073" s="13">
        <v>42097.732418981483</v>
      </c>
      <c r="R3073">
        <f t="shared" si="54"/>
        <v>2015</v>
      </c>
      <c r="S3073" t="str">
        <f t="shared" si="55"/>
        <v>Apr</v>
      </c>
    </row>
    <row r="3074" spans="1:19" ht="58.5" thickBot="1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0" t="s">
        <v>8319</v>
      </c>
      <c r="P3074" s="15" t="s">
        <v>8359</v>
      </c>
      <c r="Q3074" s="12">
        <v>42658.690532407411</v>
      </c>
      <c r="R3074">
        <f t="shared" si="54"/>
        <v>2016</v>
      </c>
      <c r="S3074" t="str">
        <f t="shared" si="55"/>
        <v>Oct</v>
      </c>
    </row>
    <row r="3075" spans="1:19" ht="44" thickBot="1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0" t="s">
        <v>8319</v>
      </c>
      <c r="P3075" s="15" t="s">
        <v>8359</v>
      </c>
      <c r="Q3075" s="13">
        <v>42111.684027777781</v>
      </c>
      <c r="R3075">
        <f t="shared" ref="R3075:R3138" si="56">YEAR(Q3075)</f>
        <v>2015</v>
      </c>
      <c r="S3075" t="str">
        <f t="shared" si="55"/>
        <v>Apr</v>
      </c>
    </row>
    <row r="3076" spans="1:19" ht="58.5" thickBot="1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0" t="s">
        <v>8319</v>
      </c>
      <c r="P3076" s="15" t="s">
        <v>8359</v>
      </c>
      <c r="Q3076" s="12">
        <v>42409.571284722224</v>
      </c>
      <c r="R3076">
        <f t="shared" si="56"/>
        <v>2016</v>
      </c>
      <c r="S3076" t="str">
        <f t="shared" si="55"/>
        <v>Feb</v>
      </c>
    </row>
    <row r="3077" spans="1:19" ht="44" thickBot="1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0" t="s">
        <v>8319</v>
      </c>
      <c r="P3077" s="15" t="s">
        <v>8359</v>
      </c>
      <c r="Q3077" s="13">
        <v>42551.102314814816</v>
      </c>
      <c r="R3077">
        <f t="shared" si="56"/>
        <v>2016</v>
      </c>
      <c r="S3077" t="str">
        <f t="shared" si="55"/>
        <v>Jun</v>
      </c>
    </row>
    <row r="3078" spans="1:19" ht="29.5" thickBot="1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0" t="s">
        <v>8319</v>
      </c>
      <c r="P3078" s="15" t="s">
        <v>8359</v>
      </c>
      <c r="Q3078" s="12">
        <v>42226.651886574073</v>
      </c>
      <c r="R3078">
        <f t="shared" si="56"/>
        <v>2015</v>
      </c>
      <c r="S3078" t="str">
        <f t="shared" si="55"/>
        <v>Aug</v>
      </c>
    </row>
    <row r="3079" spans="1:19" ht="44" thickBot="1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0" t="s">
        <v>8319</v>
      </c>
      <c r="P3079" s="15" t="s">
        <v>8359</v>
      </c>
      <c r="Q3079" s="13">
        <v>42766.956921296296</v>
      </c>
      <c r="R3079">
        <f t="shared" si="56"/>
        <v>2017</v>
      </c>
      <c r="S3079" t="str">
        <f t="shared" si="55"/>
        <v>Jan</v>
      </c>
    </row>
    <row r="3080" spans="1:19" ht="44" thickBot="1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0" t="s">
        <v>8319</v>
      </c>
      <c r="P3080" s="15" t="s">
        <v>8359</v>
      </c>
      <c r="Q3080" s="12">
        <v>42031.138831018521</v>
      </c>
      <c r="R3080">
        <f t="shared" si="56"/>
        <v>2015</v>
      </c>
      <c r="S3080" t="str">
        <f t="shared" si="55"/>
        <v>Jan</v>
      </c>
    </row>
    <row r="3081" spans="1:19" ht="44" thickBot="1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0" t="s">
        <v>8319</v>
      </c>
      <c r="P3081" s="15" t="s">
        <v>8359</v>
      </c>
      <c r="Q3081" s="13">
        <v>42055.713368055556</v>
      </c>
      <c r="R3081">
        <f t="shared" si="56"/>
        <v>2015</v>
      </c>
      <c r="S3081" t="str">
        <f t="shared" si="55"/>
        <v>Feb</v>
      </c>
    </row>
    <row r="3082" spans="1:19" ht="44" thickBot="1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0" t="s">
        <v>8319</v>
      </c>
      <c r="P3082" s="15" t="s">
        <v>8359</v>
      </c>
      <c r="Q3082" s="12">
        <v>41940.028287037036</v>
      </c>
      <c r="R3082">
        <f t="shared" si="56"/>
        <v>2014</v>
      </c>
      <c r="S3082" t="str">
        <f t="shared" si="55"/>
        <v>Oct</v>
      </c>
    </row>
    <row r="3083" spans="1:19" ht="44" thickBot="1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0" t="s">
        <v>8319</v>
      </c>
      <c r="P3083" s="15" t="s">
        <v>8359</v>
      </c>
      <c r="Q3083" s="13">
        <v>42237.181608796294</v>
      </c>
      <c r="R3083">
        <f t="shared" si="56"/>
        <v>2015</v>
      </c>
      <c r="S3083" t="str">
        <f t="shared" si="55"/>
        <v>Aug</v>
      </c>
    </row>
    <row r="3084" spans="1:19" ht="44" thickBot="1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0" t="s">
        <v>8319</v>
      </c>
      <c r="P3084" s="15" t="s">
        <v>8359</v>
      </c>
      <c r="Q3084" s="12">
        <v>42293.922986111109</v>
      </c>
      <c r="R3084">
        <f t="shared" si="56"/>
        <v>2015</v>
      </c>
      <c r="S3084" t="str">
        <f t="shared" si="55"/>
        <v>Oct</v>
      </c>
    </row>
    <row r="3085" spans="1:19" ht="58.5" thickBot="1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0" t="s">
        <v>8319</v>
      </c>
      <c r="P3085" s="15" t="s">
        <v>8359</v>
      </c>
      <c r="Q3085" s="13">
        <v>41853.563402777778</v>
      </c>
      <c r="R3085">
        <f t="shared" si="56"/>
        <v>2014</v>
      </c>
      <c r="S3085" t="str">
        <f t="shared" si="55"/>
        <v>Aug</v>
      </c>
    </row>
    <row r="3086" spans="1:19" ht="58.5" thickBot="1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0" t="s">
        <v>8319</v>
      </c>
      <c r="P3086" s="15" t="s">
        <v>8359</v>
      </c>
      <c r="Q3086" s="12">
        <v>42100.723738425928</v>
      </c>
      <c r="R3086">
        <f t="shared" si="56"/>
        <v>2015</v>
      </c>
      <c r="S3086" t="str">
        <f t="shared" si="55"/>
        <v>Apr</v>
      </c>
    </row>
    <row r="3087" spans="1:19" ht="44" thickBot="1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0" t="s">
        <v>8319</v>
      </c>
      <c r="P3087" s="15" t="s">
        <v>8359</v>
      </c>
      <c r="Q3087" s="13">
        <v>42246.883784722224</v>
      </c>
      <c r="R3087">
        <f t="shared" si="56"/>
        <v>2015</v>
      </c>
      <c r="S3087" t="str">
        <f t="shared" si="55"/>
        <v>Aug</v>
      </c>
    </row>
    <row r="3088" spans="1:19" ht="58.5" thickBot="1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0" t="s">
        <v>8319</v>
      </c>
      <c r="P3088" s="15" t="s">
        <v>8359</v>
      </c>
      <c r="Q3088" s="12">
        <v>42173.67082175926</v>
      </c>
      <c r="R3088">
        <f t="shared" si="56"/>
        <v>2015</v>
      </c>
      <c r="S3088" t="str">
        <f t="shared" si="55"/>
        <v>Jun</v>
      </c>
    </row>
    <row r="3089" spans="1:19" ht="44" thickBot="1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0" t="s">
        <v>8319</v>
      </c>
      <c r="P3089" s="15" t="s">
        <v>8359</v>
      </c>
      <c r="Q3089" s="13">
        <v>42665.150347222225</v>
      </c>
      <c r="R3089">
        <f t="shared" si="56"/>
        <v>2016</v>
      </c>
      <c r="S3089" t="str">
        <f t="shared" si="55"/>
        <v>Oct</v>
      </c>
    </row>
    <row r="3090" spans="1:19" ht="44" thickBot="1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0" t="s">
        <v>8319</v>
      </c>
      <c r="P3090" s="15" t="s">
        <v>8359</v>
      </c>
      <c r="Q3090" s="12">
        <v>41981.57230324074</v>
      </c>
      <c r="R3090">
        <f t="shared" si="56"/>
        <v>2014</v>
      </c>
      <c r="S3090" t="str">
        <f t="shared" si="55"/>
        <v>Dec</v>
      </c>
    </row>
    <row r="3091" spans="1:19" ht="44" thickBot="1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0" t="s">
        <v>8319</v>
      </c>
      <c r="P3091" s="15" t="s">
        <v>8359</v>
      </c>
      <c r="Q3091" s="13">
        <v>42528.542627314811</v>
      </c>
      <c r="R3091">
        <f t="shared" si="56"/>
        <v>2016</v>
      </c>
      <c r="S3091" t="str">
        <f t="shared" si="55"/>
        <v>Jun</v>
      </c>
    </row>
    <row r="3092" spans="1:19" ht="44" thickBot="1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0" t="s">
        <v>8319</v>
      </c>
      <c r="P3092" s="15" t="s">
        <v>8359</v>
      </c>
      <c r="Q3092" s="12">
        <v>42065.818807870368</v>
      </c>
      <c r="R3092">
        <f t="shared" si="56"/>
        <v>2015</v>
      </c>
      <c r="S3092" t="str">
        <f t="shared" si="55"/>
        <v>Mar</v>
      </c>
    </row>
    <row r="3093" spans="1:19" ht="58.5" thickBot="1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0" t="s">
        <v>8319</v>
      </c>
      <c r="P3093" s="15" t="s">
        <v>8359</v>
      </c>
      <c r="Q3093" s="13">
        <v>42566.948414351849</v>
      </c>
      <c r="R3093">
        <f t="shared" si="56"/>
        <v>2016</v>
      </c>
      <c r="S3093" t="str">
        <f t="shared" si="55"/>
        <v>Jul</v>
      </c>
    </row>
    <row r="3094" spans="1:19" ht="44" thickBot="1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0" t="s">
        <v>8319</v>
      </c>
      <c r="P3094" s="15" t="s">
        <v>8359</v>
      </c>
      <c r="Q3094" s="12">
        <v>42255.619351851848</v>
      </c>
      <c r="R3094">
        <f t="shared" si="56"/>
        <v>2015</v>
      </c>
      <c r="S3094" t="str">
        <f t="shared" si="55"/>
        <v>Sep</v>
      </c>
    </row>
    <row r="3095" spans="1:19" ht="58.5" thickBot="1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0" t="s">
        <v>8319</v>
      </c>
      <c r="P3095" s="15" t="s">
        <v>8359</v>
      </c>
      <c r="Q3095" s="13">
        <v>41760.909039351849</v>
      </c>
      <c r="R3095">
        <f t="shared" si="56"/>
        <v>2014</v>
      </c>
      <c r="S3095" t="str">
        <f t="shared" si="55"/>
        <v>May</v>
      </c>
    </row>
    <row r="3096" spans="1:19" ht="44" thickBot="1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0" t="s">
        <v>8319</v>
      </c>
      <c r="P3096" s="15" t="s">
        <v>8359</v>
      </c>
      <c r="Q3096" s="12">
        <v>42207.795787037037</v>
      </c>
      <c r="R3096">
        <f t="shared" si="56"/>
        <v>2015</v>
      </c>
      <c r="S3096" t="str">
        <f t="shared" si="55"/>
        <v>Jul</v>
      </c>
    </row>
    <row r="3097" spans="1:19" ht="44" thickBot="1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0" t="s">
        <v>8319</v>
      </c>
      <c r="P3097" s="15" t="s">
        <v>8359</v>
      </c>
      <c r="Q3097" s="13">
        <v>42523.025231481479</v>
      </c>
      <c r="R3097">
        <f t="shared" si="56"/>
        <v>2016</v>
      </c>
      <c r="S3097" t="str">
        <f t="shared" si="55"/>
        <v>Jun</v>
      </c>
    </row>
    <row r="3098" spans="1:19" ht="44" thickBot="1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0" t="s">
        <v>8319</v>
      </c>
      <c r="P3098" s="15" t="s">
        <v>8359</v>
      </c>
      <c r="Q3098" s="12">
        <v>42114.825532407405</v>
      </c>
      <c r="R3098">
        <f t="shared" si="56"/>
        <v>2015</v>
      </c>
      <c r="S3098" t="str">
        <f t="shared" si="55"/>
        <v>Apr</v>
      </c>
    </row>
    <row r="3099" spans="1:19" ht="44" thickBot="1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0" t="s">
        <v>8319</v>
      </c>
      <c r="P3099" s="15" t="s">
        <v>8359</v>
      </c>
      <c r="Q3099" s="13">
        <v>42629.503483796296</v>
      </c>
      <c r="R3099">
        <f t="shared" si="56"/>
        <v>2016</v>
      </c>
      <c r="S3099" t="str">
        <f t="shared" si="55"/>
        <v>Sep</v>
      </c>
    </row>
    <row r="3100" spans="1:19" ht="58.5" thickBot="1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0" t="s">
        <v>8319</v>
      </c>
      <c r="P3100" s="15" t="s">
        <v>8359</v>
      </c>
      <c r="Q3100" s="12">
        <v>42359.792233796295</v>
      </c>
      <c r="R3100">
        <f t="shared" si="56"/>
        <v>2015</v>
      </c>
      <c r="S3100" t="str">
        <f t="shared" si="55"/>
        <v>Dec</v>
      </c>
    </row>
    <row r="3101" spans="1:19" ht="44" thickBot="1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0" t="s">
        <v>8319</v>
      </c>
      <c r="P3101" s="15" t="s">
        <v>8359</v>
      </c>
      <c r="Q3101" s="13">
        <v>42382.189710648148</v>
      </c>
      <c r="R3101">
        <f t="shared" si="56"/>
        <v>2016</v>
      </c>
      <c r="S3101" t="str">
        <f t="shared" si="55"/>
        <v>Jan</v>
      </c>
    </row>
    <row r="3102" spans="1:19" ht="44" thickBot="1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0" t="s">
        <v>8319</v>
      </c>
      <c r="P3102" s="15" t="s">
        <v>8359</v>
      </c>
      <c r="Q3102" s="12">
        <v>41902.622395833336</v>
      </c>
      <c r="R3102">
        <f t="shared" si="56"/>
        <v>2014</v>
      </c>
      <c r="S3102" t="str">
        <f t="shared" si="55"/>
        <v>Sep</v>
      </c>
    </row>
    <row r="3103" spans="1:19" ht="58.5" thickBot="1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0" t="s">
        <v>8319</v>
      </c>
      <c r="P3103" s="15" t="s">
        <v>8359</v>
      </c>
      <c r="Q3103" s="13">
        <v>42171.383530092593</v>
      </c>
      <c r="R3103">
        <f t="shared" si="56"/>
        <v>2015</v>
      </c>
      <c r="S3103" t="str">
        <f t="shared" ref="S3103:S3166" si="57">TEXT(Q3103,"mmm")</f>
        <v>Jun</v>
      </c>
    </row>
    <row r="3104" spans="1:19" ht="58.5" thickBot="1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0" t="s">
        <v>8319</v>
      </c>
      <c r="P3104" s="15" t="s">
        <v>8359</v>
      </c>
      <c r="Q3104" s="12">
        <v>42555.340486111112</v>
      </c>
      <c r="R3104">
        <f t="shared" si="56"/>
        <v>2016</v>
      </c>
      <c r="S3104" t="str">
        <f t="shared" si="57"/>
        <v>Jul</v>
      </c>
    </row>
    <row r="3105" spans="1:19" ht="29.5" thickBot="1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0" t="s">
        <v>8319</v>
      </c>
      <c r="P3105" s="15" t="s">
        <v>8359</v>
      </c>
      <c r="Q3105" s="13">
        <v>42107.156319444446</v>
      </c>
      <c r="R3105">
        <f t="shared" si="56"/>
        <v>2015</v>
      </c>
      <c r="S3105" t="str">
        <f t="shared" si="57"/>
        <v>Apr</v>
      </c>
    </row>
    <row r="3106" spans="1:19" ht="44" thickBot="1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0" t="s">
        <v>8319</v>
      </c>
      <c r="P3106" s="15" t="s">
        <v>8359</v>
      </c>
      <c r="Q3106" s="12">
        <v>42006.908692129633</v>
      </c>
      <c r="R3106">
        <f t="shared" si="56"/>
        <v>2015</v>
      </c>
      <c r="S3106" t="str">
        <f t="shared" si="57"/>
        <v>Jan</v>
      </c>
    </row>
    <row r="3107" spans="1:19" ht="44" thickBot="1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0" t="s">
        <v>8319</v>
      </c>
      <c r="P3107" s="15" t="s">
        <v>8359</v>
      </c>
      <c r="Q3107" s="13">
        <v>41876.718935185185</v>
      </c>
      <c r="R3107">
        <f t="shared" si="56"/>
        <v>2014</v>
      </c>
      <c r="S3107" t="str">
        <f t="shared" si="57"/>
        <v>Aug</v>
      </c>
    </row>
    <row r="3108" spans="1:19" ht="58.5" thickBot="1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0" t="s">
        <v>8319</v>
      </c>
      <c r="P3108" s="15" t="s">
        <v>8359</v>
      </c>
      <c r="Q3108" s="12">
        <v>42241.429120370369</v>
      </c>
      <c r="R3108">
        <f t="shared" si="56"/>
        <v>2015</v>
      </c>
      <c r="S3108" t="str">
        <f t="shared" si="57"/>
        <v>Aug</v>
      </c>
    </row>
    <row r="3109" spans="1:19" ht="44" thickBot="1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0" t="s">
        <v>8319</v>
      </c>
      <c r="P3109" s="15" t="s">
        <v>8359</v>
      </c>
      <c r="Q3109" s="13">
        <v>42128.814247685186</v>
      </c>
      <c r="R3109">
        <f t="shared" si="56"/>
        <v>2015</v>
      </c>
      <c r="S3109" t="str">
        <f t="shared" si="57"/>
        <v>May</v>
      </c>
    </row>
    <row r="3110" spans="1:19" ht="15" thickBot="1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0" t="s">
        <v>8319</v>
      </c>
      <c r="P3110" s="15" t="s">
        <v>8359</v>
      </c>
      <c r="Q3110" s="12">
        <v>42062.680486111109</v>
      </c>
      <c r="R3110">
        <f t="shared" si="56"/>
        <v>2015</v>
      </c>
      <c r="S3110" t="str">
        <f t="shared" si="57"/>
        <v>Feb</v>
      </c>
    </row>
    <row r="3111" spans="1:19" ht="44" thickBot="1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0" t="s">
        <v>8319</v>
      </c>
      <c r="P3111" s="15" t="s">
        <v>8359</v>
      </c>
      <c r="Q3111" s="13">
        <v>41844.125115740739</v>
      </c>
      <c r="R3111">
        <f t="shared" si="56"/>
        <v>2014</v>
      </c>
      <c r="S3111" t="str">
        <f t="shared" si="57"/>
        <v>Jul</v>
      </c>
    </row>
    <row r="3112" spans="1:19" ht="44" thickBot="1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0" t="s">
        <v>8319</v>
      </c>
      <c r="P3112" s="15" t="s">
        <v>8359</v>
      </c>
      <c r="Q3112" s="12">
        <v>42745.031469907408</v>
      </c>
      <c r="R3112">
        <f t="shared" si="56"/>
        <v>2017</v>
      </c>
      <c r="S3112" t="str">
        <f t="shared" si="57"/>
        <v>Jan</v>
      </c>
    </row>
    <row r="3113" spans="1:19" ht="44" thickBot="1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0" t="s">
        <v>8319</v>
      </c>
      <c r="P3113" s="15" t="s">
        <v>8359</v>
      </c>
      <c r="Q3113" s="13">
        <v>41885.595138888886</v>
      </c>
      <c r="R3113">
        <f t="shared" si="56"/>
        <v>2014</v>
      </c>
      <c r="S3113" t="str">
        <f t="shared" si="57"/>
        <v>Sep</v>
      </c>
    </row>
    <row r="3114" spans="1:19" ht="44" thickBot="1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0" t="s">
        <v>8319</v>
      </c>
      <c r="P3114" s="15" t="s">
        <v>8359</v>
      </c>
      <c r="Q3114" s="12">
        <v>42615.121921296297</v>
      </c>
      <c r="R3114">
        <f t="shared" si="56"/>
        <v>2016</v>
      </c>
      <c r="S3114" t="str">
        <f t="shared" si="57"/>
        <v>Sep</v>
      </c>
    </row>
    <row r="3115" spans="1:19" ht="44" thickBot="1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0" t="s">
        <v>8319</v>
      </c>
      <c r="P3115" s="15" t="s">
        <v>8359</v>
      </c>
      <c r="Q3115" s="13">
        <v>42081.731273148151</v>
      </c>
      <c r="R3115">
        <f t="shared" si="56"/>
        <v>2015</v>
      </c>
      <c r="S3115" t="str">
        <f t="shared" si="57"/>
        <v>Mar</v>
      </c>
    </row>
    <row r="3116" spans="1:19" ht="44" thickBot="1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0" t="s">
        <v>8319</v>
      </c>
      <c r="P3116" s="15" t="s">
        <v>8359</v>
      </c>
      <c r="Q3116" s="12">
        <v>41843.632523148146</v>
      </c>
      <c r="R3116">
        <f t="shared" si="56"/>
        <v>2014</v>
      </c>
      <c r="S3116" t="str">
        <f t="shared" si="57"/>
        <v>Jul</v>
      </c>
    </row>
    <row r="3117" spans="1:19" ht="44" thickBot="1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0" t="s">
        <v>8319</v>
      </c>
      <c r="P3117" s="15" t="s">
        <v>8359</v>
      </c>
      <c r="Q3117" s="13">
        <v>42496.447071759256</v>
      </c>
      <c r="R3117">
        <f t="shared" si="56"/>
        <v>2016</v>
      </c>
      <c r="S3117" t="str">
        <f t="shared" si="57"/>
        <v>May</v>
      </c>
    </row>
    <row r="3118" spans="1:19" ht="44" thickBot="1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0" t="s">
        <v>8319</v>
      </c>
      <c r="P3118" s="15" t="s">
        <v>8359</v>
      </c>
      <c r="Q3118" s="12">
        <v>42081.515335648146</v>
      </c>
      <c r="R3118">
        <f t="shared" si="56"/>
        <v>2015</v>
      </c>
      <c r="S3118" t="str">
        <f t="shared" si="57"/>
        <v>Mar</v>
      </c>
    </row>
    <row r="3119" spans="1:19" ht="44" thickBot="1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0" t="s">
        <v>8319</v>
      </c>
      <c r="P3119" s="15" t="s">
        <v>8359</v>
      </c>
      <c r="Q3119" s="13">
        <v>42509.374537037038</v>
      </c>
      <c r="R3119">
        <f t="shared" si="56"/>
        <v>2016</v>
      </c>
      <c r="S3119" t="str">
        <f t="shared" si="57"/>
        <v>May</v>
      </c>
    </row>
    <row r="3120" spans="1:19" ht="29.5" thickBot="1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0" t="s">
        <v>8319</v>
      </c>
      <c r="P3120" s="15" t="s">
        <v>8359</v>
      </c>
      <c r="Q3120" s="12">
        <v>42534.649571759262</v>
      </c>
      <c r="R3120">
        <f t="shared" si="56"/>
        <v>2016</v>
      </c>
      <c r="S3120" t="str">
        <f t="shared" si="57"/>
        <v>Jun</v>
      </c>
    </row>
    <row r="3121" spans="1:19" ht="58.5" thickBot="1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0" t="s">
        <v>8319</v>
      </c>
      <c r="P3121" s="15" t="s">
        <v>8359</v>
      </c>
      <c r="Q3121" s="13">
        <v>42060.04550925926</v>
      </c>
      <c r="R3121">
        <f t="shared" si="56"/>
        <v>2015</v>
      </c>
      <c r="S3121" t="str">
        <f t="shared" si="57"/>
        <v>Feb</v>
      </c>
    </row>
    <row r="3122" spans="1:19" ht="44" thickBot="1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0" t="s">
        <v>8319</v>
      </c>
      <c r="P3122" s="15" t="s">
        <v>8359</v>
      </c>
      <c r="Q3122" s="12">
        <v>42435.942083333335</v>
      </c>
      <c r="R3122">
        <f t="shared" si="56"/>
        <v>2016</v>
      </c>
      <c r="S3122" t="str">
        <f t="shared" si="57"/>
        <v>Mar</v>
      </c>
    </row>
    <row r="3123" spans="1:19" ht="29.5" thickBot="1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0" t="s">
        <v>8319</v>
      </c>
      <c r="P3123" s="15" t="s">
        <v>8359</v>
      </c>
      <c r="Q3123" s="13">
        <v>41848.679803240739</v>
      </c>
      <c r="R3123">
        <f t="shared" si="56"/>
        <v>2014</v>
      </c>
      <c r="S3123" t="str">
        <f t="shared" si="57"/>
        <v>Jul</v>
      </c>
    </row>
    <row r="3124" spans="1:19" ht="15" thickBot="1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0" t="s">
        <v>8319</v>
      </c>
      <c r="P3124" s="15" t="s">
        <v>8359</v>
      </c>
      <c r="Q3124" s="12">
        <v>42678.932083333333</v>
      </c>
      <c r="R3124">
        <f t="shared" si="56"/>
        <v>2016</v>
      </c>
      <c r="S3124" t="str">
        <f t="shared" si="57"/>
        <v>Nov</v>
      </c>
    </row>
    <row r="3125" spans="1:19" ht="44" thickBot="1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0" t="s">
        <v>8319</v>
      </c>
      <c r="P3125" s="15" t="s">
        <v>8359</v>
      </c>
      <c r="Q3125" s="13">
        <v>42530.993032407408</v>
      </c>
      <c r="R3125">
        <f t="shared" si="56"/>
        <v>2016</v>
      </c>
      <c r="S3125" t="str">
        <f t="shared" si="57"/>
        <v>Jun</v>
      </c>
    </row>
    <row r="3126" spans="1:19" ht="44" thickBot="1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0" t="s">
        <v>8319</v>
      </c>
      <c r="P3126" s="15" t="s">
        <v>8359</v>
      </c>
      <c r="Q3126" s="12">
        <v>41977.780104166668</v>
      </c>
      <c r="R3126">
        <f t="shared" si="56"/>
        <v>2014</v>
      </c>
      <c r="S3126" t="str">
        <f t="shared" si="57"/>
        <v>Dec</v>
      </c>
    </row>
    <row r="3127" spans="1:19" ht="15" thickBot="1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0" t="s">
        <v>8319</v>
      </c>
      <c r="P3127" s="15" t="s">
        <v>8359</v>
      </c>
      <c r="Q3127" s="13">
        <v>42346.20685185185</v>
      </c>
      <c r="R3127">
        <f t="shared" si="56"/>
        <v>2015</v>
      </c>
      <c r="S3127" t="str">
        <f t="shared" si="57"/>
        <v>Dec</v>
      </c>
    </row>
    <row r="3128" spans="1:19" ht="73" thickBot="1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0" t="s">
        <v>8319</v>
      </c>
      <c r="P3128" s="15" t="s">
        <v>8359</v>
      </c>
      <c r="Q3128" s="12">
        <v>42427.018078703702</v>
      </c>
      <c r="R3128">
        <f t="shared" si="56"/>
        <v>2016</v>
      </c>
      <c r="S3128" t="str">
        <f t="shared" si="57"/>
        <v>Feb</v>
      </c>
    </row>
    <row r="3129" spans="1:19" ht="44" thickBot="1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0" t="s">
        <v>8319</v>
      </c>
      <c r="P3129" s="15" t="s">
        <v>8359</v>
      </c>
      <c r="Q3129" s="13">
        <v>42034.856817129628</v>
      </c>
      <c r="R3129">
        <f t="shared" si="56"/>
        <v>2015</v>
      </c>
      <c r="S3129" t="str">
        <f t="shared" si="57"/>
        <v>Jan</v>
      </c>
    </row>
    <row r="3130" spans="1:19" ht="44" thickBot="1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0" t="s">
        <v>8319</v>
      </c>
      <c r="P3130" s="15" t="s">
        <v>8320</v>
      </c>
      <c r="Q3130" s="12">
        <v>42780.825706018521</v>
      </c>
      <c r="R3130">
        <f t="shared" si="56"/>
        <v>2017</v>
      </c>
      <c r="S3130" t="str">
        <f t="shared" si="57"/>
        <v>Feb</v>
      </c>
    </row>
    <row r="3131" spans="1:19" ht="58.5" thickBot="1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0" t="s">
        <v>8319</v>
      </c>
      <c r="P3131" s="15" t="s">
        <v>8320</v>
      </c>
      <c r="Q3131" s="13">
        <v>42803.842812499999</v>
      </c>
      <c r="R3131">
        <f t="shared" si="56"/>
        <v>2017</v>
      </c>
      <c r="S3131" t="str">
        <f t="shared" si="57"/>
        <v>Mar</v>
      </c>
    </row>
    <row r="3132" spans="1:19" ht="44" thickBot="1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0" t="s">
        <v>8319</v>
      </c>
      <c r="P3132" s="15" t="s">
        <v>8320</v>
      </c>
      <c r="Q3132" s="12">
        <v>42808.640231481484</v>
      </c>
      <c r="R3132">
        <f t="shared" si="56"/>
        <v>2017</v>
      </c>
      <c r="S3132" t="str">
        <f t="shared" si="57"/>
        <v>Mar</v>
      </c>
    </row>
    <row r="3133" spans="1:19" ht="29.5" thickBot="1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0" t="s">
        <v>8319</v>
      </c>
      <c r="P3133" s="15" t="s">
        <v>8320</v>
      </c>
      <c r="Q3133" s="13">
        <v>42803.579224537039</v>
      </c>
      <c r="R3133">
        <f t="shared" si="56"/>
        <v>2017</v>
      </c>
      <c r="S3133" t="str">
        <f t="shared" si="57"/>
        <v>Mar</v>
      </c>
    </row>
    <row r="3134" spans="1:19" ht="29.5" thickBot="1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0" t="s">
        <v>8319</v>
      </c>
      <c r="P3134" s="15" t="s">
        <v>8320</v>
      </c>
      <c r="Q3134" s="12">
        <v>42786.350231481483</v>
      </c>
      <c r="R3134">
        <f t="shared" si="56"/>
        <v>2017</v>
      </c>
      <c r="S3134" t="str">
        <f t="shared" si="57"/>
        <v>Feb</v>
      </c>
    </row>
    <row r="3135" spans="1:19" ht="44" thickBot="1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0" t="s">
        <v>8319</v>
      </c>
      <c r="P3135" s="15" t="s">
        <v>8320</v>
      </c>
      <c r="Q3135" s="13">
        <v>42788.565208333333</v>
      </c>
      <c r="R3135">
        <f t="shared" si="56"/>
        <v>2017</v>
      </c>
      <c r="S3135" t="str">
        <f t="shared" si="57"/>
        <v>Feb</v>
      </c>
    </row>
    <row r="3136" spans="1:19" ht="58.5" thickBot="1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0" t="s">
        <v>8319</v>
      </c>
      <c r="P3136" s="15" t="s">
        <v>8320</v>
      </c>
      <c r="Q3136" s="12">
        <v>42800.720127314817</v>
      </c>
      <c r="R3136">
        <f t="shared" si="56"/>
        <v>2017</v>
      </c>
      <c r="S3136" t="str">
        <f t="shared" si="57"/>
        <v>Mar</v>
      </c>
    </row>
    <row r="3137" spans="1:19" ht="44" thickBot="1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0" t="s">
        <v>8319</v>
      </c>
      <c r="P3137" s="15" t="s">
        <v>8320</v>
      </c>
      <c r="Q3137" s="13">
        <v>42807.151863425926</v>
      </c>
      <c r="R3137">
        <f t="shared" si="56"/>
        <v>2017</v>
      </c>
      <c r="S3137" t="str">
        <f t="shared" si="57"/>
        <v>Mar</v>
      </c>
    </row>
    <row r="3138" spans="1:19" ht="44" thickBot="1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0" t="s">
        <v>8319</v>
      </c>
      <c r="P3138" s="15" t="s">
        <v>8320</v>
      </c>
      <c r="Q3138" s="12">
        <v>42789.462430555555</v>
      </c>
      <c r="R3138">
        <f t="shared" si="56"/>
        <v>2017</v>
      </c>
      <c r="S3138" t="str">
        <f t="shared" si="57"/>
        <v>Feb</v>
      </c>
    </row>
    <row r="3139" spans="1:19" ht="29.5" thickBot="1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0" t="s">
        <v>8319</v>
      </c>
      <c r="P3139" s="15" t="s">
        <v>8320</v>
      </c>
      <c r="Q3139" s="13">
        <v>42807.885057870371</v>
      </c>
      <c r="R3139">
        <f t="shared" ref="R3139:R3202" si="58">YEAR(Q3139)</f>
        <v>2017</v>
      </c>
      <c r="S3139" t="str">
        <f t="shared" si="57"/>
        <v>Mar</v>
      </c>
    </row>
    <row r="3140" spans="1:19" ht="58.5" thickBot="1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0" t="s">
        <v>8319</v>
      </c>
      <c r="P3140" s="15" t="s">
        <v>8320</v>
      </c>
      <c r="Q3140" s="12">
        <v>42809.645914351851</v>
      </c>
      <c r="R3140">
        <f t="shared" si="58"/>
        <v>2017</v>
      </c>
      <c r="S3140" t="str">
        <f t="shared" si="57"/>
        <v>Mar</v>
      </c>
    </row>
    <row r="3141" spans="1:19" ht="44" thickBot="1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0" t="s">
        <v>8319</v>
      </c>
      <c r="P3141" s="15" t="s">
        <v>8320</v>
      </c>
      <c r="Q3141" s="13">
        <v>42785.270370370374</v>
      </c>
      <c r="R3141">
        <f t="shared" si="58"/>
        <v>2017</v>
      </c>
      <c r="S3141" t="str">
        <f t="shared" si="57"/>
        <v>Feb</v>
      </c>
    </row>
    <row r="3142" spans="1:19" ht="58.5" thickBot="1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0" t="s">
        <v>8319</v>
      </c>
      <c r="P3142" s="15" t="s">
        <v>8320</v>
      </c>
      <c r="Q3142" s="12">
        <v>42802.718784722223</v>
      </c>
      <c r="R3142">
        <f t="shared" si="58"/>
        <v>2017</v>
      </c>
      <c r="S3142" t="str">
        <f t="shared" si="57"/>
        <v>Mar</v>
      </c>
    </row>
    <row r="3143" spans="1:19" ht="58.5" thickBot="1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0" t="s">
        <v>8319</v>
      </c>
      <c r="P3143" s="15" t="s">
        <v>8320</v>
      </c>
      <c r="Q3143" s="13">
        <v>42800.753333333334</v>
      </c>
      <c r="R3143">
        <f t="shared" si="58"/>
        <v>2017</v>
      </c>
      <c r="S3143" t="str">
        <f t="shared" si="57"/>
        <v>Mar</v>
      </c>
    </row>
    <row r="3144" spans="1:19" ht="44" thickBot="1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0" t="s">
        <v>8319</v>
      </c>
      <c r="P3144" s="15" t="s">
        <v>8320</v>
      </c>
      <c r="Q3144" s="12">
        <v>42783.513182870367</v>
      </c>
      <c r="R3144">
        <f t="shared" si="58"/>
        <v>2017</v>
      </c>
      <c r="S3144" t="str">
        <f t="shared" si="57"/>
        <v>Feb</v>
      </c>
    </row>
    <row r="3145" spans="1:19" ht="58.5" thickBot="1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0" t="s">
        <v>8319</v>
      </c>
      <c r="P3145" s="15" t="s">
        <v>8320</v>
      </c>
      <c r="Q3145" s="13">
        <v>42808.358287037037</v>
      </c>
      <c r="R3145">
        <f t="shared" si="58"/>
        <v>2017</v>
      </c>
      <c r="S3145" t="str">
        <f t="shared" si="57"/>
        <v>Mar</v>
      </c>
    </row>
    <row r="3146" spans="1:19" ht="58.5" thickBot="1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0" t="s">
        <v>8319</v>
      </c>
      <c r="P3146" s="15" t="s">
        <v>8320</v>
      </c>
      <c r="Q3146" s="12">
        <v>42796.538275462961</v>
      </c>
      <c r="R3146">
        <f t="shared" si="58"/>
        <v>2017</v>
      </c>
      <c r="S3146" t="str">
        <f t="shared" si="57"/>
        <v>Mar</v>
      </c>
    </row>
    <row r="3147" spans="1:19" ht="44" thickBot="1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0" t="s">
        <v>8319</v>
      </c>
      <c r="P3147" s="15" t="s">
        <v>8320</v>
      </c>
      <c r="Q3147" s="13">
        <v>42762.040902777779</v>
      </c>
      <c r="R3147">
        <f t="shared" si="58"/>
        <v>2017</v>
      </c>
      <c r="S3147" t="str">
        <f t="shared" si="57"/>
        <v>Jan</v>
      </c>
    </row>
    <row r="3148" spans="1:19" ht="44" thickBot="1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0" t="s">
        <v>8319</v>
      </c>
      <c r="P3148" s="15" t="s">
        <v>8320</v>
      </c>
      <c r="Q3148" s="12">
        <v>42796.682476851849</v>
      </c>
      <c r="R3148">
        <f t="shared" si="58"/>
        <v>2017</v>
      </c>
      <c r="S3148" t="str">
        <f t="shared" si="57"/>
        <v>Mar</v>
      </c>
    </row>
    <row r="3149" spans="1:19" ht="44" thickBot="1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0" t="s">
        <v>8319</v>
      </c>
      <c r="P3149" s="15" t="s">
        <v>8320</v>
      </c>
      <c r="Q3149" s="13">
        <v>41909.969386574077</v>
      </c>
      <c r="R3149">
        <f t="shared" si="58"/>
        <v>2014</v>
      </c>
      <c r="S3149" t="str">
        <f t="shared" si="57"/>
        <v>Sep</v>
      </c>
    </row>
    <row r="3150" spans="1:19" ht="29.5" thickBot="1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0" t="s">
        <v>8319</v>
      </c>
      <c r="P3150" s="15" t="s">
        <v>8320</v>
      </c>
      <c r="Q3150" s="12">
        <v>41891.665324074071</v>
      </c>
      <c r="R3150">
        <f t="shared" si="58"/>
        <v>2014</v>
      </c>
      <c r="S3150" t="str">
        <f t="shared" si="57"/>
        <v>Sep</v>
      </c>
    </row>
    <row r="3151" spans="1:19" ht="44" thickBot="1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0" t="s">
        <v>8319</v>
      </c>
      <c r="P3151" s="15" t="s">
        <v>8320</v>
      </c>
      <c r="Q3151" s="13">
        <v>41226.017361111109</v>
      </c>
      <c r="R3151">
        <f t="shared" si="58"/>
        <v>2012</v>
      </c>
      <c r="S3151" t="str">
        <f t="shared" si="57"/>
        <v>Nov</v>
      </c>
    </row>
    <row r="3152" spans="1:19" ht="58.5" thickBot="1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0" t="s">
        <v>8319</v>
      </c>
      <c r="P3152" s="15" t="s">
        <v>8320</v>
      </c>
      <c r="Q3152" s="12">
        <v>40478.263923611114</v>
      </c>
      <c r="R3152">
        <f t="shared" si="58"/>
        <v>2010</v>
      </c>
      <c r="S3152" t="str">
        <f t="shared" si="57"/>
        <v>Oct</v>
      </c>
    </row>
    <row r="3153" spans="1:19" ht="44" thickBot="1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0" t="s">
        <v>8319</v>
      </c>
      <c r="P3153" s="15" t="s">
        <v>8320</v>
      </c>
      <c r="Q3153" s="13">
        <v>41862.83997685185</v>
      </c>
      <c r="R3153">
        <f t="shared" si="58"/>
        <v>2014</v>
      </c>
      <c r="S3153" t="str">
        <f t="shared" si="57"/>
        <v>Aug</v>
      </c>
    </row>
    <row r="3154" spans="1:19" ht="44" thickBot="1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0" t="s">
        <v>8319</v>
      </c>
      <c r="P3154" s="15" t="s">
        <v>8320</v>
      </c>
      <c r="Q3154" s="12">
        <v>41550.867673611108</v>
      </c>
      <c r="R3154">
        <f t="shared" si="58"/>
        <v>2013</v>
      </c>
      <c r="S3154" t="str">
        <f t="shared" si="57"/>
        <v>Oct</v>
      </c>
    </row>
    <row r="3155" spans="1:19" ht="44" thickBot="1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0" t="s">
        <v>8319</v>
      </c>
      <c r="P3155" s="15" t="s">
        <v>8320</v>
      </c>
      <c r="Q3155" s="13">
        <v>40633.154363425929</v>
      </c>
      <c r="R3155">
        <f t="shared" si="58"/>
        <v>2011</v>
      </c>
      <c r="S3155" t="str">
        <f t="shared" si="57"/>
        <v>Mar</v>
      </c>
    </row>
    <row r="3156" spans="1:19" ht="44" thickBot="1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0" t="s">
        <v>8319</v>
      </c>
      <c r="P3156" s="15" t="s">
        <v>8320</v>
      </c>
      <c r="Q3156" s="12">
        <v>40970.875671296293</v>
      </c>
      <c r="R3156">
        <f t="shared" si="58"/>
        <v>2012</v>
      </c>
      <c r="S3156" t="str">
        <f t="shared" si="57"/>
        <v>Mar</v>
      </c>
    </row>
    <row r="3157" spans="1:19" ht="44" thickBot="1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0" t="s">
        <v>8319</v>
      </c>
      <c r="P3157" s="15" t="s">
        <v>8320</v>
      </c>
      <c r="Q3157" s="13">
        <v>41233.499131944445</v>
      </c>
      <c r="R3157">
        <f t="shared" si="58"/>
        <v>2012</v>
      </c>
      <c r="S3157" t="str">
        <f t="shared" si="57"/>
        <v>Nov</v>
      </c>
    </row>
    <row r="3158" spans="1:19" ht="44" thickBot="1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0" t="s">
        <v>8319</v>
      </c>
      <c r="P3158" s="15" t="s">
        <v>8320</v>
      </c>
      <c r="Q3158" s="12">
        <v>41026.953055555554</v>
      </c>
      <c r="R3158">
        <f t="shared" si="58"/>
        <v>2012</v>
      </c>
      <c r="S3158" t="str">
        <f t="shared" si="57"/>
        <v>Apr</v>
      </c>
    </row>
    <row r="3159" spans="1:19" ht="29.5" thickBot="1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0" t="s">
        <v>8319</v>
      </c>
      <c r="P3159" s="15" t="s">
        <v>8320</v>
      </c>
      <c r="Q3159" s="13">
        <v>41829.788252314815</v>
      </c>
      <c r="R3159">
        <f t="shared" si="58"/>
        <v>2014</v>
      </c>
      <c r="S3159" t="str">
        <f t="shared" si="57"/>
        <v>Jul</v>
      </c>
    </row>
    <row r="3160" spans="1:19" ht="29.5" thickBot="1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0" t="s">
        <v>8319</v>
      </c>
      <c r="P3160" s="15" t="s">
        <v>8320</v>
      </c>
      <c r="Q3160" s="12">
        <v>41447.839722222219</v>
      </c>
      <c r="R3160">
        <f t="shared" si="58"/>
        <v>2013</v>
      </c>
      <c r="S3160" t="str">
        <f t="shared" si="57"/>
        <v>Jun</v>
      </c>
    </row>
    <row r="3161" spans="1:19" ht="44" thickBot="1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0" t="s">
        <v>8319</v>
      </c>
      <c r="P3161" s="15" t="s">
        <v>8320</v>
      </c>
      <c r="Q3161" s="13">
        <v>40884.066678240742</v>
      </c>
      <c r="R3161">
        <f t="shared" si="58"/>
        <v>2011</v>
      </c>
      <c r="S3161" t="str">
        <f t="shared" si="57"/>
        <v>Dec</v>
      </c>
    </row>
    <row r="3162" spans="1:19" ht="44" thickBot="1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0" t="s">
        <v>8319</v>
      </c>
      <c r="P3162" s="15" t="s">
        <v>8320</v>
      </c>
      <c r="Q3162" s="12">
        <v>41841.26489583333</v>
      </c>
      <c r="R3162">
        <f t="shared" si="58"/>
        <v>2014</v>
      </c>
      <c r="S3162" t="str">
        <f t="shared" si="57"/>
        <v>Jul</v>
      </c>
    </row>
    <row r="3163" spans="1:19" ht="58.5" thickBot="1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0" t="s">
        <v>8319</v>
      </c>
      <c r="P3163" s="15" t="s">
        <v>8320</v>
      </c>
      <c r="Q3163" s="13">
        <v>41897.536134259259</v>
      </c>
      <c r="R3163">
        <f t="shared" si="58"/>
        <v>2014</v>
      </c>
      <c r="S3163" t="str">
        <f t="shared" si="57"/>
        <v>Sep</v>
      </c>
    </row>
    <row r="3164" spans="1:19" ht="58.5" thickBot="1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0" t="s">
        <v>8319</v>
      </c>
      <c r="P3164" s="15" t="s">
        <v>8320</v>
      </c>
      <c r="Q3164" s="12">
        <v>41799.685902777775</v>
      </c>
      <c r="R3164">
        <f t="shared" si="58"/>
        <v>2014</v>
      </c>
      <c r="S3164" t="str">
        <f t="shared" si="57"/>
        <v>Jun</v>
      </c>
    </row>
    <row r="3165" spans="1:19" ht="44" thickBot="1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0" t="s">
        <v>8319</v>
      </c>
      <c r="P3165" s="15" t="s">
        <v>8320</v>
      </c>
      <c r="Q3165" s="13">
        <v>41775.753761574073</v>
      </c>
      <c r="R3165">
        <f t="shared" si="58"/>
        <v>2014</v>
      </c>
      <c r="S3165" t="str">
        <f t="shared" si="57"/>
        <v>May</v>
      </c>
    </row>
    <row r="3166" spans="1:19" ht="58.5" thickBot="1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0" t="s">
        <v>8319</v>
      </c>
      <c r="P3166" s="15" t="s">
        <v>8320</v>
      </c>
      <c r="Q3166" s="12">
        <v>41766.80572916667</v>
      </c>
      <c r="R3166">
        <f t="shared" si="58"/>
        <v>2014</v>
      </c>
      <c r="S3166" t="str">
        <f t="shared" si="57"/>
        <v>May</v>
      </c>
    </row>
    <row r="3167" spans="1:19" ht="58.5" thickBot="1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0" t="s">
        <v>8319</v>
      </c>
      <c r="P3167" s="15" t="s">
        <v>8320</v>
      </c>
      <c r="Q3167" s="13">
        <v>40644.159259259257</v>
      </c>
      <c r="R3167">
        <f t="shared" si="58"/>
        <v>2011</v>
      </c>
      <c r="S3167" t="str">
        <f t="shared" ref="S3167:S3230" si="59">TEXT(Q3167,"mmm")</f>
        <v>Apr</v>
      </c>
    </row>
    <row r="3168" spans="1:19" ht="44" thickBot="1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0" t="s">
        <v>8319</v>
      </c>
      <c r="P3168" s="15" t="s">
        <v>8320</v>
      </c>
      <c r="Q3168" s="12">
        <v>41940.69158564815</v>
      </c>
      <c r="R3168">
        <f t="shared" si="58"/>
        <v>2014</v>
      </c>
      <c r="S3168" t="str">
        <f t="shared" si="59"/>
        <v>Oct</v>
      </c>
    </row>
    <row r="3169" spans="1:19" ht="29.5" thickBot="1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0" t="s">
        <v>8319</v>
      </c>
      <c r="P3169" s="15" t="s">
        <v>8320</v>
      </c>
      <c r="Q3169" s="13">
        <v>41839.175706018519</v>
      </c>
      <c r="R3169">
        <f t="shared" si="58"/>
        <v>2014</v>
      </c>
      <c r="S3169" t="str">
        <f t="shared" si="59"/>
        <v>Jul</v>
      </c>
    </row>
    <row r="3170" spans="1:19" ht="44" thickBot="1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0" t="s">
        <v>8319</v>
      </c>
      <c r="P3170" s="15" t="s">
        <v>8320</v>
      </c>
      <c r="Q3170" s="12">
        <v>41772.105937499997</v>
      </c>
      <c r="R3170">
        <f t="shared" si="58"/>
        <v>2014</v>
      </c>
      <c r="S3170" t="str">
        <f t="shared" si="59"/>
        <v>May</v>
      </c>
    </row>
    <row r="3171" spans="1:19" ht="29.5" thickBot="1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0" t="s">
        <v>8319</v>
      </c>
      <c r="P3171" s="15" t="s">
        <v>8320</v>
      </c>
      <c r="Q3171" s="13">
        <v>41591.737974537034</v>
      </c>
      <c r="R3171">
        <f t="shared" si="58"/>
        <v>2013</v>
      </c>
      <c r="S3171" t="str">
        <f t="shared" si="59"/>
        <v>Nov</v>
      </c>
    </row>
    <row r="3172" spans="1:19" ht="44" thickBot="1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0" t="s">
        <v>8319</v>
      </c>
      <c r="P3172" s="15" t="s">
        <v>8320</v>
      </c>
      <c r="Q3172" s="12">
        <v>41789.080370370371</v>
      </c>
      <c r="R3172">
        <f t="shared" si="58"/>
        <v>2014</v>
      </c>
      <c r="S3172" t="str">
        <f t="shared" si="59"/>
        <v>May</v>
      </c>
    </row>
    <row r="3173" spans="1:19" ht="58.5" thickBot="1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0" t="s">
        <v>8319</v>
      </c>
      <c r="P3173" s="15" t="s">
        <v>8320</v>
      </c>
      <c r="Q3173" s="13">
        <v>42466.608310185184</v>
      </c>
      <c r="R3173">
        <f t="shared" si="58"/>
        <v>2016</v>
      </c>
      <c r="S3173" t="str">
        <f t="shared" si="59"/>
        <v>Apr</v>
      </c>
    </row>
    <row r="3174" spans="1:19" ht="44" thickBot="1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0" t="s">
        <v>8319</v>
      </c>
      <c r="P3174" s="15" t="s">
        <v>8320</v>
      </c>
      <c r="Q3174" s="12">
        <v>40923.729953703703</v>
      </c>
      <c r="R3174">
        <f t="shared" si="58"/>
        <v>2012</v>
      </c>
      <c r="S3174" t="str">
        <f t="shared" si="59"/>
        <v>Jan</v>
      </c>
    </row>
    <row r="3175" spans="1:19" ht="44" thickBot="1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0" t="s">
        <v>8319</v>
      </c>
      <c r="P3175" s="15" t="s">
        <v>8320</v>
      </c>
      <c r="Q3175" s="13">
        <v>41878.878379629627</v>
      </c>
      <c r="R3175">
        <f t="shared" si="58"/>
        <v>2014</v>
      </c>
      <c r="S3175" t="str">
        <f t="shared" si="59"/>
        <v>Aug</v>
      </c>
    </row>
    <row r="3176" spans="1:19" ht="58.5" thickBot="1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0" t="s">
        <v>8319</v>
      </c>
      <c r="P3176" s="15" t="s">
        <v>8320</v>
      </c>
      <c r="Q3176" s="12">
        <v>41862.864675925928</v>
      </c>
      <c r="R3176">
        <f t="shared" si="58"/>
        <v>2014</v>
      </c>
      <c r="S3176" t="str">
        <f t="shared" si="59"/>
        <v>Aug</v>
      </c>
    </row>
    <row r="3177" spans="1:19" ht="58.5" thickBot="1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0" t="s">
        <v>8319</v>
      </c>
      <c r="P3177" s="15" t="s">
        <v>8320</v>
      </c>
      <c r="Q3177" s="13">
        <v>40531.886886574073</v>
      </c>
      <c r="R3177">
        <f t="shared" si="58"/>
        <v>2010</v>
      </c>
      <c r="S3177" t="str">
        <f t="shared" si="59"/>
        <v>Dec</v>
      </c>
    </row>
    <row r="3178" spans="1:19" ht="58.5" thickBot="1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0" t="s">
        <v>8319</v>
      </c>
      <c r="P3178" s="15" t="s">
        <v>8320</v>
      </c>
      <c r="Q3178" s="12">
        <v>41477.930914351855</v>
      </c>
      <c r="R3178">
        <f t="shared" si="58"/>
        <v>2013</v>
      </c>
      <c r="S3178" t="str">
        <f t="shared" si="59"/>
        <v>Jul</v>
      </c>
    </row>
    <row r="3179" spans="1:19" ht="44" thickBot="1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0" t="s">
        <v>8319</v>
      </c>
      <c r="P3179" s="15" t="s">
        <v>8320</v>
      </c>
      <c r="Q3179" s="13">
        <v>41781.666770833333</v>
      </c>
      <c r="R3179">
        <f t="shared" si="58"/>
        <v>2014</v>
      </c>
      <c r="S3179" t="str">
        <f t="shared" si="59"/>
        <v>May</v>
      </c>
    </row>
    <row r="3180" spans="1:19" ht="58.5" thickBot="1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0" t="s">
        <v>8319</v>
      </c>
      <c r="P3180" s="15" t="s">
        <v>8320</v>
      </c>
      <c r="Q3180" s="12">
        <v>41806.605034722219</v>
      </c>
      <c r="R3180">
        <f t="shared" si="58"/>
        <v>2014</v>
      </c>
      <c r="S3180" t="str">
        <f t="shared" si="59"/>
        <v>Jun</v>
      </c>
    </row>
    <row r="3181" spans="1:19" ht="44" thickBot="1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0" t="s">
        <v>8319</v>
      </c>
      <c r="P3181" s="15" t="s">
        <v>8320</v>
      </c>
      <c r="Q3181" s="13">
        <v>41375.702210648145</v>
      </c>
      <c r="R3181">
        <f t="shared" si="58"/>
        <v>2013</v>
      </c>
      <c r="S3181" t="str">
        <f t="shared" si="59"/>
        <v>Apr</v>
      </c>
    </row>
    <row r="3182" spans="1:19" ht="44" thickBot="1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0" t="s">
        <v>8319</v>
      </c>
      <c r="P3182" s="15" t="s">
        <v>8320</v>
      </c>
      <c r="Q3182" s="12">
        <v>41780.412604166668</v>
      </c>
      <c r="R3182">
        <f t="shared" si="58"/>
        <v>2014</v>
      </c>
      <c r="S3182" t="str">
        <f t="shared" si="59"/>
        <v>May</v>
      </c>
    </row>
    <row r="3183" spans="1:19" ht="44" thickBot="1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0" t="s">
        <v>8319</v>
      </c>
      <c r="P3183" s="15" t="s">
        <v>8320</v>
      </c>
      <c r="Q3183" s="13">
        <v>41779.310034722221</v>
      </c>
      <c r="R3183">
        <f t="shared" si="58"/>
        <v>2014</v>
      </c>
      <c r="S3183" t="str">
        <f t="shared" si="59"/>
        <v>May</v>
      </c>
    </row>
    <row r="3184" spans="1:19" ht="58.5" thickBot="1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0" t="s">
        <v>8319</v>
      </c>
      <c r="P3184" s="15" t="s">
        <v>8320</v>
      </c>
      <c r="Q3184" s="12">
        <v>40883.949317129627</v>
      </c>
      <c r="R3184">
        <f t="shared" si="58"/>
        <v>2011</v>
      </c>
      <c r="S3184" t="str">
        <f t="shared" si="59"/>
        <v>Dec</v>
      </c>
    </row>
    <row r="3185" spans="1:19" ht="44" thickBot="1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0" t="s">
        <v>8319</v>
      </c>
      <c r="P3185" s="15" t="s">
        <v>8320</v>
      </c>
      <c r="Q3185" s="13">
        <v>41491.79478009259</v>
      </c>
      <c r="R3185">
        <f t="shared" si="58"/>
        <v>2013</v>
      </c>
      <c r="S3185" t="str">
        <f t="shared" si="59"/>
        <v>Aug</v>
      </c>
    </row>
    <row r="3186" spans="1:19" ht="44" thickBot="1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0" t="s">
        <v>8319</v>
      </c>
      <c r="P3186" s="15" t="s">
        <v>8320</v>
      </c>
      <c r="Q3186" s="12">
        <v>41791.993414351855</v>
      </c>
      <c r="R3186">
        <f t="shared" si="58"/>
        <v>2014</v>
      </c>
      <c r="S3186" t="str">
        <f t="shared" si="59"/>
        <v>Jun</v>
      </c>
    </row>
    <row r="3187" spans="1:19" ht="44" thickBot="1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0" t="s">
        <v>8319</v>
      </c>
      <c r="P3187" s="15" t="s">
        <v>8320</v>
      </c>
      <c r="Q3187" s="13">
        <v>41829.977326388886</v>
      </c>
      <c r="R3187">
        <f t="shared" si="58"/>
        <v>2014</v>
      </c>
      <c r="S3187" t="str">
        <f t="shared" si="59"/>
        <v>Jul</v>
      </c>
    </row>
    <row r="3188" spans="1:19" ht="44" thickBot="1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0" t="s">
        <v>8319</v>
      </c>
      <c r="P3188" s="15" t="s">
        <v>8320</v>
      </c>
      <c r="Q3188" s="12">
        <v>41868.924050925925</v>
      </c>
      <c r="R3188">
        <f t="shared" si="58"/>
        <v>2014</v>
      </c>
      <c r="S3188" t="str">
        <f t="shared" si="59"/>
        <v>Aug</v>
      </c>
    </row>
    <row r="3189" spans="1:19" ht="58.5" thickBot="1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0" t="s">
        <v>8319</v>
      </c>
      <c r="P3189" s="15" t="s">
        <v>8320</v>
      </c>
      <c r="Q3189" s="13">
        <v>41835.666354166664</v>
      </c>
      <c r="R3189">
        <f t="shared" si="58"/>
        <v>2014</v>
      </c>
      <c r="S3189" t="str">
        <f t="shared" si="59"/>
        <v>Jul</v>
      </c>
    </row>
    <row r="3190" spans="1:19" ht="44" thickBot="1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0" t="s">
        <v>8319</v>
      </c>
      <c r="P3190" s="15" t="s">
        <v>8361</v>
      </c>
      <c r="Q3190" s="12">
        <v>42144.415532407409</v>
      </c>
      <c r="R3190">
        <f t="shared" si="58"/>
        <v>2015</v>
      </c>
      <c r="S3190" t="str">
        <f t="shared" si="59"/>
        <v>May</v>
      </c>
    </row>
    <row r="3191" spans="1:19" ht="58.5" thickBot="1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0" t="s">
        <v>8319</v>
      </c>
      <c r="P3191" s="15" t="s">
        <v>8361</v>
      </c>
      <c r="Q3191" s="13">
        <v>42118.346435185187</v>
      </c>
      <c r="R3191">
        <f t="shared" si="58"/>
        <v>2015</v>
      </c>
      <c r="S3191" t="str">
        <f t="shared" si="59"/>
        <v>Apr</v>
      </c>
    </row>
    <row r="3192" spans="1:19" ht="44" thickBot="1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0" t="s">
        <v>8319</v>
      </c>
      <c r="P3192" s="15" t="s">
        <v>8361</v>
      </c>
      <c r="Q3192" s="12">
        <v>42683.151331018518</v>
      </c>
      <c r="R3192">
        <f t="shared" si="58"/>
        <v>2016</v>
      </c>
      <c r="S3192" t="str">
        <f t="shared" si="59"/>
        <v>Nov</v>
      </c>
    </row>
    <row r="3193" spans="1:19" ht="44" thickBot="1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0" t="s">
        <v>8319</v>
      </c>
      <c r="P3193" s="15" t="s">
        <v>8361</v>
      </c>
      <c r="Q3193" s="13">
        <v>42538.755428240744</v>
      </c>
      <c r="R3193">
        <f t="shared" si="58"/>
        <v>2016</v>
      </c>
      <c r="S3193" t="str">
        <f t="shared" si="59"/>
        <v>Jun</v>
      </c>
    </row>
    <row r="3194" spans="1:19" ht="44" thickBot="1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0" t="s">
        <v>8319</v>
      </c>
      <c r="P3194" s="15" t="s">
        <v>8361</v>
      </c>
      <c r="Q3194" s="12">
        <v>42018.940497685187</v>
      </c>
      <c r="R3194">
        <f t="shared" si="58"/>
        <v>2015</v>
      </c>
      <c r="S3194" t="str">
        <f t="shared" si="59"/>
        <v>Jan</v>
      </c>
    </row>
    <row r="3195" spans="1:19" ht="44" thickBot="1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0" t="s">
        <v>8319</v>
      </c>
      <c r="P3195" s="15" t="s">
        <v>8361</v>
      </c>
      <c r="Q3195" s="13">
        <v>42010.968240740738</v>
      </c>
      <c r="R3195">
        <f t="shared" si="58"/>
        <v>2015</v>
      </c>
      <c r="S3195" t="str">
        <f t="shared" si="59"/>
        <v>Jan</v>
      </c>
    </row>
    <row r="3196" spans="1:19" ht="58.5" thickBot="1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0" t="s">
        <v>8319</v>
      </c>
      <c r="P3196" s="15" t="s">
        <v>8361</v>
      </c>
      <c r="Q3196" s="12">
        <v>42182.062476851854</v>
      </c>
      <c r="R3196">
        <f t="shared" si="58"/>
        <v>2015</v>
      </c>
      <c r="S3196" t="str">
        <f t="shared" si="59"/>
        <v>Jun</v>
      </c>
    </row>
    <row r="3197" spans="1:19" ht="58.5" thickBot="1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0" t="s">
        <v>8319</v>
      </c>
      <c r="P3197" s="15" t="s">
        <v>8361</v>
      </c>
      <c r="Q3197" s="13">
        <v>42017.594236111108</v>
      </c>
      <c r="R3197">
        <f t="shared" si="58"/>
        <v>2015</v>
      </c>
      <c r="S3197" t="str">
        <f t="shared" si="59"/>
        <v>Jan</v>
      </c>
    </row>
    <row r="3198" spans="1:19" ht="44" thickBot="1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0" t="s">
        <v>8319</v>
      </c>
      <c r="P3198" s="15" t="s">
        <v>8361</v>
      </c>
      <c r="Q3198" s="12">
        <v>42157.598090277781</v>
      </c>
      <c r="R3198">
        <f t="shared" si="58"/>
        <v>2015</v>
      </c>
      <c r="S3198" t="str">
        <f t="shared" si="59"/>
        <v>Jun</v>
      </c>
    </row>
    <row r="3199" spans="1:19" ht="29.5" thickBot="1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0" t="s">
        <v>8319</v>
      </c>
      <c r="P3199" s="15" t="s">
        <v>8361</v>
      </c>
      <c r="Q3199" s="13">
        <v>42009.493263888886</v>
      </c>
      <c r="R3199">
        <f t="shared" si="58"/>
        <v>2015</v>
      </c>
      <c r="S3199" t="str">
        <f t="shared" si="59"/>
        <v>Jan</v>
      </c>
    </row>
    <row r="3200" spans="1:19" ht="58.5" thickBot="1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0" t="s">
        <v>8319</v>
      </c>
      <c r="P3200" s="15" t="s">
        <v>8361</v>
      </c>
      <c r="Q3200" s="12">
        <v>42013.424502314818</v>
      </c>
      <c r="R3200">
        <f t="shared" si="58"/>
        <v>2015</v>
      </c>
      <c r="S3200" t="str">
        <f t="shared" si="59"/>
        <v>Jan</v>
      </c>
    </row>
    <row r="3201" spans="1:19" ht="44" thickBot="1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0" t="s">
        <v>8319</v>
      </c>
      <c r="P3201" s="15" t="s">
        <v>8361</v>
      </c>
      <c r="Q3201" s="13">
        <v>41858.761782407404</v>
      </c>
      <c r="R3201">
        <f t="shared" si="58"/>
        <v>2014</v>
      </c>
      <c r="S3201" t="str">
        <f t="shared" si="59"/>
        <v>Aug</v>
      </c>
    </row>
    <row r="3202" spans="1:19" ht="58.5" thickBot="1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0" t="s">
        <v>8319</v>
      </c>
      <c r="P3202" s="15" t="s">
        <v>8361</v>
      </c>
      <c r="Q3202" s="12">
        <v>42460.320613425924</v>
      </c>
      <c r="R3202">
        <f t="shared" si="58"/>
        <v>2016</v>
      </c>
      <c r="S3202" t="str">
        <f t="shared" si="59"/>
        <v>Mar</v>
      </c>
    </row>
    <row r="3203" spans="1:19" ht="44" thickBot="1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0" t="s">
        <v>8319</v>
      </c>
      <c r="P3203" s="15" t="s">
        <v>8361</v>
      </c>
      <c r="Q3203" s="13">
        <v>41861.767094907409</v>
      </c>
      <c r="R3203">
        <f t="shared" ref="R3203:R3266" si="60">YEAR(Q3203)</f>
        <v>2014</v>
      </c>
      <c r="S3203" t="str">
        <f t="shared" si="59"/>
        <v>Aug</v>
      </c>
    </row>
    <row r="3204" spans="1:19" ht="44" thickBot="1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0" t="s">
        <v>8319</v>
      </c>
      <c r="P3204" s="15" t="s">
        <v>8361</v>
      </c>
      <c r="Q3204" s="12">
        <v>42293.853541666664</v>
      </c>
      <c r="R3204">
        <f t="shared" si="60"/>
        <v>2015</v>
      </c>
      <c r="S3204" t="str">
        <f t="shared" si="59"/>
        <v>Oct</v>
      </c>
    </row>
    <row r="3205" spans="1:19" ht="44" thickBot="1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0" t="s">
        <v>8319</v>
      </c>
      <c r="P3205" s="15" t="s">
        <v>8361</v>
      </c>
      <c r="Q3205" s="13">
        <v>42242.988680555558</v>
      </c>
      <c r="R3205">
        <f t="shared" si="60"/>
        <v>2015</v>
      </c>
      <c r="S3205" t="str">
        <f t="shared" si="59"/>
        <v>Aug</v>
      </c>
    </row>
    <row r="3206" spans="1:19" ht="58.5" thickBot="1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0" t="s">
        <v>8319</v>
      </c>
      <c r="P3206" s="15" t="s">
        <v>8361</v>
      </c>
      <c r="Q3206" s="12">
        <v>42172.686099537037</v>
      </c>
      <c r="R3206">
        <f t="shared" si="60"/>
        <v>2015</v>
      </c>
      <c r="S3206" t="str">
        <f t="shared" si="59"/>
        <v>Jun</v>
      </c>
    </row>
    <row r="3207" spans="1:19" ht="44" thickBot="1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0" t="s">
        <v>8319</v>
      </c>
      <c r="P3207" s="15" t="s">
        <v>8361</v>
      </c>
      <c r="Q3207" s="13">
        <v>42095.374675925923</v>
      </c>
      <c r="R3207">
        <f t="shared" si="60"/>
        <v>2015</v>
      </c>
      <c r="S3207" t="str">
        <f t="shared" si="59"/>
        <v>Apr</v>
      </c>
    </row>
    <row r="3208" spans="1:19" ht="44" thickBot="1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0" t="s">
        <v>8319</v>
      </c>
      <c r="P3208" s="15" t="s">
        <v>8361</v>
      </c>
      <c r="Q3208" s="12">
        <v>42236.276053240741</v>
      </c>
      <c r="R3208">
        <f t="shared" si="60"/>
        <v>2015</v>
      </c>
      <c r="S3208" t="str">
        <f t="shared" si="59"/>
        <v>Aug</v>
      </c>
    </row>
    <row r="3209" spans="1:19" ht="44" thickBot="1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0" t="s">
        <v>8319</v>
      </c>
      <c r="P3209" s="15" t="s">
        <v>8361</v>
      </c>
      <c r="Q3209" s="13">
        <v>42057.277858796297</v>
      </c>
      <c r="R3209">
        <f t="shared" si="60"/>
        <v>2015</v>
      </c>
      <c r="S3209" t="str">
        <f t="shared" si="59"/>
        <v>Feb</v>
      </c>
    </row>
    <row r="3210" spans="1:19" ht="44" thickBot="1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0" t="s">
        <v>8319</v>
      </c>
      <c r="P3210" s="15" t="s">
        <v>8320</v>
      </c>
      <c r="Q3210" s="12">
        <v>41827.605057870373</v>
      </c>
      <c r="R3210">
        <f t="shared" si="60"/>
        <v>2014</v>
      </c>
      <c r="S3210" t="str">
        <f t="shared" si="59"/>
        <v>Jul</v>
      </c>
    </row>
    <row r="3211" spans="1:19" ht="44" thickBot="1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0" t="s">
        <v>8319</v>
      </c>
      <c r="P3211" s="15" t="s">
        <v>8320</v>
      </c>
      <c r="Q3211" s="13">
        <v>41778.637245370373</v>
      </c>
      <c r="R3211">
        <f t="shared" si="60"/>
        <v>2014</v>
      </c>
      <c r="S3211" t="str">
        <f t="shared" si="59"/>
        <v>May</v>
      </c>
    </row>
    <row r="3212" spans="1:19" ht="44" thickBot="1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0" t="s">
        <v>8319</v>
      </c>
      <c r="P3212" s="15" t="s">
        <v>8320</v>
      </c>
      <c r="Q3212" s="12">
        <v>41013.936562499999</v>
      </c>
      <c r="R3212">
        <f t="shared" si="60"/>
        <v>2012</v>
      </c>
      <c r="S3212" t="str">
        <f t="shared" si="59"/>
        <v>Apr</v>
      </c>
    </row>
    <row r="3213" spans="1:19" ht="58.5" thickBot="1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0" t="s">
        <v>8319</v>
      </c>
      <c r="P3213" s="15" t="s">
        <v>8320</v>
      </c>
      <c r="Q3213" s="13">
        <v>41834.586574074077</v>
      </c>
      <c r="R3213">
        <f t="shared" si="60"/>
        <v>2014</v>
      </c>
      <c r="S3213" t="str">
        <f t="shared" si="59"/>
        <v>Jul</v>
      </c>
    </row>
    <row r="3214" spans="1:19" ht="29.5" thickBot="1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0" t="s">
        <v>8319</v>
      </c>
      <c r="P3214" s="15" t="s">
        <v>8320</v>
      </c>
      <c r="Q3214" s="12">
        <v>41829.795729166668</v>
      </c>
      <c r="R3214">
        <f t="shared" si="60"/>
        <v>2014</v>
      </c>
      <c r="S3214" t="str">
        <f t="shared" si="59"/>
        <v>Jul</v>
      </c>
    </row>
    <row r="3215" spans="1:19" ht="44" thickBot="1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0" t="s">
        <v>8319</v>
      </c>
      <c r="P3215" s="15" t="s">
        <v>8320</v>
      </c>
      <c r="Q3215" s="13">
        <v>42171.763414351852</v>
      </c>
      <c r="R3215">
        <f t="shared" si="60"/>
        <v>2015</v>
      </c>
      <c r="S3215" t="str">
        <f t="shared" si="59"/>
        <v>Jun</v>
      </c>
    </row>
    <row r="3216" spans="1:19" ht="58.5" thickBot="1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0" t="s">
        <v>8319</v>
      </c>
      <c r="P3216" s="15" t="s">
        <v>8320</v>
      </c>
      <c r="Q3216" s="12">
        <v>42337.792511574073</v>
      </c>
      <c r="R3216">
        <f t="shared" si="60"/>
        <v>2015</v>
      </c>
      <c r="S3216" t="str">
        <f t="shared" si="59"/>
        <v>Nov</v>
      </c>
    </row>
    <row r="3217" spans="1:19" ht="58.5" thickBot="1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0" t="s">
        <v>8319</v>
      </c>
      <c r="P3217" s="15" t="s">
        <v>8320</v>
      </c>
      <c r="Q3217" s="13">
        <v>42219.665173611109</v>
      </c>
      <c r="R3217">
        <f t="shared" si="60"/>
        <v>2015</v>
      </c>
      <c r="S3217" t="str">
        <f t="shared" si="59"/>
        <v>Aug</v>
      </c>
    </row>
    <row r="3218" spans="1:19" ht="44" thickBot="1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0" t="s">
        <v>8319</v>
      </c>
      <c r="P3218" s="15" t="s">
        <v>8320</v>
      </c>
      <c r="Q3218" s="12">
        <v>42165.462627314817</v>
      </c>
      <c r="R3218">
        <f t="shared" si="60"/>
        <v>2015</v>
      </c>
      <c r="S3218" t="str">
        <f t="shared" si="59"/>
        <v>Jun</v>
      </c>
    </row>
    <row r="3219" spans="1:19" ht="29.5" thickBot="1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0" t="s">
        <v>8319</v>
      </c>
      <c r="P3219" s="15" t="s">
        <v>8320</v>
      </c>
      <c r="Q3219" s="13">
        <v>42648.546111111114</v>
      </c>
      <c r="R3219">
        <f t="shared" si="60"/>
        <v>2016</v>
      </c>
      <c r="S3219" t="str">
        <f t="shared" si="59"/>
        <v>Oct</v>
      </c>
    </row>
    <row r="3220" spans="1:19" ht="44" thickBot="1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0" t="s">
        <v>8319</v>
      </c>
      <c r="P3220" s="15" t="s">
        <v>8320</v>
      </c>
      <c r="Q3220" s="12">
        <v>41971.002152777779</v>
      </c>
      <c r="R3220">
        <f t="shared" si="60"/>
        <v>2014</v>
      </c>
      <c r="S3220" t="str">
        <f t="shared" si="59"/>
        <v>Nov</v>
      </c>
    </row>
    <row r="3221" spans="1:19" ht="44" thickBot="1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0" t="s">
        <v>8319</v>
      </c>
      <c r="P3221" s="15" t="s">
        <v>8320</v>
      </c>
      <c r="Q3221" s="13">
        <v>42050.983182870368</v>
      </c>
      <c r="R3221">
        <f t="shared" si="60"/>
        <v>2015</v>
      </c>
      <c r="S3221" t="str">
        <f t="shared" si="59"/>
        <v>Feb</v>
      </c>
    </row>
    <row r="3222" spans="1:19" ht="29.5" thickBot="1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0" t="s">
        <v>8319</v>
      </c>
      <c r="P3222" s="15" t="s">
        <v>8320</v>
      </c>
      <c r="Q3222" s="12">
        <v>42772.833379629628</v>
      </c>
      <c r="R3222">
        <f t="shared" si="60"/>
        <v>2017</v>
      </c>
      <c r="S3222" t="str">
        <f t="shared" si="59"/>
        <v>Feb</v>
      </c>
    </row>
    <row r="3223" spans="1:19" ht="58.5" thickBot="1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0" t="s">
        <v>8319</v>
      </c>
      <c r="P3223" s="15" t="s">
        <v>8320</v>
      </c>
      <c r="Q3223" s="13">
        <v>42155.696793981479</v>
      </c>
      <c r="R3223">
        <f t="shared" si="60"/>
        <v>2015</v>
      </c>
      <c r="S3223" t="str">
        <f t="shared" si="59"/>
        <v>May</v>
      </c>
    </row>
    <row r="3224" spans="1:19" ht="44" thickBot="1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0" t="s">
        <v>8319</v>
      </c>
      <c r="P3224" s="15" t="s">
        <v>8320</v>
      </c>
      <c r="Q3224" s="12">
        <v>42270.582141203704</v>
      </c>
      <c r="R3224">
        <f t="shared" si="60"/>
        <v>2015</v>
      </c>
      <c r="S3224" t="str">
        <f t="shared" si="59"/>
        <v>Sep</v>
      </c>
    </row>
    <row r="3225" spans="1:19" ht="29.5" thickBot="1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0" t="s">
        <v>8319</v>
      </c>
      <c r="P3225" s="15" t="s">
        <v>8320</v>
      </c>
      <c r="Q3225" s="13">
        <v>42206.835370370369</v>
      </c>
      <c r="R3225">
        <f t="shared" si="60"/>
        <v>2015</v>
      </c>
      <c r="S3225" t="str">
        <f t="shared" si="59"/>
        <v>Jul</v>
      </c>
    </row>
    <row r="3226" spans="1:19" ht="58.5" thickBot="1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0" t="s">
        <v>8319</v>
      </c>
      <c r="P3226" s="15" t="s">
        <v>8320</v>
      </c>
      <c r="Q3226" s="12">
        <v>42697.850844907407</v>
      </c>
      <c r="R3226">
        <f t="shared" si="60"/>
        <v>2016</v>
      </c>
      <c r="S3226" t="str">
        <f t="shared" si="59"/>
        <v>Nov</v>
      </c>
    </row>
    <row r="3227" spans="1:19" ht="44" thickBot="1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0" t="s">
        <v>8319</v>
      </c>
      <c r="P3227" s="15" t="s">
        <v>8320</v>
      </c>
      <c r="Q3227" s="13">
        <v>42503.559467592589</v>
      </c>
      <c r="R3227">
        <f t="shared" si="60"/>
        <v>2016</v>
      </c>
      <c r="S3227" t="str">
        <f t="shared" si="59"/>
        <v>May</v>
      </c>
    </row>
    <row r="3228" spans="1:19" ht="44" thickBot="1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0" t="s">
        <v>8319</v>
      </c>
      <c r="P3228" s="15" t="s">
        <v>8320</v>
      </c>
      <c r="Q3228" s="12">
        <v>42277.583472222221</v>
      </c>
      <c r="R3228">
        <f t="shared" si="60"/>
        <v>2015</v>
      </c>
      <c r="S3228" t="str">
        <f t="shared" si="59"/>
        <v>Sep</v>
      </c>
    </row>
    <row r="3229" spans="1:19" ht="44" thickBot="1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0" t="s">
        <v>8319</v>
      </c>
      <c r="P3229" s="15" t="s">
        <v>8320</v>
      </c>
      <c r="Q3229" s="13">
        <v>42722.882361111115</v>
      </c>
      <c r="R3229">
        <f t="shared" si="60"/>
        <v>2016</v>
      </c>
      <c r="S3229" t="str">
        <f t="shared" si="59"/>
        <v>Dec</v>
      </c>
    </row>
    <row r="3230" spans="1:19" ht="29.5" thickBot="1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0" t="s">
        <v>8319</v>
      </c>
      <c r="P3230" s="15" t="s">
        <v>8320</v>
      </c>
      <c r="Q3230" s="12">
        <v>42323.709305555552</v>
      </c>
      <c r="R3230">
        <f t="shared" si="60"/>
        <v>2015</v>
      </c>
      <c r="S3230" t="str">
        <f t="shared" si="59"/>
        <v>Nov</v>
      </c>
    </row>
    <row r="3231" spans="1:19" ht="44" thickBot="1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0" t="s">
        <v>8319</v>
      </c>
      <c r="P3231" s="15" t="s">
        <v>8320</v>
      </c>
      <c r="Q3231" s="13">
        <v>41933.291643518518</v>
      </c>
      <c r="R3231">
        <f t="shared" si="60"/>
        <v>2014</v>
      </c>
      <c r="S3231" t="str">
        <f t="shared" ref="S3231:S3294" si="61">TEXT(Q3231,"mmm")</f>
        <v>Oct</v>
      </c>
    </row>
    <row r="3232" spans="1:19" ht="58.5" thickBot="1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0" t="s">
        <v>8319</v>
      </c>
      <c r="P3232" s="15" t="s">
        <v>8320</v>
      </c>
      <c r="Q3232" s="12">
        <v>41898.168124999997</v>
      </c>
      <c r="R3232">
        <f t="shared" si="60"/>
        <v>2014</v>
      </c>
      <c r="S3232" t="str">
        <f t="shared" si="61"/>
        <v>Sep</v>
      </c>
    </row>
    <row r="3233" spans="1:19" ht="44" thickBot="1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0" t="s">
        <v>8319</v>
      </c>
      <c r="P3233" s="15" t="s">
        <v>8320</v>
      </c>
      <c r="Q3233" s="13">
        <v>42446.943831018521</v>
      </c>
      <c r="R3233">
        <f t="shared" si="60"/>
        <v>2016</v>
      </c>
      <c r="S3233" t="str">
        <f t="shared" si="61"/>
        <v>Mar</v>
      </c>
    </row>
    <row r="3234" spans="1:19" ht="44" thickBot="1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0" t="s">
        <v>8319</v>
      </c>
      <c r="P3234" s="15" t="s">
        <v>8320</v>
      </c>
      <c r="Q3234" s="12">
        <v>42463.813854166663</v>
      </c>
      <c r="R3234">
        <f t="shared" si="60"/>
        <v>2016</v>
      </c>
      <c r="S3234" t="str">
        <f t="shared" si="61"/>
        <v>Apr</v>
      </c>
    </row>
    <row r="3235" spans="1:19" ht="44" thickBot="1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0" t="s">
        <v>8319</v>
      </c>
      <c r="P3235" s="15" t="s">
        <v>8320</v>
      </c>
      <c r="Q3235" s="13">
        <v>42766.805034722223</v>
      </c>
      <c r="R3235">
        <f t="shared" si="60"/>
        <v>2017</v>
      </c>
      <c r="S3235" t="str">
        <f t="shared" si="61"/>
        <v>Jan</v>
      </c>
    </row>
    <row r="3236" spans="1:19" ht="44" thickBot="1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0" t="s">
        <v>8319</v>
      </c>
      <c r="P3236" s="15" t="s">
        <v>8320</v>
      </c>
      <c r="Q3236" s="12">
        <v>42734.789444444446</v>
      </c>
      <c r="R3236">
        <f t="shared" si="60"/>
        <v>2016</v>
      </c>
      <c r="S3236" t="str">
        <f t="shared" si="61"/>
        <v>Dec</v>
      </c>
    </row>
    <row r="3237" spans="1:19" ht="44" thickBot="1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0" t="s">
        <v>8319</v>
      </c>
      <c r="P3237" s="15" t="s">
        <v>8320</v>
      </c>
      <c r="Q3237" s="13">
        <v>42522.347812499997</v>
      </c>
      <c r="R3237">
        <f t="shared" si="60"/>
        <v>2016</v>
      </c>
      <c r="S3237" t="str">
        <f t="shared" si="61"/>
        <v>Jun</v>
      </c>
    </row>
    <row r="3238" spans="1:19" ht="44" thickBot="1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0" t="s">
        <v>8319</v>
      </c>
      <c r="P3238" s="15" t="s">
        <v>8320</v>
      </c>
      <c r="Q3238" s="12">
        <v>42702.917048611111</v>
      </c>
      <c r="R3238">
        <f t="shared" si="60"/>
        <v>2016</v>
      </c>
      <c r="S3238" t="str">
        <f t="shared" si="61"/>
        <v>Nov</v>
      </c>
    </row>
    <row r="3239" spans="1:19" ht="29.5" thickBot="1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0" t="s">
        <v>8319</v>
      </c>
      <c r="P3239" s="15" t="s">
        <v>8320</v>
      </c>
      <c r="Q3239" s="13">
        <v>42252.474351851852</v>
      </c>
      <c r="R3239">
        <f t="shared" si="60"/>
        <v>2015</v>
      </c>
      <c r="S3239" t="str">
        <f t="shared" si="61"/>
        <v>Sep</v>
      </c>
    </row>
    <row r="3240" spans="1:19" ht="58.5" thickBot="1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0" t="s">
        <v>8319</v>
      </c>
      <c r="P3240" s="15" t="s">
        <v>8320</v>
      </c>
      <c r="Q3240" s="12">
        <v>42156.510393518518</v>
      </c>
      <c r="R3240">
        <f t="shared" si="60"/>
        <v>2015</v>
      </c>
      <c r="S3240" t="str">
        <f t="shared" si="61"/>
        <v>Jun</v>
      </c>
    </row>
    <row r="3241" spans="1:19" ht="58.5" thickBot="1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0" t="s">
        <v>8319</v>
      </c>
      <c r="P3241" s="15" t="s">
        <v>8320</v>
      </c>
      <c r="Q3241" s="13">
        <v>42278.089039351849</v>
      </c>
      <c r="R3241">
        <f t="shared" si="60"/>
        <v>2015</v>
      </c>
      <c r="S3241" t="str">
        <f t="shared" si="61"/>
        <v>Oct</v>
      </c>
    </row>
    <row r="3242" spans="1:19" ht="58.5" thickBot="1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0" t="s">
        <v>8319</v>
      </c>
      <c r="P3242" s="15" t="s">
        <v>8320</v>
      </c>
      <c r="Q3242" s="12">
        <v>42754.693842592591</v>
      </c>
      <c r="R3242">
        <f t="shared" si="60"/>
        <v>2017</v>
      </c>
      <c r="S3242" t="str">
        <f t="shared" si="61"/>
        <v>Jan</v>
      </c>
    </row>
    <row r="3243" spans="1:19" ht="58.5" thickBot="1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0" t="s">
        <v>8319</v>
      </c>
      <c r="P3243" s="15" t="s">
        <v>8320</v>
      </c>
      <c r="Q3243" s="13">
        <v>41893.324884259258</v>
      </c>
      <c r="R3243">
        <f t="shared" si="60"/>
        <v>2014</v>
      </c>
      <c r="S3243" t="str">
        <f t="shared" si="61"/>
        <v>Sep</v>
      </c>
    </row>
    <row r="3244" spans="1:19" ht="44" thickBot="1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0" t="s">
        <v>8319</v>
      </c>
      <c r="P3244" s="15" t="s">
        <v>8320</v>
      </c>
      <c r="Q3244" s="12">
        <v>41871.755694444444</v>
      </c>
      <c r="R3244">
        <f t="shared" si="60"/>
        <v>2014</v>
      </c>
      <c r="S3244" t="str">
        <f t="shared" si="61"/>
        <v>Aug</v>
      </c>
    </row>
    <row r="3245" spans="1:19" ht="44" thickBot="1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0" t="s">
        <v>8319</v>
      </c>
      <c r="P3245" s="15" t="s">
        <v>8320</v>
      </c>
      <c r="Q3245" s="13">
        <v>42262.096782407411</v>
      </c>
      <c r="R3245">
        <f t="shared" si="60"/>
        <v>2015</v>
      </c>
      <c r="S3245" t="str">
        <f t="shared" si="61"/>
        <v>Sep</v>
      </c>
    </row>
    <row r="3246" spans="1:19" ht="44" thickBot="1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0" t="s">
        <v>8319</v>
      </c>
      <c r="P3246" s="15" t="s">
        <v>8320</v>
      </c>
      <c r="Q3246" s="12">
        <v>42675.694236111114</v>
      </c>
      <c r="R3246">
        <f t="shared" si="60"/>
        <v>2016</v>
      </c>
      <c r="S3246" t="str">
        <f t="shared" si="61"/>
        <v>Nov</v>
      </c>
    </row>
    <row r="3247" spans="1:19" ht="44" thickBot="1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0" t="s">
        <v>8319</v>
      </c>
      <c r="P3247" s="15" t="s">
        <v>8320</v>
      </c>
      <c r="Q3247" s="13">
        <v>42135.600208333337</v>
      </c>
      <c r="R3247">
        <f t="shared" si="60"/>
        <v>2015</v>
      </c>
      <c r="S3247" t="str">
        <f t="shared" si="61"/>
        <v>May</v>
      </c>
    </row>
    <row r="3248" spans="1:19" ht="44" thickBot="1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0" t="s">
        <v>8319</v>
      </c>
      <c r="P3248" s="15" t="s">
        <v>8320</v>
      </c>
      <c r="Q3248" s="12">
        <v>42230.472222222219</v>
      </c>
      <c r="R3248">
        <f t="shared" si="60"/>
        <v>2015</v>
      </c>
      <c r="S3248" t="str">
        <f t="shared" si="61"/>
        <v>Aug</v>
      </c>
    </row>
    <row r="3249" spans="1:19" ht="44" thickBot="1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0" t="s">
        <v>8319</v>
      </c>
      <c r="P3249" s="15" t="s">
        <v>8320</v>
      </c>
      <c r="Q3249" s="13">
        <v>42167.434166666666</v>
      </c>
      <c r="R3249">
        <f t="shared" si="60"/>
        <v>2015</v>
      </c>
      <c r="S3249" t="str">
        <f t="shared" si="61"/>
        <v>Jun</v>
      </c>
    </row>
    <row r="3250" spans="1:19" ht="29.5" thickBot="1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0" t="s">
        <v>8319</v>
      </c>
      <c r="P3250" s="15" t="s">
        <v>8320</v>
      </c>
      <c r="Q3250" s="12">
        <v>42068.888391203705</v>
      </c>
      <c r="R3250">
        <f t="shared" si="60"/>
        <v>2015</v>
      </c>
      <c r="S3250" t="str">
        <f t="shared" si="61"/>
        <v>Mar</v>
      </c>
    </row>
    <row r="3251" spans="1:19" ht="44" thickBot="1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0" t="s">
        <v>8319</v>
      </c>
      <c r="P3251" s="15" t="s">
        <v>8320</v>
      </c>
      <c r="Q3251" s="13">
        <v>42145.746689814812</v>
      </c>
      <c r="R3251">
        <f t="shared" si="60"/>
        <v>2015</v>
      </c>
      <c r="S3251" t="str">
        <f t="shared" si="61"/>
        <v>May</v>
      </c>
    </row>
    <row r="3252" spans="1:19" ht="58.5" thickBot="1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0" t="s">
        <v>8319</v>
      </c>
      <c r="P3252" s="15" t="s">
        <v>8320</v>
      </c>
      <c r="Q3252" s="12">
        <v>41918.742175925923</v>
      </c>
      <c r="R3252">
        <f t="shared" si="60"/>
        <v>2014</v>
      </c>
      <c r="S3252" t="str">
        <f t="shared" si="61"/>
        <v>Oct</v>
      </c>
    </row>
    <row r="3253" spans="1:19" ht="44" thickBot="1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0" t="s">
        <v>8319</v>
      </c>
      <c r="P3253" s="15" t="s">
        <v>8320</v>
      </c>
      <c r="Q3253" s="13">
        <v>42146.731087962966</v>
      </c>
      <c r="R3253">
        <f t="shared" si="60"/>
        <v>2015</v>
      </c>
      <c r="S3253" t="str">
        <f t="shared" si="61"/>
        <v>May</v>
      </c>
    </row>
    <row r="3254" spans="1:19" ht="44" thickBot="1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0" t="s">
        <v>8319</v>
      </c>
      <c r="P3254" s="15" t="s">
        <v>8320</v>
      </c>
      <c r="Q3254" s="12">
        <v>42590.472685185188</v>
      </c>
      <c r="R3254">
        <f t="shared" si="60"/>
        <v>2016</v>
      </c>
      <c r="S3254" t="str">
        <f t="shared" si="61"/>
        <v>Aug</v>
      </c>
    </row>
    <row r="3255" spans="1:19" ht="44" thickBot="1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0" t="s">
        <v>8319</v>
      </c>
      <c r="P3255" s="15" t="s">
        <v>8320</v>
      </c>
      <c r="Q3255" s="13">
        <v>42602.57671296296</v>
      </c>
      <c r="R3255">
        <f t="shared" si="60"/>
        <v>2016</v>
      </c>
      <c r="S3255" t="str">
        <f t="shared" si="61"/>
        <v>Aug</v>
      </c>
    </row>
    <row r="3256" spans="1:19" ht="44" thickBot="1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0" t="s">
        <v>8319</v>
      </c>
      <c r="P3256" s="15" t="s">
        <v>8320</v>
      </c>
      <c r="Q3256" s="12">
        <v>42059.085752314815</v>
      </c>
      <c r="R3256">
        <f t="shared" si="60"/>
        <v>2015</v>
      </c>
      <c r="S3256" t="str">
        <f t="shared" si="61"/>
        <v>Feb</v>
      </c>
    </row>
    <row r="3257" spans="1:19" ht="58.5" thickBot="1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0" t="s">
        <v>8319</v>
      </c>
      <c r="P3257" s="15" t="s">
        <v>8320</v>
      </c>
      <c r="Q3257" s="13">
        <v>41889.768229166664</v>
      </c>
      <c r="R3257">
        <f t="shared" si="60"/>
        <v>2014</v>
      </c>
      <c r="S3257" t="str">
        <f t="shared" si="61"/>
        <v>Sep</v>
      </c>
    </row>
    <row r="3258" spans="1:19" ht="44" thickBot="1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0" t="s">
        <v>8319</v>
      </c>
      <c r="P3258" s="15" t="s">
        <v>8320</v>
      </c>
      <c r="Q3258" s="12">
        <v>42144.573807870373</v>
      </c>
      <c r="R3258">
        <f t="shared" si="60"/>
        <v>2015</v>
      </c>
      <c r="S3258" t="str">
        <f t="shared" si="61"/>
        <v>May</v>
      </c>
    </row>
    <row r="3259" spans="1:19" ht="44" thickBot="1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0" t="s">
        <v>8319</v>
      </c>
      <c r="P3259" s="15" t="s">
        <v>8320</v>
      </c>
      <c r="Q3259" s="13">
        <v>42758.559629629628</v>
      </c>
      <c r="R3259">
        <f t="shared" si="60"/>
        <v>2017</v>
      </c>
      <c r="S3259" t="str">
        <f t="shared" si="61"/>
        <v>Jan</v>
      </c>
    </row>
    <row r="3260" spans="1:19" ht="44" thickBot="1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0" t="s">
        <v>8319</v>
      </c>
      <c r="P3260" s="15" t="s">
        <v>8320</v>
      </c>
      <c r="Q3260" s="12">
        <v>41982.887280092589</v>
      </c>
      <c r="R3260">
        <f t="shared" si="60"/>
        <v>2014</v>
      </c>
      <c r="S3260" t="str">
        <f t="shared" si="61"/>
        <v>Dec</v>
      </c>
    </row>
    <row r="3261" spans="1:19" ht="44" thickBot="1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0" t="s">
        <v>8319</v>
      </c>
      <c r="P3261" s="15" t="s">
        <v>8320</v>
      </c>
      <c r="Q3261" s="13">
        <v>42614.760937500003</v>
      </c>
      <c r="R3261">
        <f t="shared" si="60"/>
        <v>2016</v>
      </c>
      <c r="S3261" t="str">
        <f t="shared" si="61"/>
        <v>Sep</v>
      </c>
    </row>
    <row r="3262" spans="1:19" ht="44" thickBot="1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0" t="s">
        <v>8319</v>
      </c>
      <c r="P3262" s="15" t="s">
        <v>8320</v>
      </c>
      <c r="Q3262" s="12">
        <v>42303.672662037039</v>
      </c>
      <c r="R3262">
        <f t="shared" si="60"/>
        <v>2015</v>
      </c>
      <c r="S3262" t="str">
        <f t="shared" si="61"/>
        <v>Oct</v>
      </c>
    </row>
    <row r="3263" spans="1:19" ht="44" thickBot="1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0" t="s">
        <v>8319</v>
      </c>
      <c r="P3263" s="15" t="s">
        <v>8320</v>
      </c>
      <c r="Q3263" s="13">
        <v>42171.725416666668</v>
      </c>
      <c r="R3263">
        <f t="shared" si="60"/>
        <v>2015</v>
      </c>
      <c r="S3263" t="str">
        <f t="shared" si="61"/>
        <v>Jun</v>
      </c>
    </row>
    <row r="3264" spans="1:19" ht="29.5" thickBot="1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0" t="s">
        <v>8319</v>
      </c>
      <c r="P3264" s="15" t="s">
        <v>8320</v>
      </c>
      <c r="Q3264" s="12">
        <v>41964.315532407411</v>
      </c>
      <c r="R3264">
        <f t="shared" si="60"/>
        <v>2014</v>
      </c>
      <c r="S3264" t="str">
        <f t="shared" si="61"/>
        <v>Nov</v>
      </c>
    </row>
    <row r="3265" spans="1:19" ht="29.5" thickBot="1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0" t="s">
        <v>8319</v>
      </c>
      <c r="P3265" s="15" t="s">
        <v>8320</v>
      </c>
      <c r="Q3265" s="13">
        <v>42284.516064814816</v>
      </c>
      <c r="R3265">
        <f t="shared" si="60"/>
        <v>2015</v>
      </c>
      <c r="S3265" t="str">
        <f t="shared" si="61"/>
        <v>Oct</v>
      </c>
    </row>
    <row r="3266" spans="1:19" ht="29.5" thickBot="1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0" t="s">
        <v>8319</v>
      </c>
      <c r="P3266" s="15" t="s">
        <v>8320</v>
      </c>
      <c r="Q3266" s="12">
        <v>42016.800208333334</v>
      </c>
      <c r="R3266">
        <f t="shared" si="60"/>
        <v>2015</v>
      </c>
      <c r="S3266" t="str">
        <f t="shared" si="61"/>
        <v>Jan</v>
      </c>
    </row>
    <row r="3267" spans="1:19" ht="44" thickBot="1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0" t="s">
        <v>8319</v>
      </c>
      <c r="P3267" s="15" t="s">
        <v>8320</v>
      </c>
      <c r="Q3267" s="13">
        <v>42311.71197916667</v>
      </c>
      <c r="R3267">
        <f t="shared" ref="R3267:R3330" si="62">YEAR(Q3267)</f>
        <v>2015</v>
      </c>
      <c r="S3267" t="str">
        <f t="shared" si="61"/>
        <v>Nov</v>
      </c>
    </row>
    <row r="3268" spans="1:19" ht="44" thickBot="1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0" t="s">
        <v>8319</v>
      </c>
      <c r="P3268" s="15" t="s">
        <v>8320</v>
      </c>
      <c r="Q3268" s="12">
        <v>42136.536134259259</v>
      </c>
      <c r="R3268">
        <f t="shared" si="62"/>
        <v>2015</v>
      </c>
      <c r="S3268" t="str">
        <f t="shared" si="61"/>
        <v>May</v>
      </c>
    </row>
    <row r="3269" spans="1:19" ht="44" thickBot="1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0" t="s">
        <v>8319</v>
      </c>
      <c r="P3269" s="15" t="s">
        <v>8320</v>
      </c>
      <c r="Q3269" s="13">
        <v>42172.757638888892</v>
      </c>
      <c r="R3269">
        <f t="shared" si="62"/>
        <v>2015</v>
      </c>
      <c r="S3269" t="str">
        <f t="shared" si="61"/>
        <v>Jun</v>
      </c>
    </row>
    <row r="3270" spans="1:19" ht="44" thickBot="1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0" t="s">
        <v>8319</v>
      </c>
      <c r="P3270" s="15" t="s">
        <v>8320</v>
      </c>
      <c r="Q3270" s="12">
        <v>42590.90425925926</v>
      </c>
      <c r="R3270">
        <f t="shared" si="62"/>
        <v>2016</v>
      </c>
      <c r="S3270" t="str">
        <f t="shared" si="61"/>
        <v>Aug</v>
      </c>
    </row>
    <row r="3271" spans="1:19" ht="44" thickBot="1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0" t="s">
        <v>8319</v>
      </c>
      <c r="P3271" s="15" t="s">
        <v>8320</v>
      </c>
      <c r="Q3271" s="13">
        <v>42137.395798611113</v>
      </c>
      <c r="R3271">
        <f t="shared" si="62"/>
        <v>2015</v>
      </c>
      <c r="S3271" t="str">
        <f t="shared" si="61"/>
        <v>May</v>
      </c>
    </row>
    <row r="3272" spans="1:19" ht="58.5" thickBot="1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0" t="s">
        <v>8319</v>
      </c>
      <c r="P3272" s="15" t="s">
        <v>8320</v>
      </c>
      <c r="Q3272" s="12">
        <v>42167.533159722225</v>
      </c>
      <c r="R3272">
        <f t="shared" si="62"/>
        <v>2015</v>
      </c>
      <c r="S3272" t="str">
        <f t="shared" si="61"/>
        <v>Jun</v>
      </c>
    </row>
    <row r="3273" spans="1:19" ht="15" thickBot="1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0" t="s">
        <v>8319</v>
      </c>
      <c r="P3273" s="15" t="s">
        <v>8320</v>
      </c>
      <c r="Q3273" s="13">
        <v>41915.437210648146</v>
      </c>
      <c r="R3273">
        <f t="shared" si="62"/>
        <v>2014</v>
      </c>
      <c r="S3273" t="str">
        <f t="shared" si="61"/>
        <v>Oct</v>
      </c>
    </row>
    <row r="3274" spans="1:19" ht="44" thickBot="1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0" t="s">
        <v>8319</v>
      </c>
      <c r="P3274" s="15" t="s">
        <v>8320</v>
      </c>
      <c r="Q3274" s="12">
        <v>42284.500104166669</v>
      </c>
      <c r="R3274">
        <f t="shared" si="62"/>
        <v>2015</v>
      </c>
      <c r="S3274" t="str">
        <f t="shared" si="61"/>
        <v>Oct</v>
      </c>
    </row>
    <row r="3275" spans="1:19" ht="58.5" thickBot="1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0" t="s">
        <v>8319</v>
      </c>
      <c r="P3275" s="15" t="s">
        <v>8320</v>
      </c>
      <c r="Q3275" s="13">
        <v>42611.801412037035</v>
      </c>
      <c r="R3275">
        <f t="shared" si="62"/>
        <v>2016</v>
      </c>
      <c r="S3275" t="str">
        <f t="shared" si="61"/>
        <v>Aug</v>
      </c>
    </row>
    <row r="3276" spans="1:19" ht="44" thickBot="1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0" t="s">
        <v>8319</v>
      </c>
      <c r="P3276" s="15" t="s">
        <v>8320</v>
      </c>
      <c r="Q3276" s="12">
        <v>42400.70453703704</v>
      </c>
      <c r="R3276">
        <f t="shared" si="62"/>
        <v>2016</v>
      </c>
      <c r="S3276" t="str">
        <f t="shared" si="61"/>
        <v>Jan</v>
      </c>
    </row>
    <row r="3277" spans="1:19" ht="44" thickBot="1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0" t="s">
        <v>8319</v>
      </c>
      <c r="P3277" s="15" t="s">
        <v>8320</v>
      </c>
      <c r="Q3277" s="13">
        <v>42017.88045138889</v>
      </c>
      <c r="R3277">
        <f t="shared" si="62"/>
        <v>2015</v>
      </c>
      <c r="S3277" t="str">
        <f t="shared" si="61"/>
        <v>Jan</v>
      </c>
    </row>
    <row r="3278" spans="1:19" ht="44" thickBot="1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0" t="s">
        <v>8319</v>
      </c>
      <c r="P3278" s="15" t="s">
        <v>8320</v>
      </c>
      <c r="Q3278" s="12">
        <v>42426.949988425928</v>
      </c>
      <c r="R3278">
        <f t="shared" si="62"/>
        <v>2016</v>
      </c>
      <c r="S3278" t="str">
        <f t="shared" si="61"/>
        <v>Feb</v>
      </c>
    </row>
    <row r="3279" spans="1:19" ht="58.5" thickBot="1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0" t="s">
        <v>8319</v>
      </c>
      <c r="P3279" s="15" t="s">
        <v>8320</v>
      </c>
      <c r="Q3279" s="13">
        <v>41931.682939814818</v>
      </c>
      <c r="R3279">
        <f t="shared" si="62"/>
        <v>2014</v>
      </c>
      <c r="S3279" t="str">
        <f t="shared" si="61"/>
        <v>Oct</v>
      </c>
    </row>
    <row r="3280" spans="1:19" ht="58.5" thickBot="1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0" t="s">
        <v>8319</v>
      </c>
      <c r="P3280" s="15" t="s">
        <v>8320</v>
      </c>
      <c r="Q3280" s="12">
        <v>42124.848414351851</v>
      </c>
      <c r="R3280">
        <f t="shared" si="62"/>
        <v>2015</v>
      </c>
      <c r="S3280" t="str">
        <f t="shared" si="61"/>
        <v>Apr</v>
      </c>
    </row>
    <row r="3281" spans="1:19" ht="58.5" thickBot="1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0" t="s">
        <v>8319</v>
      </c>
      <c r="P3281" s="15" t="s">
        <v>8320</v>
      </c>
      <c r="Q3281" s="13">
        <v>42431.102534722224</v>
      </c>
      <c r="R3281">
        <f t="shared" si="62"/>
        <v>2016</v>
      </c>
      <c r="S3281" t="str">
        <f t="shared" si="61"/>
        <v>Mar</v>
      </c>
    </row>
    <row r="3282" spans="1:19" ht="58.5" thickBot="1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0" t="s">
        <v>8319</v>
      </c>
      <c r="P3282" s="15" t="s">
        <v>8320</v>
      </c>
      <c r="Q3282" s="12">
        <v>42121.756921296299</v>
      </c>
      <c r="R3282">
        <f t="shared" si="62"/>
        <v>2015</v>
      </c>
      <c r="S3282" t="str">
        <f t="shared" si="61"/>
        <v>Apr</v>
      </c>
    </row>
    <row r="3283" spans="1:19" ht="29.5" thickBot="1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0" t="s">
        <v>8319</v>
      </c>
      <c r="P3283" s="15" t="s">
        <v>8320</v>
      </c>
      <c r="Q3283" s="13">
        <v>42219.019733796296</v>
      </c>
      <c r="R3283">
        <f t="shared" si="62"/>
        <v>2015</v>
      </c>
      <c r="S3283" t="str">
        <f t="shared" si="61"/>
        <v>Aug</v>
      </c>
    </row>
    <row r="3284" spans="1:19" ht="44" thickBot="1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0" t="s">
        <v>8319</v>
      </c>
      <c r="P3284" s="15" t="s">
        <v>8320</v>
      </c>
      <c r="Q3284" s="12">
        <v>42445.194305555553</v>
      </c>
      <c r="R3284">
        <f t="shared" si="62"/>
        <v>2016</v>
      </c>
      <c r="S3284" t="str">
        <f t="shared" si="61"/>
        <v>Mar</v>
      </c>
    </row>
    <row r="3285" spans="1:19" ht="58.5" thickBot="1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0" t="s">
        <v>8319</v>
      </c>
      <c r="P3285" s="15" t="s">
        <v>8320</v>
      </c>
      <c r="Q3285" s="13">
        <v>42379.744189814817</v>
      </c>
      <c r="R3285">
        <f t="shared" si="62"/>
        <v>2016</v>
      </c>
      <c r="S3285" t="str">
        <f t="shared" si="61"/>
        <v>Jan</v>
      </c>
    </row>
    <row r="3286" spans="1:19" ht="44" thickBot="1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0" t="s">
        <v>8319</v>
      </c>
      <c r="P3286" s="15" t="s">
        <v>8320</v>
      </c>
      <c r="Q3286" s="12">
        <v>42380.884872685187</v>
      </c>
      <c r="R3286">
        <f t="shared" si="62"/>
        <v>2016</v>
      </c>
      <c r="S3286" t="str">
        <f t="shared" si="61"/>
        <v>Jan</v>
      </c>
    </row>
    <row r="3287" spans="1:19" ht="15" thickBot="1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0" t="s">
        <v>8319</v>
      </c>
      <c r="P3287" s="15" t="s">
        <v>8320</v>
      </c>
      <c r="Q3287" s="13">
        <v>42762.942430555559</v>
      </c>
      <c r="R3287">
        <f t="shared" si="62"/>
        <v>2017</v>
      </c>
      <c r="S3287" t="str">
        <f t="shared" si="61"/>
        <v>Jan</v>
      </c>
    </row>
    <row r="3288" spans="1:19" ht="58.5" thickBot="1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0" t="s">
        <v>8319</v>
      </c>
      <c r="P3288" s="15" t="s">
        <v>8320</v>
      </c>
      <c r="Q3288" s="12">
        <v>42567.840069444443</v>
      </c>
      <c r="R3288">
        <f t="shared" si="62"/>
        <v>2016</v>
      </c>
      <c r="S3288" t="str">
        <f t="shared" si="61"/>
        <v>Jul</v>
      </c>
    </row>
    <row r="3289" spans="1:19" ht="29.5" thickBot="1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0" t="s">
        <v>8319</v>
      </c>
      <c r="P3289" s="15" t="s">
        <v>8320</v>
      </c>
      <c r="Q3289" s="13">
        <v>42311.750324074077</v>
      </c>
      <c r="R3289">
        <f t="shared" si="62"/>
        <v>2015</v>
      </c>
      <c r="S3289" t="str">
        <f t="shared" si="61"/>
        <v>Nov</v>
      </c>
    </row>
    <row r="3290" spans="1:19" ht="58.5" thickBot="1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0" t="s">
        <v>8319</v>
      </c>
      <c r="P3290" s="15" t="s">
        <v>8320</v>
      </c>
      <c r="Q3290" s="12">
        <v>42505.77447916667</v>
      </c>
      <c r="R3290">
        <f t="shared" si="62"/>
        <v>2016</v>
      </c>
      <c r="S3290" t="str">
        <f t="shared" si="61"/>
        <v>May</v>
      </c>
    </row>
    <row r="3291" spans="1:19" ht="58.5" thickBot="1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0" t="s">
        <v>8319</v>
      </c>
      <c r="P3291" s="15" t="s">
        <v>8320</v>
      </c>
      <c r="Q3291" s="13">
        <v>42758.368078703701</v>
      </c>
      <c r="R3291">
        <f t="shared" si="62"/>
        <v>2017</v>
      </c>
      <c r="S3291" t="str">
        <f t="shared" si="61"/>
        <v>Jan</v>
      </c>
    </row>
    <row r="3292" spans="1:19" ht="73" thickBot="1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0" t="s">
        <v>8319</v>
      </c>
      <c r="P3292" s="15" t="s">
        <v>8320</v>
      </c>
      <c r="Q3292" s="12">
        <v>42775.51494212963</v>
      </c>
      <c r="R3292">
        <f t="shared" si="62"/>
        <v>2017</v>
      </c>
      <c r="S3292" t="str">
        <f t="shared" si="61"/>
        <v>Feb</v>
      </c>
    </row>
    <row r="3293" spans="1:19" ht="58.5" thickBot="1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0" t="s">
        <v>8319</v>
      </c>
      <c r="P3293" s="15" t="s">
        <v>8320</v>
      </c>
      <c r="Q3293" s="13">
        <v>42232.702546296299</v>
      </c>
      <c r="R3293">
        <f t="shared" si="62"/>
        <v>2015</v>
      </c>
      <c r="S3293" t="str">
        <f t="shared" si="61"/>
        <v>Aug</v>
      </c>
    </row>
    <row r="3294" spans="1:19" ht="44" thickBot="1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0" t="s">
        <v>8319</v>
      </c>
      <c r="P3294" s="15" t="s">
        <v>8320</v>
      </c>
      <c r="Q3294" s="12">
        <v>42282.770231481481</v>
      </c>
      <c r="R3294">
        <f t="shared" si="62"/>
        <v>2015</v>
      </c>
      <c r="S3294" t="str">
        <f t="shared" si="61"/>
        <v>Oct</v>
      </c>
    </row>
    <row r="3295" spans="1:19" ht="58.5" thickBot="1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0" t="s">
        <v>8319</v>
      </c>
      <c r="P3295" s="15" t="s">
        <v>8320</v>
      </c>
      <c r="Q3295" s="13">
        <v>42768.425370370373</v>
      </c>
      <c r="R3295">
        <f t="shared" si="62"/>
        <v>2017</v>
      </c>
      <c r="S3295" t="str">
        <f t="shared" ref="S3295:S3358" si="63">TEXT(Q3295,"mmm")</f>
        <v>Feb</v>
      </c>
    </row>
    <row r="3296" spans="1:19" ht="44" thickBot="1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0" t="s">
        <v>8319</v>
      </c>
      <c r="P3296" s="15" t="s">
        <v>8320</v>
      </c>
      <c r="Q3296" s="12">
        <v>42141.541134259256</v>
      </c>
      <c r="R3296">
        <f t="shared" si="62"/>
        <v>2015</v>
      </c>
      <c r="S3296" t="str">
        <f t="shared" si="63"/>
        <v>May</v>
      </c>
    </row>
    <row r="3297" spans="1:19" ht="44" thickBot="1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0" t="s">
        <v>8319</v>
      </c>
      <c r="P3297" s="15" t="s">
        <v>8320</v>
      </c>
      <c r="Q3297" s="13">
        <v>42609.442465277774</v>
      </c>
      <c r="R3297">
        <f t="shared" si="62"/>
        <v>2016</v>
      </c>
      <c r="S3297" t="str">
        <f t="shared" si="63"/>
        <v>Aug</v>
      </c>
    </row>
    <row r="3298" spans="1:19" ht="44" thickBot="1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0" t="s">
        <v>8319</v>
      </c>
      <c r="P3298" s="15" t="s">
        <v>8320</v>
      </c>
      <c r="Q3298" s="12">
        <v>42309.756620370368</v>
      </c>
      <c r="R3298">
        <f t="shared" si="62"/>
        <v>2015</v>
      </c>
      <c r="S3298" t="str">
        <f t="shared" si="63"/>
        <v>Nov</v>
      </c>
    </row>
    <row r="3299" spans="1:19" ht="44" thickBot="1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0" t="s">
        <v>8319</v>
      </c>
      <c r="P3299" s="15" t="s">
        <v>8320</v>
      </c>
      <c r="Q3299" s="13">
        <v>42193.771481481483</v>
      </c>
      <c r="R3299">
        <f t="shared" si="62"/>
        <v>2015</v>
      </c>
      <c r="S3299" t="str">
        <f t="shared" si="63"/>
        <v>Jul</v>
      </c>
    </row>
    <row r="3300" spans="1:19" ht="44" thickBot="1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0" t="s">
        <v>8319</v>
      </c>
      <c r="P3300" s="15" t="s">
        <v>8320</v>
      </c>
      <c r="Q3300" s="12">
        <v>42239.957962962966</v>
      </c>
      <c r="R3300">
        <f t="shared" si="62"/>
        <v>2015</v>
      </c>
      <c r="S3300" t="str">
        <f t="shared" si="63"/>
        <v>Aug</v>
      </c>
    </row>
    <row r="3301" spans="1:19" ht="44" thickBot="1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0" t="s">
        <v>8319</v>
      </c>
      <c r="P3301" s="15" t="s">
        <v>8320</v>
      </c>
      <c r="Q3301" s="13">
        <v>42261.917395833334</v>
      </c>
      <c r="R3301">
        <f t="shared" si="62"/>
        <v>2015</v>
      </c>
      <c r="S3301" t="str">
        <f t="shared" si="63"/>
        <v>Sep</v>
      </c>
    </row>
    <row r="3302" spans="1:19" ht="44" thickBot="1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0" t="s">
        <v>8319</v>
      </c>
      <c r="P3302" s="15" t="s">
        <v>8320</v>
      </c>
      <c r="Q3302" s="12">
        <v>42102.743773148148</v>
      </c>
      <c r="R3302">
        <f t="shared" si="62"/>
        <v>2015</v>
      </c>
      <c r="S3302" t="str">
        <f t="shared" si="63"/>
        <v>Apr</v>
      </c>
    </row>
    <row r="3303" spans="1:19" ht="44" thickBot="1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0" t="s">
        <v>8319</v>
      </c>
      <c r="P3303" s="15" t="s">
        <v>8320</v>
      </c>
      <c r="Q3303" s="13">
        <v>42538.735833333332</v>
      </c>
      <c r="R3303">
        <f t="shared" si="62"/>
        <v>2016</v>
      </c>
      <c r="S3303" t="str">
        <f t="shared" si="63"/>
        <v>Jun</v>
      </c>
    </row>
    <row r="3304" spans="1:19" ht="15" thickBot="1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0" t="s">
        <v>8319</v>
      </c>
      <c r="P3304" s="15" t="s">
        <v>8320</v>
      </c>
      <c r="Q3304" s="12">
        <v>42681.351574074077</v>
      </c>
      <c r="R3304">
        <f t="shared" si="62"/>
        <v>2016</v>
      </c>
      <c r="S3304" t="str">
        <f t="shared" si="63"/>
        <v>Nov</v>
      </c>
    </row>
    <row r="3305" spans="1:19" ht="44" thickBot="1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0" t="s">
        <v>8319</v>
      </c>
      <c r="P3305" s="15" t="s">
        <v>8320</v>
      </c>
      <c r="Q3305" s="13">
        <v>42056.651435185187</v>
      </c>
      <c r="R3305">
        <f t="shared" si="62"/>
        <v>2015</v>
      </c>
      <c r="S3305" t="str">
        <f t="shared" si="63"/>
        <v>Feb</v>
      </c>
    </row>
    <row r="3306" spans="1:19" ht="44" thickBot="1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0" t="s">
        <v>8319</v>
      </c>
      <c r="P3306" s="15" t="s">
        <v>8320</v>
      </c>
      <c r="Q3306" s="12">
        <v>42696.624444444446</v>
      </c>
      <c r="R3306">
        <f t="shared" si="62"/>
        <v>2016</v>
      </c>
      <c r="S3306" t="str">
        <f t="shared" si="63"/>
        <v>Nov</v>
      </c>
    </row>
    <row r="3307" spans="1:19" ht="44" thickBot="1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0" t="s">
        <v>8319</v>
      </c>
      <c r="P3307" s="15" t="s">
        <v>8320</v>
      </c>
      <c r="Q3307" s="13">
        <v>42186.855879629627</v>
      </c>
      <c r="R3307">
        <f t="shared" si="62"/>
        <v>2015</v>
      </c>
      <c r="S3307" t="str">
        <f t="shared" si="63"/>
        <v>Jul</v>
      </c>
    </row>
    <row r="3308" spans="1:19" ht="58.5" thickBot="1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0" t="s">
        <v>8319</v>
      </c>
      <c r="P3308" s="15" t="s">
        <v>8320</v>
      </c>
      <c r="Q3308" s="12">
        <v>42493.219236111108</v>
      </c>
      <c r="R3308">
        <f t="shared" si="62"/>
        <v>2016</v>
      </c>
      <c r="S3308" t="str">
        <f t="shared" si="63"/>
        <v>May</v>
      </c>
    </row>
    <row r="3309" spans="1:19" ht="44" thickBot="1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0" t="s">
        <v>8319</v>
      </c>
      <c r="P3309" s="15" t="s">
        <v>8320</v>
      </c>
      <c r="Q3309" s="13">
        <v>42475.057164351849</v>
      </c>
      <c r="R3309">
        <f t="shared" si="62"/>
        <v>2016</v>
      </c>
      <c r="S3309" t="str">
        <f t="shared" si="63"/>
        <v>Apr</v>
      </c>
    </row>
    <row r="3310" spans="1:19" ht="44" thickBot="1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0" t="s">
        <v>8319</v>
      </c>
      <c r="P3310" s="15" t="s">
        <v>8320</v>
      </c>
      <c r="Q3310" s="12">
        <v>42452.876909722225</v>
      </c>
      <c r="R3310">
        <f t="shared" si="62"/>
        <v>2016</v>
      </c>
      <c r="S3310" t="str">
        <f t="shared" si="63"/>
        <v>Mar</v>
      </c>
    </row>
    <row r="3311" spans="1:19" ht="29.5" thickBot="1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0" t="s">
        <v>8319</v>
      </c>
      <c r="P3311" s="15" t="s">
        <v>8320</v>
      </c>
      <c r="Q3311" s="13">
        <v>42628.650208333333</v>
      </c>
      <c r="R3311">
        <f t="shared" si="62"/>
        <v>2016</v>
      </c>
      <c r="S3311" t="str">
        <f t="shared" si="63"/>
        <v>Sep</v>
      </c>
    </row>
    <row r="3312" spans="1:19" ht="29.5" thickBot="1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0" t="s">
        <v>8319</v>
      </c>
      <c r="P3312" s="15" t="s">
        <v>8320</v>
      </c>
      <c r="Q3312" s="12">
        <v>42253.928530092591</v>
      </c>
      <c r="R3312">
        <f t="shared" si="62"/>
        <v>2015</v>
      </c>
      <c r="S3312" t="str">
        <f t="shared" si="63"/>
        <v>Sep</v>
      </c>
    </row>
    <row r="3313" spans="1:19" ht="44" thickBot="1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0" t="s">
        <v>8319</v>
      </c>
      <c r="P3313" s="15" t="s">
        <v>8320</v>
      </c>
      <c r="Q3313" s="13">
        <v>42264.29178240741</v>
      </c>
      <c r="R3313">
        <f t="shared" si="62"/>
        <v>2015</v>
      </c>
      <c r="S3313" t="str">
        <f t="shared" si="63"/>
        <v>Sep</v>
      </c>
    </row>
    <row r="3314" spans="1:19" ht="44" thickBot="1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0" t="s">
        <v>8319</v>
      </c>
      <c r="P3314" s="15" t="s">
        <v>8320</v>
      </c>
      <c r="Q3314" s="12">
        <v>42664.809560185182</v>
      </c>
      <c r="R3314">
        <f t="shared" si="62"/>
        <v>2016</v>
      </c>
      <c r="S3314" t="str">
        <f t="shared" si="63"/>
        <v>Oct</v>
      </c>
    </row>
    <row r="3315" spans="1:19" ht="44" thickBot="1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0" t="s">
        <v>8319</v>
      </c>
      <c r="P3315" s="15" t="s">
        <v>8320</v>
      </c>
      <c r="Q3315" s="13">
        <v>42382.244409722225</v>
      </c>
      <c r="R3315">
        <f t="shared" si="62"/>
        <v>2016</v>
      </c>
      <c r="S3315" t="str">
        <f t="shared" si="63"/>
        <v>Jan</v>
      </c>
    </row>
    <row r="3316" spans="1:19" ht="44" thickBot="1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0" t="s">
        <v>8319</v>
      </c>
      <c r="P3316" s="15" t="s">
        <v>8320</v>
      </c>
      <c r="Q3316" s="12">
        <v>42105.267488425925</v>
      </c>
      <c r="R3316">
        <f t="shared" si="62"/>
        <v>2015</v>
      </c>
      <c r="S3316" t="str">
        <f t="shared" si="63"/>
        <v>Apr</v>
      </c>
    </row>
    <row r="3317" spans="1:19" ht="44" thickBot="1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0" t="s">
        <v>8319</v>
      </c>
      <c r="P3317" s="15" t="s">
        <v>8320</v>
      </c>
      <c r="Q3317" s="13">
        <v>42466.303715277776</v>
      </c>
      <c r="R3317">
        <f t="shared" si="62"/>
        <v>2016</v>
      </c>
      <c r="S3317" t="str">
        <f t="shared" si="63"/>
        <v>Apr</v>
      </c>
    </row>
    <row r="3318" spans="1:19" ht="73" thickBot="1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0" t="s">
        <v>8319</v>
      </c>
      <c r="P3318" s="15" t="s">
        <v>8320</v>
      </c>
      <c r="Q3318" s="12">
        <v>41826.871238425927</v>
      </c>
      <c r="R3318">
        <f t="shared" si="62"/>
        <v>2014</v>
      </c>
      <c r="S3318" t="str">
        <f t="shared" si="63"/>
        <v>Jul</v>
      </c>
    </row>
    <row r="3319" spans="1:19" ht="44" thickBot="1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0" t="s">
        <v>8319</v>
      </c>
      <c r="P3319" s="15" t="s">
        <v>8320</v>
      </c>
      <c r="Q3319" s="13">
        <v>42499.039629629631</v>
      </c>
      <c r="R3319">
        <f t="shared" si="62"/>
        <v>2016</v>
      </c>
      <c r="S3319" t="str">
        <f t="shared" si="63"/>
        <v>May</v>
      </c>
    </row>
    <row r="3320" spans="1:19" ht="29.5" thickBot="1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0" t="s">
        <v>8319</v>
      </c>
      <c r="P3320" s="15" t="s">
        <v>8320</v>
      </c>
      <c r="Q3320" s="12">
        <v>42431.302002314813</v>
      </c>
      <c r="R3320">
        <f t="shared" si="62"/>
        <v>2016</v>
      </c>
      <c r="S3320" t="str">
        <f t="shared" si="63"/>
        <v>Mar</v>
      </c>
    </row>
    <row r="3321" spans="1:19" ht="58.5" thickBot="1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0" t="s">
        <v>8319</v>
      </c>
      <c r="P3321" s="15" t="s">
        <v>8320</v>
      </c>
      <c r="Q3321" s="13">
        <v>41990.585486111115</v>
      </c>
      <c r="R3321">
        <f t="shared" si="62"/>
        <v>2014</v>
      </c>
      <c r="S3321" t="str">
        <f t="shared" si="63"/>
        <v>Dec</v>
      </c>
    </row>
    <row r="3322" spans="1:19" ht="44" thickBot="1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0" t="s">
        <v>8319</v>
      </c>
      <c r="P3322" s="15" t="s">
        <v>8320</v>
      </c>
      <c r="Q3322" s="12">
        <v>42513.045798611114</v>
      </c>
      <c r="R3322">
        <f t="shared" si="62"/>
        <v>2016</v>
      </c>
      <c r="S3322" t="str">
        <f t="shared" si="63"/>
        <v>May</v>
      </c>
    </row>
    <row r="3323" spans="1:19" ht="58.5" thickBot="1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0" t="s">
        <v>8319</v>
      </c>
      <c r="P3323" s="15" t="s">
        <v>8320</v>
      </c>
      <c r="Q3323" s="13">
        <v>41914.100289351853</v>
      </c>
      <c r="R3323">
        <f t="shared" si="62"/>
        <v>2014</v>
      </c>
      <c r="S3323" t="str">
        <f t="shared" si="63"/>
        <v>Oct</v>
      </c>
    </row>
    <row r="3324" spans="1:19" ht="44" thickBot="1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0" t="s">
        <v>8319</v>
      </c>
      <c r="P3324" s="15" t="s">
        <v>8320</v>
      </c>
      <c r="Q3324" s="12">
        <v>42521.010370370372</v>
      </c>
      <c r="R3324">
        <f t="shared" si="62"/>
        <v>2016</v>
      </c>
      <c r="S3324" t="str">
        <f t="shared" si="63"/>
        <v>May</v>
      </c>
    </row>
    <row r="3325" spans="1:19" ht="44" thickBot="1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0" t="s">
        <v>8319</v>
      </c>
      <c r="P3325" s="15" t="s">
        <v>8320</v>
      </c>
      <c r="Q3325" s="13">
        <v>42608.365833333337</v>
      </c>
      <c r="R3325">
        <f t="shared" si="62"/>
        <v>2016</v>
      </c>
      <c r="S3325" t="str">
        <f t="shared" si="63"/>
        <v>Aug</v>
      </c>
    </row>
    <row r="3326" spans="1:19" ht="44" thickBot="1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0" t="s">
        <v>8319</v>
      </c>
      <c r="P3326" s="15" t="s">
        <v>8320</v>
      </c>
      <c r="Q3326" s="12">
        <v>42512.58321759259</v>
      </c>
      <c r="R3326">
        <f t="shared" si="62"/>
        <v>2016</v>
      </c>
      <c r="S3326" t="str">
        <f t="shared" si="63"/>
        <v>May</v>
      </c>
    </row>
    <row r="3327" spans="1:19" ht="44" thickBot="1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0" t="s">
        <v>8319</v>
      </c>
      <c r="P3327" s="15" t="s">
        <v>8320</v>
      </c>
      <c r="Q3327" s="13">
        <v>42064.785613425927</v>
      </c>
      <c r="R3327">
        <f t="shared" si="62"/>
        <v>2015</v>
      </c>
      <c r="S3327" t="str">
        <f t="shared" si="63"/>
        <v>Mar</v>
      </c>
    </row>
    <row r="3328" spans="1:19" ht="44" thickBot="1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0" t="s">
        <v>8319</v>
      </c>
      <c r="P3328" s="15" t="s">
        <v>8320</v>
      </c>
      <c r="Q3328" s="12">
        <v>42041.714178240742</v>
      </c>
      <c r="R3328">
        <f t="shared" si="62"/>
        <v>2015</v>
      </c>
      <c r="S3328" t="str">
        <f t="shared" si="63"/>
        <v>Feb</v>
      </c>
    </row>
    <row r="3329" spans="1:19" ht="44" thickBot="1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0" t="s">
        <v>8319</v>
      </c>
      <c r="P3329" s="15" t="s">
        <v>8320</v>
      </c>
      <c r="Q3329" s="13">
        <v>42468.374606481484</v>
      </c>
      <c r="R3329">
        <f t="shared" si="62"/>
        <v>2016</v>
      </c>
      <c r="S3329" t="str">
        <f t="shared" si="63"/>
        <v>Apr</v>
      </c>
    </row>
    <row r="3330" spans="1:19" ht="44" thickBot="1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0" t="s">
        <v>8319</v>
      </c>
      <c r="P3330" s="15" t="s">
        <v>8320</v>
      </c>
      <c r="Q3330" s="12">
        <v>41822.57503472222</v>
      </c>
      <c r="R3330">
        <f t="shared" si="62"/>
        <v>2014</v>
      </c>
      <c r="S3330" t="str">
        <f t="shared" si="63"/>
        <v>Jul</v>
      </c>
    </row>
    <row r="3331" spans="1:19" ht="44" thickBot="1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0" t="s">
        <v>8319</v>
      </c>
      <c r="P3331" s="15" t="s">
        <v>8320</v>
      </c>
      <c r="Q3331" s="13">
        <v>41837.323009259257</v>
      </c>
      <c r="R3331">
        <f t="shared" ref="R3331:R3394" si="64">YEAR(Q3331)</f>
        <v>2014</v>
      </c>
      <c r="S3331" t="str">
        <f t="shared" si="63"/>
        <v>Jul</v>
      </c>
    </row>
    <row r="3332" spans="1:19" ht="44" thickBot="1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0" t="s">
        <v>8319</v>
      </c>
      <c r="P3332" s="15" t="s">
        <v>8320</v>
      </c>
      <c r="Q3332" s="12">
        <v>42065.887361111112</v>
      </c>
      <c r="R3332">
        <f t="shared" si="64"/>
        <v>2015</v>
      </c>
      <c r="S3332" t="str">
        <f t="shared" si="63"/>
        <v>Mar</v>
      </c>
    </row>
    <row r="3333" spans="1:19" ht="44" thickBot="1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0" t="s">
        <v>8319</v>
      </c>
      <c r="P3333" s="15" t="s">
        <v>8320</v>
      </c>
      <c r="Q3333" s="13">
        <v>42248.697754629633</v>
      </c>
      <c r="R3333">
        <f t="shared" si="64"/>
        <v>2015</v>
      </c>
      <c r="S3333" t="str">
        <f t="shared" si="63"/>
        <v>Sep</v>
      </c>
    </row>
    <row r="3334" spans="1:19" ht="44" thickBot="1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0" t="s">
        <v>8319</v>
      </c>
      <c r="P3334" s="15" t="s">
        <v>8320</v>
      </c>
      <c r="Q3334" s="12">
        <v>41809.860300925924</v>
      </c>
      <c r="R3334">
        <f t="shared" si="64"/>
        <v>2014</v>
      </c>
      <c r="S3334" t="str">
        <f t="shared" si="63"/>
        <v>Jun</v>
      </c>
    </row>
    <row r="3335" spans="1:19" ht="44" thickBot="1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0" t="s">
        <v>8319</v>
      </c>
      <c r="P3335" s="15" t="s">
        <v>8320</v>
      </c>
      <c r="Q3335" s="13">
        <v>42148.676851851851</v>
      </c>
      <c r="R3335">
        <f t="shared" si="64"/>
        <v>2015</v>
      </c>
      <c r="S3335" t="str">
        <f t="shared" si="63"/>
        <v>May</v>
      </c>
    </row>
    <row r="3336" spans="1:19" ht="29.5" thickBot="1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0" t="s">
        <v>8319</v>
      </c>
      <c r="P3336" s="15" t="s">
        <v>8320</v>
      </c>
      <c r="Q3336" s="12">
        <v>42185.521087962959</v>
      </c>
      <c r="R3336">
        <f t="shared" si="64"/>
        <v>2015</v>
      </c>
      <c r="S3336" t="str">
        <f t="shared" si="63"/>
        <v>Jun</v>
      </c>
    </row>
    <row r="3337" spans="1:19" ht="58.5" thickBot="1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0" t="s">
        <v>8319</v>
      </c>
      <c r="P3337" s="15" t="s">
        <v>8320</v>
      </c>
      <c r="Q3337" s="13">
        <v>41827.674143518518</v>
      </c>
      <c r="R3337">
        <f t="shared" si="64"/>
        <v>2014</v>
      </c>
      <c r="S3337" t="str">
        <f t="shared" si="63"/>
        <v>Jul</v>
      </c>
    </row>
    <row r="3338" spans="1:19" ht="44" thickBot="1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0" t="s">
        <v>8319</v>
      </c>
      <c r="P3338" s="15" t="s">
        <v>8320</v>
      </c>
      <c r="Q3338" s="12">
        <v>42437.398680555554</v>
      </c>
      <c r="R3338">
        <f t="shared" si="64"/>
        <v>2016</v>
      </c>
      <c r="S3338" t="str">
        <f t="shared" si="63"/>
        <v>Mar</v>
      </c>
    </row>
    <row r="3339" spans="1:19" ht="44" thickBot="1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0" t="s">
        <v>8319</v>
      </c>
      <c r="P3339" s="15" t="s">
        <v>8320</v>
      </c>
      <c r="Q3339" s="13">
        <v>41901.282025462962</v>
      </c>
      <c r="R3339">
        <f t="shared" si="64"/>
        <v>2014</v>
      </c>
      <c r="S3339" t="str">
        <f t="shared" si="63"/>
        <v>Sep</v>
      </c>
    </row>
    <row r="3340" spans="1:19" ht="29.5" thickBot="1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0" t="s">
        <v>8319</v>
      </c>
      <c r="P3340" s="15" t="s">
        <v>8320</v>
      </c>
      <c r="Q3340" s="12">
        <v>42769.574999999997</v>
      </c>
      <c r="R3340">
        <f t="shared" si="64"/>
        <v>2017</v>
      </c>
      <c r="S3340" t="str">
        <f t="shared" si="63"/>
        <v>Feb</v>
      </c>
    </row>
    <row r="3341" spans="1:19" ht="44" thickBot="1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0" t="s">
        <v>8319</v>
      </c>
      <c r="P3341" s="15" t="s">
        <v>8320</v>
      </c>
      <c r="Q3341" s="13">
        <v>42549.665717592594</v>
      </c>
      <c r="R3341">
        <f t="shared" si="64"/>
        <v>2016</v>
      </c>
      <c r="S3341" t="str">
        <f t="shared" si="63"/>
        <v>Jun</v>
      </c>
    </row>
    <row r="3342" spans="1:19" ht="44" thickBot="1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0" t="s">
        <v>8319</v>
      </c>
      <c r="P3342" s="15" t="s">
        <v>8320</v>
      </c>
      <c r="Q3342" s="12">
        <v>42685.974004629628</v>
      </c>
      <c r="R3342">
        <f t="shared" si="64"/>
        <v>2016</v>
      </c>
      <c r="S3342" t="str">
        <f t="shared" si="63"/>
        <v>Nov</v>
      </c>
    </row>
    <row r="3343" spans="1:19" ht="44" thickBot="1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0" t="s">
        <v>8319</v>
      </c>
      <c r="P3343" s="15" t="s">
        <v>8320</v>
      </c>
      <c r="Q3343" s="13">
        <v>42510.798854166664</v>
      </c>
      <c r="R3343">
        <f t="shared" si="64"/>
        <v>2016</v>
      </c>
      <c r="S3343" t="str">
        <f t="shared" si="63"/>
        <v>May</v>
      </c>
    </row>
    <row r="3344" spans="1:19" ht="44" thickBot="1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0" t="s">
        <v>8319</v>
      </c>
      <c r="P3344" s="15" t="s">
        <v>8320</v>
      </c>
      <c r="Q3344" s="12">
        <v>42062.296412037038</v>
      </c>
      <c r="R3344">
        <f t="shared" si="64"/>
        <v>2015</v>
      </c>
      <c r="S3344" t="str">
        <f t="shared" si="63"/>
        <v>Feb</v>
      </c>
    </row>
    <row r="3345" spans="1:19" ht="44" thickBot="1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0" t="s">
        <v>8319</v>
      </c>
      <c r="P3345" s="15" t="s">
        <v>8320</v>
      </c>
      <c r="Q3345" s="13">
        <v>42452.916481481479</v>
      </c>
      <c r="R3345">
        <f t="shared" si="64"/>
        <v>2016</v>
      </c>
      <c r="S3345" t="str">
        <f t="shared" si="63"/>
        <v>Mar</v>
      </c>
    </row>
    <row r="3346" spans="1:19" ht="44" thickBot="1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0" t="s">
        <v>8319</v>
      </c>
      <c r="P3346" s="15" t="s">
        <v>8320</v>
      </c>
      <c r="Q3346" s="12">
        <v>41851.200150462966</v>
      </c>
      <c r="R3346">
        <f t="shared" si="64"/>
        <v>2014</v>
      </c>
      <c r="S3346" t="str">
        <f t="shared" si="63"/>
        <v>Jul</v>
      </c>
    </row>
    <row r="3347" spans="1:19" ht="44" thickBot="1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0" t="s">
        <v>8319</v>
      </c>
      <c r="P3347" s="15" t="s">
        <v>8320</v>
      </c>
      <c r="Q3347" s="13">
        <v>42053.106111111112</v>
      </c>
      <c r="R3347">
        <f t="shared" si="64"/>
        <v>2015</v>
      </c>
      <c r="S3347" t="str">
        <f t="shared" si="63"/>
        <v>Feb</v>
      </c>
    </row>
    <row r="3348" spans="1:19" ht="44" thickBot="1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0" t="s">
        <v>8319</v>
      </c>
      <c r="P3348" s="15" t="s">
        <v>8320</v>
      </c>
      <c r="Q3348" s="12">
        <v>42054.024421296293</v>
      </c>
      <c r="R3348">
        <f t="shared" si="64"/>
        <v>2015</v>
      </c>
      <c r="S3348" t="str">
        <f t="shared" si="63"/>
        <v>Feb</v>
      </c>
    </row>
    <row r="3349" spans="1:19" ht="58.5" thickBot="1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0" t="s">
        <v>8319</v>
      </c>
      <c r="P3349" s="15" t="s">
        <v>8320</v>
      </c>
      <c r="Q3349" s="13">
        <v>42484.551550925928</v>
      </c>
      <c r="R3349">
        <f t="shared" si="64"/>
        <v>2016</v>
      </c>
      <c r="S3349" t="str">
        <f t="shared" si="63"/>
        <v>Apr</v>
      </c>
    </row>
    <row r="3350" spans="1:19" ht="44" thickBot="1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0" t="s">
        <v>8319</v>
      </c>
      <c r="P3350" s="15" t="s">
        <v>8320</v>
      </c>
      <c r="Q3350" s="12">
        <v>42466.558796296296</v>
      </c>
      <c r="R3350">
        <f t="shared" si="64"/>
        <v>2016</v>
      </c>
      <c r="S3350" t="str">
        <f t="shared" si="63"/>
        <v>Apr</v>
      </c>
    </row>
    <row r="3351" spans="1:19" ht="44" thickBot="1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0" t="s">
        <v>8319</v>
      </c>
      <c r="P3351" s="15" t="s">
        <v>8320</v>
      </c>
      <c r="Q3351" s="13">
        <v>42513.11078703704</v>
      </c>
      <c r="R3351">
        <f t="shared" si="64"/>
        <v>2016</v>
      </c>
      <c r="S3351" t="str">
        <f t="shared" si="63"/>
        <v>May</v>
      </c>
    </row>
    <row r="3352" spans="1:19" ht="58.5" thickBot="1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0" t="s">
        <v>8319</v>
      </c>
      <c r="P3352" s="15" t="s">
        <v>8320</v>
      </c>
      <c r="Q3352" s="12">
        <v>42302.701516203706</v>
      </c>
      <c r="R3352">
        <f t="shared" si="64"/>
        <v>2015</v>
      </c>
      <c r="S3352" t="str">
        <f t="shared" si="63"/>
        <v>Oct</v>
      </c>
    </row>
    <row r="3353" spans="1:19" ht="58.5" thickBot="1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0" t="s">
        <v>8319</v>
      </c>
      <c r="P3353" s="15" t="s">
        <v>8320</v>
      </c>
      <c r="Q3353" s="13">
        <v>41806.395428240743</v>
      </c>
      <c r="R3353">
        <f t="shared" si="64"/>
        <v>2014</v>
      </c>
      <c r="S3353" t="str">
        <f t="shared" si="63"/>
        <v>Jun</v>
      </c>
    </row>
    <row r="3354" spans="1:19" ht="58.5" thickBot="1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0" t="s">
        <v>8319</v>
      </c>
      <c r="P3354" s="15" t="s">
        <v>8320</v>
      </c>
      <c r="Q3354" s="12">
        <v>42495.992800925924</v>
      </c>
      <c r="R3354">
        <f t="shared" si="64"/>
        <v>2016</v>
      </c>
      <c r="S3354" t="str">
        <f t="shared" si="63"/>
        <v>May</v>
      </c>
    </row>
    <row r="3355" spans="1:19" ht="44" thickBot="1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0" t="s">
        <v>8319</v>
      </c>
      <c r="P3355" s="15" t="s">
        <v>8320</v>
      </c>
      <c r="Q3355" s="13">
        <v>42479.432291666664</v>
      </c>
      <c r="R3355">
        <f t="shared" si="64"/>
        <v>2016</v>
      </c>
      <c r="S3355" t="str">
        <f t="shared" si="63"/>
        <v>Apr</v>
      </c>
    </row>
    <row r="3356" spans="1:19" ht="44" thickBot="1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0" t="s">
        <v>8319</v>
      </c>
      <c r="P3356" s="15" t="s">
        <v>8320</v>
      </c>
      <c r="Q3356" s="12">
        <v>42270.726921296293</v>
      </c>
      <c r="R3356">
        <f t="shared" si="64"/>
        <v>2015</v>
      </c>
      <c r="S3356" t="str">
        <f t="shared" si="63"/>
        <v>Sep</v>
      </c>
    </row>
    <row r="3357" spans="1:19" ht="44" thickBot="1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0" t="s">
        <v>8319</v>
      </c>
      <c r="P3357" s="15" t="s">
        <v>8320</v>
      </c>
      <c r="Q3357" s="13">
        <v>42489.619525462964</v>
      </c>
      <c r="R3357">
        <f t="shared" si="64"/>
        <v>2016</v>
      </c>
      <c r="S3357" t="str">
        <f t="shared" si="63"/>
        <v>Apr</v>
      </c>
    </row>
    <row r="3358" spans="1:19" ht="44" thickBot="1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0" t="s">
        <v>8319</v>
      </c>
      <c r="P3358" s="15" t="s">
        <v>8320</v>
      </c>
      <c r="Q3358" s="12">
        <v>42536.815648148149</v>
      </c>
      <c r="R3358">
        <f t="shared" si="64"/>
        <v>2016</v>
      </c>
      <c r="S3358" t="str">
        <f t="shared" si="63"/>
        <v>Jun</v>
      </c>
    </row>
    <row r="3359" spans="1:19" ht="44" thickBot="1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0" t="s">
        <v>8319</v>
      </c>
      <c r="P3359" s="15" t="s">
        <v>8320</v>
      </c>
      <c r="Q3359" s="13">
        <v>41822.417939814812</v>
      </c>
      <c r="R3359">
        <f t="shared" si="64"/>
        <v>2014</v>
      </c>
      <c r="S3359" t="str">
        <f t="shared" ref="S3359:S3422" si="65">TEXT(Q3359,"mmm")</f>
        <v>Jul</v>
      </c>
    </row>
    <row r="3360" spans="1:19" ht="44" thickBot="1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0" t="s">
        <v>8319</v>
      </c>
      <c r="P3360" s="15" t="s">
        <v>8320</v>
      </c>
      <c r="Q3360" s="12">
        <v>41932.311099537037</v>
      </c>
      <c r="R3360">
        <f t="shared" si="64"/>
        <v>2014</v>
      </c>
      <c r="S3360" t="str">
        <f t="shared" si="65"/>
        <v>Oct</v>
      </c>
    </row>
    <row r="3361" spans="1:19" ht="44" thickBot="1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0" t="s">
        <v>8319</v>
      </c>
      <c r="P3361" s="15" t="s">
        <v>8320</v>
      </c>
      <c r="Q3361" s="13">
        <v>42746.057106481479</v>
      </c>
      <c r="R3361">
        <f t="shared" si="64"/>
        <v>2017</v>
      </c>
      <c r="S3361" t="str">
        <f t="shared" si="65"/>
        <v>Jan</v>
      </c>
    </row>
    <row r="3362" spans="1:19" ht="29.5" thickBot="1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0" t="s">
        <v>8319</v>
      </c>
      <c r="P3362" s="15" t="s">
        <v>8320</v>
      </c>
      <c r="Q3362" s="12">
        <v>42697.082673611112</v>
      </c>
      <c r="R3362">
        <f t="shared" si="64"/>
        <v>2016</v>
      </c>
      <c r="S3362" t="str">
        <f t="shared" si="65"/>
        <v>Nov</v>
      </c>
    </row>
    <row r="3363" spans="1:19" ht="58.5" thickBot="1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0" t="s">
        <v>8319</v>
      </c>
      <c r="P3363" s="15" t="s">
        <v>8320</v>
      </c>
      <c r="Q3363" s="13">
        <v>41866.025347222225</v>
      </c>
      <c r="R3363">
        <f t="shared" si="64"/>
        <v>2014</v>
      </c>
      <c r="S3363" t="str">
        <f t="shared" si="65"/>
        <v>Aug</v>
      </c>
    </row>
    <row r="3364" spans="1:19" ht="44" thickBot="1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0" t="s">
        <v>8319</v>
      </c>
      <c r="P3364" s="15" t="s">
        <v>8320</v>
      </c>
      <c r="Q3364" s="12">
        <v>42056.091631944444</v>
      </c>
      <c r="R3364">
        <f t="shared" si="64"/>
        <v>2015</v>
      </c>
      <c r="S3364" t="str">
        <f t="shared" si="65"/>
        <v>Feb</v>
      </c>
    </row>
    <row r="3365" spans="1:19" ht="44" thickBot="1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0" t="s">
        <v>8319</v>
      </c>
      <c r="P3365" s="15" t="s">
        <v>8320</v>
      </c>
      <c r="Q3365" s="13">
        <v>41851.771354166667</v>
      </c>
      <c r="R3365">
        <f t="shared" si="64"/>
        <v>2014</v>
      </c>
      <c r="S3365" t="str">
        <f t="shared" si="65"/>
        <v>Jul</v>
      </c>
    </row>
    <row r="3366" spans="1:19" ht="44" thickBot="1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0" t="s">
        <v>8319</v>
      </c>
      <c r="P3366" s="15" t="s">
        <v>8320</v>
      </c>
      <c r="Q3366" s="12">
        <v>42422.977418981478</v>
      </c>
      <c r="R3366">
        <f t="shared" si="64"/>
        <v>2016</v>
      </c>
      <c r="S3366" t="str">
        <f t="shared" si="65"/>
        <v>Feb</v>
      </c>
    </row>
    <row r="3367" spans="1:19" ht="44" thickBot="1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0" t="s">
        <v>8319</v>
      </c>
      <c r="P3367" s="15" t="s">
        <v>8320</v>
      </c>
      <c r="Q3367" s="13">
        <v>42321.101759259262</v>
      </c>
      <c r="R3367">
        <f t="shared" si="64"/>
        <v>2015</v>
      </c>
      <c r="S3367" t="str">
        <f t="shared" si="65"/>
        <v>Nov</v>
      </c>
    </row>
    <row r="3368" spans="1:19" ht="44" thickBot="1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0" t="s">
        <v>8319</v>
      </c>
      <c r="P3368" s="15" t="s">
        <v>8320</v>
      </c>
      <c r="Q3368" s="12">
        <v>42107.067557870374</v>
      </c>
      <c r="R3368">
        <f t="shared" si="64"/>
        <v>2015</v>
      </c>
      <c r="S3368" t="str">
        <f t="shared" si="65"/>
        <v>Apr</v>
      </c>
    </row>
    <row r="3369" spans="1:19" ht="44" thickBot="1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0" t="s">
        <v>8319</v>
      </c>
      <c r="P3369" s="15" t="s">
        <v>8320</v>
      </c>
      <c r="Q3369" s="13">
        <v>42192.933958333335</v>
      </c>
      <c r="R3369">
        <f t="shared" si="64"/>
        <v>2015</v>
      </c>
      <c r="S3369" t="str">
        <f t="shared" si="65"/>
        <v>Jul</v>
      </c>
    </row>
    <row r="3370" spans="1:19" ht="44" thickBot="1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0" t="s">
        <v>8319</v>
      </c>
      <c r="P3370" s="15" t="s">
        <v>8320</v>
      </c>
      <c r="Q3370" s="12">
        <v>41969.199756944443</v>
      </c>
      <c r="R3370">
        <f t="shared" si="64"/>
        <v>2014</v>
      </c>
      <c r="S3370" t="str">
        <f t="shared" si="65"/>
        <v>Nov</v>
      </c>
    </row>
    <row r="3371" spans="1:19" ht="44" thickBot="1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0" t="s">
        <v>8319</v>
      </c>
      <c r="P3371" s="15" t="s">
        <v>8320</v>
      </c>
      <c r="Q3371" s="13">
        <v>42690.041435185187</v>
      </c>
      <c r="R3371">
        <f t="shared" si="64"/>
        <v>2016</v>
      </c>
      <c r="S3371" t="str">
        <f t="shared" si="65"/>
        <v>Nov</v>
      </c>
    </row>
    <row r="3372" spans="1:19" ht="29.5" thickBot="1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0" t="s">
        <v>8319</v>
      </c>
      <c r="P3372" s="15" t="s">
        <v>8320</v>
      </c>
      <c r="Q3372" s="12">
        <v>42690.334317129629</v>
      </c>
      <c r="R3372">
        <f t="shared" si="64"/>
        <v>2016</v>
      </c>
      <c r="S3372" t="str">
        <f t="shared" si="65"/>
        <v>Nov</v>
      </c>
    </row>
    <row r="3373" spans="1:19" ht="29.5" thickBot="1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0" t="s">
        <v>8319</v>
      </c>
      <c r="P3373" s="15" t="s">
        <v>8320</v>
      </c>
      <c r="Q3373" s="13">
        <v>42312.874594907407</v>
      </c>
      <c r="R3373">
        <f t="shared" si="64"/>
        <v>2015</v>
      </c>
      <c r="S3373" t="str">
        <f t="shared" si="65"/>
        <v>Nov</v>
      </c>
    </row>
    <row r="3374" spans="1:19" ht="44" thickBot="1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0" t="s">
        <v>8319</v>
      </c>
      <c r="P3374" s="15" t="s">
        <v>8320</v>
      </c>
      <c r="Q3374" s="12">
        <v>41855.548101851855</v>
      </c>
      <c r="R3374">
        <f t="shared" si="64"/>
        <v>2014</v>
      </c>
      <c r="S3374" t="str">
        <f t="shared" si="65"/>
        <v>Aug</v>
      </c>
    </row>
    <row r="3375" spans="1:19" ht="44" thickBot="1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0" t="s">
        <v>8319</v>
      </c>
      <c r="P3375" s="15" t="s">
        <v>8320</v>
      </c>
      <c r="Q3375" s="13">
        <v>42179.854629629626</v>
      </c>
      <c r="R3375">
        <f t="shared" si="64"/>
        <v>2015</v>
      </c>
      <c r="S3375" t="str">
        <f t="shared" si="65"/>
        <v>Jun</v>
      </c>
    </row>
    <row r="3376" spans="1:19" ht="44" thickBot="1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0" t="s">
        <v>8319</v>
      </c>
      <c r="P3376" s="15" t="s">
        <v>8320</v>
      </c>
      <c r="Q3376" s="12">
        <v>42275.731666666667</v>
      </c>
      <c r="R3376">
        <f t="shared" si="64"/>
        <v>2015</v>
      </c>
      <c r="S3376" t="str">
        <f t="shared" si="65"/>
        <v>Sep</v>
      </c>
    </row>
    <row r="3377" spans="1:19" ht="44" thickBot="1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0" t="s">
        <v>8319</v>
      </c>
      <c r="P3377" s="15" t="s">
        <v>8320</v>
      </c>
      <c r="Q3377" s="13">
        <v>41765.610798611109</v>
      </c>
      <c r="R3377">
        <f t="shared" si="64"/>
        <v>2014</v>
      </c>
      <c r="S3377" t="str">
        <f t="shared" si="65"/>
        <v>May</v>
      </c>
    </row>
    <row r="3378" spans="1:19" ht="44" thickBot="1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0" t="s">
        <v>8319</v>
      </c>
      <c r="P3378" s="15" t="s">
        <v>8320</v>
      </c>
      <c r="Q3378" s="12">
        <v>42059.701319444444</v>
      </c>
      <c r="R3378">
        <f t="shared" si="64"/>
        <v>2015</v>
      </c>
      <c r="S3378" t="str">
        <f t="shared" si="65"/>
        <v>Feb</v>
      </c>
    </row>
    <row r="3379" spans="1:19" ht="44" thickBot="1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0" t="s">
        <v>8319</v>
      </c>
      <c r="P3379" s="15" t="s">
        <v>8320</v>
      </c>
      <c r="Q3379" s="13">
        <v>42053.732627314814</v>
      </c>
      <c r="R3379">
        <f t="shared" si="64"/>
        <v>2015</v>
      </c>
      <c r="S3379" t="str">
        <f t="shared" si="65"/>
        <v>Feb</v>
      </c>
    </row>
    <row r="3380" spans="1:19" ht="44" thickBot="1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0" t="s">
        <v>8319</v>
      </c>
      <c r="P3380" s="15" t="s">
        <v>8320</v>
      </c>
      <c r="Q3380" s="12">
        <v>41858.355393518519</v>
      </c>
      <c r="R3380">
        <f t="shared" si="64"/>
        <v>2014</v>
      </c>
      <c r="S3380" t="str">
        <f t="shared" si="65"/>
        <v>Aug</v>
      </c>
    </row>
    <row r="3381" spans="1:19" ht="58.5" thickBot="1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0" t="s">
        <v>8319</v>
      </c>
      <c r="P3381" s="15" t="s">
        <v>8320</v>
      </c>
      <c r="Q3381" s="13">
        <v>42225.513888888891</v>
      </c>
      <c r="R3381">
        <f t="shared" si="64"/>
        <v>2015</v>
      </c>
      <c r="S3381" t="str">
        <f t="shared" si="65"/>
        <v>Aug</v>
      </c>
    </row>
    <row r="3382" spans="1:19" ht="58.5" thickBot="1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0" t="s">
        <v>8319</v>
      </c>
      <c r="P3382" s="15" t="s">
        <v>8320</v>
      </c>
      <c r="Q3382" s="12">
        <v>41937.953449074077</v>
      </c>
      <c r="R3382">
        <f t="shared" si="64"/>
        <v>2014</v>
      </c>
      <c r="S3382" t="str">
        <f t="shared" si="65"/>
        <v>Oct</v>
      </c>
    </row>
    <row r="3383" spans="1:19" ht="44" thickBot="1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0" t="s">
        <v>8319</v>
      </c>
      <c r="P3383" s="15" t="s">
        <v>8320</v>
      </c>
      <c r="Q3383" s="13">
        <v>42044.184988425928</v>
      </c>
      <c r="R3383">
        <f t="shared" si="64"/>
        <v>2015</v>
      </c>
      <c r="S3383" t="str">
        <f t="shared" si="65"/>
        <v>Feb</v>
      </c>
    </row>
    <row r="3384" spans="1:19" ht="58.5" thickBot="1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0" t="s">
        <v>8319</v>
      </c>
      <c r="P3384" s="15" t="s">
        <v>8320</v>
      </c>
      <c r="Q3384" s="12">
        <v>42559.431203703702</v>
      </c>
      <c r="R3384">
        <f t="shared" si="64"/>
        <v>2016</v>
      </c>
      <c r="S3384" t="str">
        <f t="shared" si="65"/>
        <v>Jul</v>
      </c>
    </row>
    <row r="3385" spans="1:19" ht="44" thickBot="1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0" t="s">
        <v>8319</v>
      </c>
      <c r="P3385" s="15" t="s">
        <v>8320</v>
      </c>
      <c r="Q3385" s="13">
        <v>42524.782638888886</v>
      </c>
      <c r="R3385">
        <f t="shared" si="64"/>
        <v>2016</v>
      </c>
      <c r="S3385" t="str">
        <f t="shared" si="65"/>
        <v>Jun</v>
      </c>
    </row>
    <row r="3386" spans="1:19" ht="44" thickBot="1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0" t="s">
        <v>8319</v>
      </c>
      <c r="P3386" s="15" t="s">
        <v>8320</v>
      </c>
      <c r="Q3386" s="12">
        <v>42292.087592592594</v>
      </c>
      <c r="R3386">
        <f t="shared" si="64"/>
        <v>2015</v>
      </c>
      <c r="S3386" t="str">
        <f t="shared" si="65"/>
        <v>Oct</v>
      </c>
    </row>
    <row r="3387" spans="1:19" ht="58.5" thickBot="1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0" t="s">
        <v>8319</v>
      </c>
      <c r="P3387" s="15" t="s">
        <v>8320</v>
      </c>
      <c r="Q3387" s="13">
        <v>41953.8675</v>
      </c>
      <c r="R3387">
        <f t="shared" si="64"/>
        <v>2014</v>
      </c>
      <c r="S3387" t="str">
        <f t="shared" si="65"/>
        <v>Nov</v>
      </c>
    </row>
    <row r="3388" spans="1:19" ht="58.5" thickBot="1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0" t="s">
        <v>8319</v>
      </c>
      <c r="P3388" s="15" t="s">
        <v>8320</v>
      </c>
      <c r="Q3388" s="12">
        <v>41946.644745370373</v>
      </c>
      <c r="R3388">
        <f t="shared" si="64"/>
        <v>2014</v>
      </c>
      <c r="S3388" t="str">
        <f t="shared" si="65"/>
        <v>Nov</v>
      </c>
    </row>
    <row r="3389" spans="1:19" ht="58.5" thickBot="1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0" t="s">
        <v>8319</v>
      </c>
      <c r="P3389" s="15" t="s">
        <v>8320</v>
      </c>
      <c r="Q3389" s="13">
        <v>41947.762592592589</v>
      </c>
      <c r="R3389">
        <f t="shared" si="64"/>
        <v>2014</v>
      </c>
      <c r="S3389" t="str">
        <f t="shared" si="65"/>
        <v>Nov</v>
      </c>
    </row>
    <row r="3390" spans="1:19" ht="58.5" thickBot="1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0" t="s">
        <v>8319</v>
      </c>
      <c r="P3390" s="15" t="s">
        <v>8320</v>
      </c>
      <c r="Q3390" s="12">
        <v>42143.461122685185</v>
      </c>
      <c r="R3390">
        <f t="shared" si="64"/>
        <v>2015</v>
      </c>
      <c r="S3390" t="str">
        <f t="shared" si="65"/>
        <v>May</v>
      </c>
    </row>
    <row r="3391" spans="1:19" ht="44" thickBot="1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0" t="s">
        <v>8319</v>
      </c>
      <c r="P3391" s="15" t="s">
        <v>8320</v>
      </c>
      <c r="Q3391" s="13">
        <v>42494.563449074078</v>
      </c>
      <c r="R3391">
        <f t="shared" si="64"/>
        <v>2016</v>
      </c>
      <c r="S3391" t="str">
        <f t="shared" si="65"/>
        <v>May</v>
      </c>
    </row>
    <row r="3392" spans="1:19" ht="58.5" thickBot="1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0" t="s">
        <v>8319</v>
      </c>
      <c r="P3392" s="15" t="s">
        <v>8320</v>
      </c>
      <c r="Q3392" s="12">
        <v>41815.774826388886</v>
      </c>
      <c r="R3392">
        <f t="shared" si="64"/>
        <v>2014</v>
      </c>
      <c r="S3392" t="str">
        <f t="shared" si="65"/>
        <v>Jun</v>
      </c>
    </row>
    <row r="3393" spans="1:19" ht="58.5" thickBot="1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0" t="s">
        <v>8319</v>
      </c>
      <c r="P3393" s="15" t="s">
        <v>8320</v>
      </c>
      <c r="Q3393" s="13">
        <v>41830.545694444445</v>
      </c>
      <c r="R3393">
        <f t="shared" si="64"/>
        <v>2014</v>
      </c>
      <c r="S3393" t="str">
        <f t="shared" si="65"/>
        <v>Jul</v>
      </c>
    </row>
    <row r="3394" spans="1:19" ht="58.5" thickBot="1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0" t="s">
        <v>8319</v>
      </c>
      <c r="P3394" s="15" t="s">
        <v>8320</v>
      </c>
      <c r="Q3394" s="12">
        <v>42446.845543981479</v>
      </c>
      <c r="R3394">
        <f t="shared" si="64"/>
        <v>2016</v>
      </c>
      <c r="S3394" t="str">
        <f t="shared" si="65"/>
        <v>Mar</v>
      </c>
    </row>
    <row r="3395" spans="1:19" ht="44" thickBot="1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0" t="s">
        <v>8319</v>
      </c>
      <c r="P3395" s="15" t="s">
        <v>8320</v>
      </c>
      <c r="Q3395" s="13">
        <v>41923.921643518515</v>
      </c>
      <c r="R3395">
        <f t="shared" ref="R3395:R3458" si="66">YEAR(Q3395)</f>
        <v>2014</v>
      </c>
      <c r="S3395" t="str">
        <f t="shared" si="65"/>
        <v>Oct</v>
      </c>
    </row>
    <row r="3396" spans="1:19" ht="44" thickBot="1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0" t="s">
        <v>8319</v>
      </c>
      <c r="P3396" s="15" t="s">
        <v>8320</v>
      </c>
      <c r="Q3396" s="12">
        <v>41817.59542824074</v>
      </c>
      <c r="R3396">
        <f t="shared" si="66"/>
        <v>2014</v>
      </c>
      <c r="S3396" t="str">
        <f t="shared" si="65"/>
        <v>Jun</v>
      </c>
    </row>
    <row r="3397" spans="1:19" ht="29.5" thickBot="1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0" t="s">
        <v>8319</v>
      </c>
      <c r="P3397" s="15" t="s">
        <v>8320</v>
      </c>
      <c r="Q3397" s="13">
        <v>42140.712314814817</v>
      </c>
      <c r="R3397">
        <f t="shared" si="66"/>
        <v>2015</v>
      </c>
      <c r="S3397" t="str">
        <f t="shared" si="65"/>
        <v>May</v>
      </c>
    </row>
    <row r="3398" spans="1:19" ht="44" thickBot="1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0" t="s">
        <v>8319</v>
      </c>
      <c r="P3398" s="15" t="s">
        <v>8320</v>
      </c>
      <c r="Q3398" s="12">
        <v>41764.446631944447</v>
      </c>
      <c r="R3398">
        <f t="shared" si="66"/>
        <v>2014</v>
      </c>
      <c r="S3398" t="str">
        <f t="shared" si="65"/>
        <v>May</v>
      </c>
    </row>
    <row r="3399" spans="1:19" ht="29.5" thickBot="1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0" t="s">
        <v>8319</v>
      </c>
      <c r="P3399" s="15" t="s">
        <v>8320</v>
      </c>
      <c r="Q3399" s="13">
        <v>42378.478344907409</v>
      </c>
      <c r="R3399">
        <f t="shared" si="66"/>
        <v>2016</v>
      </c>
      <c r="S3399" t="str">
        <f t="shared" si="65"/>
        <v>Jan</v>
      </c>
    </row>
    <row r="3400" spans="1:19" ht="44" thickBot="1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0" t="s">
        <v>8319</v>
      </c>
      <c r="P3400" s="15" t="s">
        <v>8320</v>
      </c>
      <c r="Q3400" s="12">
        <v>41941.75203703704</v>
      </c>
      <c r="R3400">
        <f t="shared" si="66"/>
        <v>2014</v>
      </c>
      <c r="S3400" t="str">
        <f t="shared" si="65"/>
        <v>Oct</v>
      </c>
    </row>
    <row r="3401" spans="1:19" ht="44" thickBot="1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0" t="s">
        <v>8319</v>
      </c>
      <c r="P3401" s="15" t="s">
        <v>8320</v>
      </c>
      <c r="Q3401" s="13">
        <v>42026.920428240737</v>
      </c>
      <c r="R3401">
        <f t="shared" si="66"/>
        <v>2015</v>
      </c>
      <c r="S3401" t="str">
        <f t="shared" si="65"/>
        <v>Jan</v>
      </c>
    </row>
    <row r="3402" spans="1:19" ht="44" thickBot="1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0" t="s">
        <v>8319</v>
      </c>
      <c r="P3402" s="15" t="s">
        <v>8320</v>
      </c>
      <c r="Q3402" s="12">
        <v>41834.953865740739</v>
      </c>
      <c r="R3402">
        <f t="shared" si="66"/>
        <v>2014</v>
      </c>
      <c r="S3402" t="str">
        <f t="shared" si="65"/>
        <v>Jul</v>
      </c>
    </row>
    <row r="3403" spans="1:19" ht="58.5" thickBot="1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0" t="s">
        <v>8319</v>
      </c>
      <c r="P3403" s="15" t="s">
        <v>8320</v>
      </c>
      <c r="Q3403" s="13">
        <v>42193.723912037036</v>
      </c>
      <c r="R3403">
        <f t="shared" si="66"/>
        <v>2015</v>
      </c>
      <c r="S3403" t="str">
        <f t="shared" si="65"/>
        <v>Jul</v>
      </c>
    </row>
    <row r="3404" spans="1:19" ht="44" thickBot="1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0" t="s">
        <v>8319</v>
      </c>
      <c r="P3404" s="15" t="s">
        <v>8320</v>
      </c>
      <c r="Q3404" s="12">
        <v>42290.61855324074</v>
      </c>
      <c r="R3404">
        <f t="shared" si="66"/>
        <v>2015</v>
      </c>
      <c r="S3404" t="str">
        <f t="shared" si="65"/>
        <v>Oct</v>
      </c>
    </row>
    <row r="3405" spans="1:19" ht="44" thickBot="1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0" t="s">
        <v>8319</v>
      </c>
      <c r="P3405" s="15" t="s">
        <v>8320</v>
      </c>
      <c r="Q3405" s="13">
        <v>42150.462083333332</v>
      </c>
      <c r="R3405">
        <f t="shared" si="66"/>
        <v>2015</v>
      </c>
      <c r="S3405" t="str">
        <f t="shared" si="65"/>
        <v>May</v>
      </c>
    </row>
    <row r="3406" spans="1:19" ht="58.5" thickBot="1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0" t="s">
        <v>8319</v>
      </c>
      <c r="P3406" s="15" t="s">
        <v>8320</v>
      </c>
      <c r="Q3406" s="12">
        <v>42152.503495370373</v>
      </c>
      <c r="R3406">
        <f t="shared" si="66"/>
        <v>2015</v>
      </c>
      <c r="S3406" t="str">
        <f t="shared" si="65"/>
        <v>May</v>
      </c>
    </row>
    <row r="3407" spans="1:19" ht="44" thickBot="1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0" t="s">
        <v>8319</v>
      </c>
      <c r="P3407" s="15" t="s">
        <v>8320</v>
      </c>
      <c r="Q3407" s="13">
        <v>42410.017199074071</v>
      </c>
      <c r="R3407">
        <f t="shared" si="66"/>
        <v>2016</v>
      </c>
      <c r="S3407" t="str">
        <f t="shared" si="65"/>
        <v>Feb</v>
      </c>
    </row>
    <row r="3408" spans="1:19" ht="44" thickBot="1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0" t="s">
        <v>8319</v>
      </c>
      <c r="P3408" s="15" t="s">
        <v>8320</v>
      </c>
      <c r="Q3408" s="12">
        <v>41791.492777777778</v>
      </c>
      <c r="R3408">
        <f t="shared" si="66"/>
        <v>2014</v>
      </c>
      <c r="S3408" t="str">
        <f t="shared" si="65"/>
        <v>Jun</v>
      </c>
    </row>
    <row r="3409" spans="1:19" ht="58.5" thickBot="1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0" t="s">
        <v>8319</v>
      </c>
      <c r="P3409" s="15" t="s">
        <v>8320</v>
      </c>
      <c r="Q3409" s="13">
        <v>41796.422326388885</v>
      </c>
      <c r="R3409">
        <f t="shared" si="66"/>
        <v>2014</v>
      </c>
      <c r="S3409" t="str">
        <f t="shared" si="65"/>
        <v>Jun</v>
      </c>
    </row>
    <row r="3410" spans="1:19" ht="44" thickBot="1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0" t="s">
        <v>8319</v>
      </c>
      <c r="P3410" s="15" t="s">
        <v>8320</v>
      </c>
      <c r="Q3410" s="12">
        <v>41808.991944444446</v>
      </c>
      <c r="R3410">
        <f t="shared" si="66"/>
        <v>2014</v>
      </c>
      <c r="S3410" t="str">
        <f t="shared" si="65"/>
        <v>Jun</v>
      </c>
    </row>
    <row r="3411" spans="1:19" ht="44" thickBot="1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0" t="s">
        <v>8319</v>
      </c>
      <c r="P3411" s="15" t="s">
        <v>8320</v>
      </c>
      <c r="Q3411" s="13">
        <v>42544.814328703702</v>
      </c>
      <c r="R3411">
        <f t="shared" si="66"/>
        <v>2016</v>
      </c>
      <c r="S3411" t="str">
        <f t="shared" si="65"/>
        <v>Jun</v>
      </c>
    </row>
    <row r="3412" spans="1:19" ht="44" thickBot="1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0" t="s">
        <v>8319</v>
      </c>
      <c r="P3412" s="15" t="s">
        <v>8320</v>
      </c>
      <c r="Q3412" s="12">
        <v>42500.041550925926</v>
      </c>
      <c r="R3412">
        <f t="shared" si="66"/>
        <v>2016</v>
      </c>
      <c r="S3412" t="str">
        <f t="shared" si="65"/>
        <v>May</v>
      </c>
    </row>
    <row r="3413" spans="1:19" ht="44" thickBot="1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0" t="s">
        <v>8319</v>
      </c>
      <c r="P3413" s="15" t="s">
        <v>8320</v>
      </c>
      <c r="Q3413" s="13">
        <v>42265.022824074076</v>
      </c>
      <c r="R3413">
        <f t="shared" si="66"/>
        <v>2015</v>
      </c>
      <c r="S3413" t="str">
        <f t="shared" si="65"/>
        <v>Sep</v>
      </c>
    </row>
    <row r="3414" spans="1:19" ht="44" thickBot="1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0" t="s">
        <v>8319</v>
      </c>
      <c r="P3414" s="15" t="s">
        <v>8320</v>
      </c>
      <c r="Q3414" s="12">
        <v>41879.959050925929</v>
      </c>
      <c r="R3414">
        <f t="shared" si="66"/>
        <v>2014</v>
      </c>
      <c r="S3414" t="str">
        <f t="shared" si="65"/>
        <v>Aug</v>
      </c>
    </row>
    <row r="3415" spans="1:19" ht="58.5" thickBot="1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0" t="s">
        <v>8319</v>
      </c>
      <c r="P3415" s="15" t="s">
        <v>8320</v>
      </c>
      <c r="Q3415" s="13">
        <v>42053.733078703706</v>
      </c>
      <c r="R3415">
        <f t="shared" si="66"/>
        <v>2015</v>
      </c>
      <c r="S3415" t="str">
        <f t="shared" si="65"/>
        <v>Feb</v>
      </c>
    </row>
    <row r="3416" spans="1:19" ht="44" thickBot="1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0" t="s">
        <v>8319</v>
      </c>
      <c r="P3416" s="15" t="s">
        <v>8320</v>
      </c>
      <c r="Q3416" s="12">
        <v>42675.832465277781</v>
      </c>
      <c r="R3416">
        <f t="shared" si="66"/>
        <v>2016</v>
      </c>
      <c r="S3416" t="str">
        <f t="shared" si="65"/>
        <v>Nov</v>
      </c>
    </row>
    <row r="3417" spans="1:19" ht="44" thickBot="1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0" t="s">
        <v>8319</v>
      </c>
      <c r="P3417" s="15" t="s">
        <v>8320</v>
      </c>
      <c r="Q3417" s="13">
        <v>42467.144166666665</v>
      </c>
      <c r="R3417">
        <f t="shared" si="66"/>
        <v>2016</v>
      </c>
      <c r="S3417" t="str">
        <f t="shared" si="65"/>
        <v>Apr</v>
      </c>
    </row>
    <row r="3418" spans="1:19" ht="58.5" thickBot="1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0" t="s">
        <v>8319</v>
      </c>
      <c r="P3418" s="15" t="s">
        <v>8320</v>
      </c>
      <c r="Q3418" s="12">
        <v>42089.412557870368</v>
      </c>
      <c r="R3418">
        <f t="shared" si="66"/>
        <v>2015</v>
      </c>
      <c r="S3418" t="str">
        <f t="shared" si="65"/>
        <v>Mar</v>
      </c>
    </row>
    <row r="3419" spans="1:19" ht="44" thickBot="1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0" t="s">
        <v>8319</v>
      </c>
      <c r="P3419" s="15" t="s">
        <v>8320</v>
      </c>
      <c r="Q3419" s="13">
        <v>41894.91375</v>
      </c>
      <c r="R3419">
        <f t="shared" si="66"/>
        <v>2014</v>
      </c>
      <c r="S3419" t="str">
        <f t="shared" si="65"/>
        <v>Sep</v>
      </c>
    </row>
    <row r="3420" spans="1:19" ht="44" thickBot="1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0" t="s">
        <v>8319</v>
      </c>
      <c r="P3420" s="15" t="s">
        <v>8320</v>
      </c>
      <c r="Q3420" s="12">
        <v>41752.83457175926</v>
      </c>
      <c r="R3420">
        <f t="shared" si="66"/>
        <v>2014</v>
      </c>
      <c r="S3420" t="str">
        <f t="shared" si="65"/>
        <v>Apr</v>
      </c>
    </row>
    <row r="3421" spans="1:19" ht="58.5" thickBot="1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0" t="s">
        <v>8319</v>
      </c>
      <c r="P3421" s="15" t="s">
        <v>8320</v>
      </c>
      <c r="Q3421" s="13">
        <v>42448.821585648147</v>
      </c>
      <c r="R3421">
        <f t="shared" si="66"/>
        <v>2016</v>
      </c>
      <c r="S3421" t="str">
        <f t="shared" si="65"/>
        <v>Mar</v>
      </c>
    </row>
    <row r="3422" spans="1:19" ht="44" thickBot="1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0" t="s">
        <v>8319</v>
      </c>
      <c r="P3422" s="15" t="s">
        <v>8320</v>
      </c>
      <c r="Q3422" s="12">
        <v>42405.090300925927</v>
      </c>
      <c r="R3422">
        <f t="shared" si="66"/>
        <v>2016</v>
      </c>
      <c r="S3422" t="str">
        <f t="shared" si="65"/>
        <v>Feb</v>
      </c>
    </row>
    <row r="3423" spans="1:19" ht="44" thickBot="1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0" t="s">
        <v>8319</v>
      </c>
      <c r="P3423" s="15" t="s">
        <v>8320</v>
      </c>
      <c r="Q3423" s="13">
        <v>42037.791238425925</v>
      </c>
      <c r="R3423">
        <f t="shared" si="66"/>
        <v>2015</v>
      </c>
      <c r="S3423" t="str">
        <f t="shared" ref="S3423:S3486" si="67">TEXT(Q3423,"mmm")</f>
        <v>Feb</v>
      </c>
    </row>
    <row r="3424" spans="1:19" ht="44" thickBot="1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0" t="s">
        <v>8319</v>
      </c>
      <c r="P3424" s="15" t="s">
        <v>8320</v>
      </c>
      <c r="Q3424" s="12">
        <v>42323.562222222223</v>
      </c>
      <c r="R3424">
        <f t="shared" si="66"/>
        <v>2015</v>
      </c>
      <c r="S3424" t="str">
        <f t="shared" si="67"/>
        <v>Nov</v>
      </c>
    </row>
    <row r="3425" spans="1:19" ht="44" thickBot="1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0" t="s">
        <v>8319</v>
      </c>
      <c r="P3425" s="15" t="s">
        <v>8320</v>
      </c>
      <c r="Q3425" s="13">
        <v>42088.911354166667</v>
      </c>
      <c r="R3425">
        <f t="shared" si="66"/>
        <v>2015</v>
      </c>
      <c r="S3425" t="str">
        <f t="shared" si="67"/>
        <v>Mar</v>
      </c>
    </row>
    <row r="3426" spans="1:19" ht="44" thickBot="1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0" t="s">
        <v>8319</v>
      </c>
      <c r="P3426" s="15" t="s">
        <v>8320</v>
      </c>
      <c r="Q3426" s="12">
        <v>42018.676898148151</v>
      </c>
      <c r="R3426">
        <f t="shared" si="66"/>
        <v>2015</v>
      </c>
      <c r="S3426" t="str">
        <f t="shared" si="67"/>
        <v>Jan</v>
      </c>
    </row>
    <row r="3427" spans="1:19" ht="44" thickBot="1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0" t="s">
        <v>8319</v>
      </c>
      <c r="P3427" s="15" t="s">
        <v>8320</v>
      </c>
      <c r="Q3427" s="13">
        <v>41884.617314814815</v>
      </c>
      <c r="R3427">
        <f t="shared" si="66"/>
        <v>2014</v>
      </c>
      <c r="S3427" t="str">
        <f t="shared" si="67"/>
        <v>Sep</v>
      </c>
    </row>
    <row r="3428" spans="1:19" ht="44" thickBot="1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0" t="s">
        <v>8319</v>
      </c>
      <c r="P3428" s="15" t="s">
        <v>8320</v>
      </c>
      <c r="Q3428" s="12">
        <v>41884.056747685187</v>
      </c>
      <c r="R3428">
        <f t="shared" si="66"/>
        <v>2014</v>
      </c>
      <c r="S3428" t="str">
        <f t="shared" si="67"/>
        <v>Sep</v>
      </c>
    </row>
    <row r="3429" spans="1:19" ht="44" thickBot="1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0" t="s">
        <v>8319</v>
      </c>
      <c r="P3429" s="15" t="s">
        <v>8320</v>
      </c>
      <c r="Q3429" s="13">
        <v>41792.645277777781</v>
      </c>
      <c r="R3429">
        <f t="shared" si="66"/>
        <v>2014</v>
      </c>
      <c r="S3429" t="str">
        <f t="shared" si="67"/>
        <v>Jun</v>
      </c>
    </row>
    <row r="3430" spans="1:19" ht="58.5" thickBot="1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0" t="s">
        <v>8319</v>
      </c>
      <c r="P3430" s="15" t="s">
        <v>8320</v>
      </c>
      <c r="Q3430" s="12">
        <v>42038.720451388886</v>
      </c>
      <c r="R3430">
        <f t="shared" si="66"/>
        <v>2015</v>
      </c>
      <c r="S3430" t="str">
        <f t="shared" si="67"/>
        <v>Feb</v>
      </c>
    </row>
    <row r="3431" spans="1:19" ht="44" thickBot="1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0" t="s">
        <v>8319</v>
      </c>
      <c r="P3431" s="15" t="s">
        <v>8320</v>
      </c>
      <c r="Q3431" s="13">
        <v>42662.021539351852</v>
      </c>
      <c r="R3431">
        <f t="shared" si="66"/>
        <v>2016</v>
      </c>
      <c r="S3431" t="str">
        <f t="shared" si="67"/>
        <v>Oct</v>
      </c>
    </row>
    <row r="3432" spans="1:19" ht="44" thickBot="1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0" t="s">
        <v>8319</v>
      </c>
      <c r="P3432" s="15" t="s">
        <v>8320</v>
      </c>
      <c r="Q3432" s="12">
        <v>41820.945613425924</v>
      </c>
      <c r="R3432">
        <f t="shared" si="66"/>
        <v>2014</v>
      </c>
      <c r="S3432" t="str">
        <f t="shared" si="67"/>
        <v>Jun</v>
      </c>
    </row>
    <row r="3433" spans="1:19" ht="44" thickBot="1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0" t="s">
        <v>8319</v>
      </c>
      <c r="P3433" s="15" t="s">
        <v>8320</v>
      </c>
      <c r="Q3433" s="13">
        <v>41839.730937499997</v>
      </c>
      <c r="R3433">
        <f t="shared" si="66"/>
        <v>2014</v>
      </c>
      <c r="S3433" t="str">
        <f t="shared" si="67"/>
        <v>Jul</v>
      </c>
    </row>
    <row r="3434" spans="1:19" ht="44" thickBot="1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0" t="s">
        <v>8319</v>
      </c>
      <c r="P3434" s="15" t="s">
        <v>8320</v>
      </c>
      <c r="Q3434" s="12">
        <v>42380.581180555557</v>
      </c>
      <c r="R3434">
        <f t="shared" si="66"/>
        <v>2016</v>
      </c>
      <c r="S3434" t="str">
        <f t="shared" si="67"/>
        <v>Jan</v>
      </c>
    </row>
    <row r="3435" spans="1:19" ht="44" thickBot="1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0" t="s">
        <v>8319</v>
      </c>
      <c r="P3435" s="15" t="s">
        <v>8320</v>
      </c>
      <c r="Q3435" s="13">
        <v>41776.063136574077</v>
      </c>
      <c r="R3435">
        <f t="shared" si="66"/>
        <v>2014</v>
      </c>
      <c r="S3435" t="str">
        <f t="shared" si="67"/>
        <v>May</v>
      </c>
    </row>
    <row r="3436" spans="1:19" ht="58.5" thickBot="1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0" t="s">
        <v>8319</v>
      </c>
      <c r="P3436" s="15" t="s">
        <v>8320</v>
      </c>
      <c r="Q3436" s="12">
        <v>41800.380428240744</v>
      </c>
      <c r="R3436">
        <f t="shared" si="66"/>
        <v>2014</v>
      </c>
      <c r="S3436" t="str">
        <f t="shared" si="67"/>
        <v>Jun</v>
      </c>
    </row>
    <row r="3437" spans="1:19" ht="44" thickBot="1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0" t="s">
        <v>8319</v>
      </c>
      <c r="P3437" s="15" t="s">
        <v>8320</v>
      </c>
      <c r="Q3437" s="13">
        <v>42572.61681712963</v>
      </c>
      <c r="R3437">
        <f t="shared" si="66"/>
        <v>2016</v>
      </c>
      <c r="S3437" t="str">
        <f t="shared" si="67"/>
        <v>Jul</v>
      </c>
    </row>
    <row r="3438" spans="1:19" ht="44" thickBot="1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0" t="s">
        <v>8319</v>
      </c>
      <c r="P3438" s="15" t="s">
        <v>8320</v>
      </c>
      <c r="Q3438" s="12">
        <v>41851.541585648149</v>
      </c>
      <c r="R3438">
        <f t="shared" si="66"/>
        <v>2014</v>
      </c>
      <c r="S3438" t="str">
        <f t="shared" si="67"/>
        <v>Jul</v>
      </c>
    </row>
    <row r="3439" spans="1:19" ht="58.5" thickBot="1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0" t="s">
        <v>8319</v>
      </c>
      <c r="P3439" s="15" t="s">
        <v>8320</v>
      </c>
      <c r="Q3439" s="13">
        <v>42205.710879629631</v>
      </c>
      <c r="R3439">
        <f t="shared" si="66"/>
        <v>2015</v>
      </c>
      <c r="S3439" t="str">
        <f t="shared" si="67"/>
        <v>Jul</v>
      </c>
    </row>
    <row r="3440" spans="1:19" ht="44" thickBot="1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0" t="s">
        <v>8319</v>
      </c>
      <c r="P3440" s="15" t="s">
        <v>8320</v>
      </c>
      <c r="Q3440" s="12">
        <v>42100.927858796298</v>
      </c>
      <c r="R3440">
        <f t="shared" si="66"/>
        <v>2015</v>
      </c>
      <c r="S3440" t="str">
        <f t="shared" si="67"/>
        <v>Apr</v>
      </c>
    </row>
    <row r="3441" spans="1:19" ht="29.5" thickBot="1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0" t="s">
        <v>8319</v>
      </c>
      <c r="P3441" s="15" t="s">
        <v>8320</v>
      </c>
      <c r="Q3441" s="13">
        <v>42374.911226851851</v>
      </c>
      <c r="R3441">
        <f t="shared" si="66"/>
        <v>2016</v>
      </c>
      <c r="S3441" t="str">
        <f t="shared" si="67"/>
        <v>Jan</v>
      </c>
    </row>
    <row r="3442" spans="1:19" ht="44" thickBot="1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0" t="s">
        <v>8319</v>
      </c>
      <c r="P3442" s="15" t="s">
        <v>8320</v>
      </c>
      <c r="Q3442" s="12">
        <v>41809.12300925926</v>
      </c>
      <c r="R3442">
        <f t="shared" si="66"/>
        <v>2014</v>
      </c>
      <c r="S3442" t="str">
        <f t="shared" si="67"/>
        <v>Jun</v>
      </c>
    </row>
    <row r="3443" spans="1:19" ht="44" thickBot="1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0" t="s">
        <v>8319</v>
      </c>
      <c r="P3443" s="15" t="s">
        <v>8320</v>
      </c>
      <c r="Q3443" s="13">
        <v>42294.4296412037</v>
      </c>
      <c r="R3443">
        <f t="shared" si="66"/>
        <v>2015</v>
      </c>
      <c r="S3443" t="str">
        <f t="shared" si="67"/>
        <v>Oct</v>
      </c>
    </row>
    <row r="3444" spans="1:19" ht="44" thickBot="1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0" t="s">
        <v>8319</v>
      </c>
      <c r="P3444" s="15" t="s">
        <v>8320</v>
      </c>
      <c r="Q3444" s="12">
        <v>42124.841111111113</v>
      </c>
      <c r="R3444">
        <f t="shared" si="66"/>
        <v>2015</v>
      </c>
      <c r="S3444" t="str">
        <f t="shared" si="67"/>
        <v>Apr</v>
      </c>
    </row>
    <row r="3445" spans="1:19" ht="44" thickBot="1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0" t="s">
        <v>8319</v>
      </c>
      <c r="P3445" s="15" t="s">
        <v>8320</v>
      </c>
      <c r="Q3445" s="13">
        <v>41861.524837962963</v>
      </c>
      <c r="R3445">
        <f t="shared" si="66"/>
        <v>2014</v>
      </c>
      <c r="S3445" t="str">
        <f t="shared" si="67"/>
        <v>Aug</v>
      </c>
    </row>
    <row r="3446" spans="1:19" ht="58.5" thickBot="1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0" t="s">
        <v>8319</v>
      </c>
      <c r="P3446" s="15" t="s">
        <v>8320</v>
      </c>
      <c r="Q3446" s="12">
        <v>42521.291504629633</v>
      </c>
      <c r="R3446">
        <f t="shared" si="66"/>
        <v>2016</v>
      </c>
      <c r="S3446" t="str">
        <f t="shared" si="67"/>
        <v>May</v>
      </c>
    </row>
    <row r="3447" spans="1:19" ht="44" thickBot="1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0" t="s">
        <v>8319</v>
      </c>
      <c r="P3447" s="15" t="s">
        <v>8320</v>
      </c>
      <c r="Q3447" s="13">
        <v>42272.530509259261</v>
      </c>
      <c r="R3447">
        <f t="shared" si="66"/>
        <v>2015</v>
      </c>
      <c r="S3447" t="str">
        <f t="shared" si="67"/>
        <v>Sep</v>
      </c>
    </row>
    <row r="3448" spans="1:19" ht="44" thickBot="1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0" t="s">
        <v>8319</v>
      </c>
      <c r="P3448" s="15" t="s">
        <v>8320</v>
      </c>
      <c r="Q3448" s="12">
        <v>42016.832465277781</v>
      </c>
      <c r="R3448">
        <f t="shared" si="66"/>
        <v>2015</v>
      </c>
      <c r="S3448" t="str">
        <f t="shared" si="67"/>
        <v>Jan</v>
      </c>
    </row>
    <row r="3449" spans="1:19" ht="29.5" thickBot="1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0" t="s">
        <v>8319</v>
      </c>
      <c r="P3449" s="15" t="s">
        <v>8320</v>
      </c>
      <c r="Q3449" s="13">
        <v>42402.889027777775</v>
      </c>
      <c r="R3449">
        <f t="shared" si="66"/>
        <v>2016</v>
      </c>
      <c r="S3449" t="str">
        <f t="shared" si="67"/>
        <v>Feb</v>
      </c>
    </row>
    <row r="3450" spans="1:19" ht="44" thickBot="1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0" t="s">
        <v>8319</v>
      </c>
      <c r="P3450" s="15" t="s">
        <v>8320</v>
      </c>
      <c r="Q3450" s="12">
        <v>41960.119085648148</v>
      </c>
      <c r="R3450">
        <f t="shared" si="66"/>
        <v>2014</v>
      </c>
      <c r="S3450" t="str">
        <f t="shared" si="67"/>
        <v>Nov</v>
      </c>
    </row>
    <row r="3451" spans="1:19" ht="44" thickBot="1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0" t="s">
        <v>8319</v>
      </c>
      <c r="P3451" s="15" t="s">
        <v>8320</v>
      </c>
      <c r="Q3451" s="13">
        <v>42532.052523148152</v>
      </c>
      <c r="R3451">
        <f t="shared" si="66"/>
        <v>2016</v>
      </c>
      <c r="S3451" t="str">
        <f t="shared" si="67"/>
        <v>Jun</v>
      </c>
    </row>
    <row r="3452" spans="1:19" ht="44" thickBot="1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0" t="s">
        <v>8319</v>
      </c>
      <c r="P3452" s="15" t="s">
        <v>8320</v>
      </c>
      <c r="Q3452" s="12">
        <v>42036.704525462963</v>
      </c>
      <c r="R3452">
        <f t="shared" si="66"/>
        <v>2015</v>
      </c>
      <c r="S3452" t="str">
        <f t="shared" si="67"/>
        <v>Feb</v>
      </c>
    </row>
    <row r="3453" spans="1:19" ht="44" thickBot="1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0" t="s">
        <v>8319</v>
      </c>
      <c r="P3453" s="15" t="s">
        <v>8320</v>
      </c>
      <c r="Q3453" s="13">
        <v>42088.723692129628</v>
      </c>
      <c r="R3453">
        <f t="shared" si="66"/>
        <v>2015</v>
      </c>
      <c r="S3453" t="str">
        <f t="shared" si="67"/>
        <v>Mar</v>
      </c>
    </row>
    <row r="3454" spans="1:19" ht="44" thickBot="1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0" t="s">
        <v>8319</v>
      </c>
      <c r="P3454" s="15" t="s">
        <v>8320</v>
      </c>
      <c r="Q3454" s="12">
        <v>41820.639189814814</v>
      </c>
      <c r="R3454">
        <f t="shared" si="66"/>
        <v>2014</v>
      </c>
      <c r="S3454" t="str">
        <f t="shared" si="67"/>
        <v>Jun</v>
      </c>
    </row>
    <row r="3455" spans="1:19" ht="44" thickBot="1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0" t="s">
        <v>8319</v>
      </c>
      <c r="P3455" s="15" t="s">
        <v>8320</v>
      </c>
      <c r="Q3455" s="13">
        <v>42535.97865740741</v>
      </c>
      <c r="R3455">
        <f t="shared" si="66"/>
        <v>2016</v>
      </c>
      <c r="S3455" t="str">
        <f t="shared" si="67"/>
        <v>Jun</v>
      </c>
    </row>
    <row r="3456" spans="1:19" ht="58.5" thickBot="1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0" t="s">
        <v>8319</v>
      </c>
      <c r="P3456" s="15" t="s">
        <v>8320</v>
      </c>
      <c r="Q3456" s="12">
        <v>41821.698599537034</v>
      </c>
      <c r="R3456">
        <f t="shared" si="66"/>
        <v>2014</v>
      </c>
      <c r="S3456" t="str">
        <f t="shared" si="67"/>
        <v>Jul</v>
      </c>
    </row>
    <row r="3457" spans="1:19" ht="58.5" thickBot="1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0" t="s">
        <v>8319</v>
      </c>
      <c r="P3457" s="15" t="s">
        <v>8320</v>
      </c>
      <c r="Q3457" s="13">
        <v>42626.7503125</v>
      </c>
      <c r="R3457">
        <f t="shared" si="66"/>
        <v>2016</v>
      </c>
      <c r="S3457" t="str">
        <f t="shared" si="67"/>
        <v>Sep</v>
      </c>
    </row>
    <row r="3458" spans="1:19" ht="44" thickBot="1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0" t="s">
        <v>8319</v>
      </c>
      <c r="P3458" s="15" t="s">
        <v>8320</v>
      </c>
      <c r="Q3458" s="12">
        <v>41821.205636574072</v>
      </c>
      <c r="R3458">
        <f t="shared" si="66"/>
        <v>2014</v>
      </c>
      <c r="S3458" t="str">
        <f t="shared" si="67"/>
        <v>Jul</v>
      </c>
    </row>
    <row r="3459" spans="1:19" ht="29.5" thickBot="1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0" t="s">
        <v>8319</v>
      </c>
      <c r="P3459" s="15" t="s">
        <v>8320</v>
      </c>
      <c r="Q3459" s="13">
        <v>42016.706678240742</v>
      </c>
      <c r="R3459">
        <f t="shared" ref="R3459:R3522" si="68">YEAR(Q3459)</f>
        <v>2015</v>
      </c>
      <c r="S3459" t="str">
        <f t="shared" si="67"/>
        <v>Jan</v>
      </c>
    </row>
    <row r="3460" spans="1:19" ht="44" thickBot="1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0" t="s">
        <v>8319</v>
      </c>
      <c r="P3460" s="15" t="s">
        <v>8320</v>
      </c>
      <c r="Q3460" s="12">
        <v>42011.202581018515</v>
      </c>
      <c r="R3460">
        <f t="shared" si="68"/>
        <v>2015</v>
      </c>
      <c r="S3460" t="str">
        <f t="shared" si="67"/>
        <v>Jan</v>
      </c>
    </row>
    <row r="3461" spans="1:19" ht="58.5" thickBot="1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0" t="s">
        <v>8319</v>
      </c>
      <c r="P3461" s="15" t="s">
        <v>8320</v>
      </c>
      <c r="Q3461" s="13">
        <v>42480.479861111111</v>
      </c>
      <c r="R3461">
        <f t="shared" si="68"/>
        <v>2016</v>
      </c>
      <c r="S3461" t="str">
        <f t="shared" si="67"/>
        <v>Apr</v>
      </c>
    </row>
    <row r="3462" spans="1:19" ht="44" thickBot="1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0" t="s">
        <v>8319</v>
      </c>
      <c r="P3462" s="15" t="s">
        <v>8320</v>
      </c>
      <c r="Q3462" s="12">
        <v>41852.527222222219</v>
      </c>
      <c r="R3462">
        <f t="shared" si="68"/>
        <v>2014</v>
      </c>
      <c r="S3462" t="str">
        <f t="shared" si="67"/>
        <v>Aug</v>
      </c>
    </row>
    <row r="3463" spans="1:19" ht="58.5" thickBot="1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0" t="s">
        <v>8319</v>
      </c>
      <c r="P3463" s="15" t="s">
        <v>8320</v>
      </c>
      <c r="Q3463" s="13">
        <v>42643.6328587963</v>
      </c>
      <c r="R3463">
        <f t="shared" si="68"/>
        <v>2016</v>
      </c>
      <c r="S3463" t="str">
        <f t="shared" si="67"/>
        <v>Sep</v>
      </c>
    </row>
    <row r="3464" spans="1:19" ht="44" thickBot="1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0" t="s">
        <v>8319</v>
      </c>
      <c r="P3464" s="15" t="s">
        <v>8320</v>
      </c>
      <c r="Q3464" s="12">
        <v>42179.898472222223</v>
      </c>
      <c r="R3464">
        <f t="shared" si="68"/>
        <v>2015</v>
      </c>
      <c r="S3464" t="str">
        <f t="shared" si="67"/>
        <v>Jun</v>
      </c>
    </row>
    <row r="3465" spans="1:19" ht="44" thickBot="1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0" t="s">
        <v>8319</v>
      </c>
      <c r="P3465" s="15" t="s">
        <v>8320</v>
      </c>
      <c r="Q3465" s="13">
        <v>42612.918807870374</v>
      </c>
      <c r="R3465">
        <f t="shared" si="68"/>
        <v>2016</v>
      </c>
      <c r="S3465" t="str">
        <f t="shared" si="67"/>
        <v>Aug</v>
      </c>
    </row>
    <row r="3466" spans="1:19" ht="58.5" thickBot="1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0" t="s">
        <v>8319</v>
      </c>
      <c r="P3466" s="15" t="s">
        <v>8320</v>
      </c>
      <c r="Q3466" s="12">
        <v>42575.130057870374</v>
      </c>
      <c r="R3466">
        <f t="shared" si="68"/>
        <v>2016</v>
      </c>
      <c r="S3466" t="str">
        <f t="shared" si="67"/>
        <v>Jul</v>
      </c>
    </row>
    <row r="3467" spans="1:19" ht="44" thickBot="1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0" t="s">
        <v>8319</v>
      </c>
      <c r="P3467" s="15" t="s">
        <v>8320</v>
      </c>
      <c r="Q3467" s="13">
        <v>42200.625833333332</v>
      </c>
      <c r="R3467">
        <f t="shared" si="68"/>
        <v>2015</v>
      </c>
      <c r="S3467" t="str">
        <f t="shared" si="67"/>
        <v>Jul</v>
      </c>
    </row>
    <row r="3468" spans="1:19" ht="44" thickBot="1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0" t="s">
        <v>8319</v>
      </c>
      <c r="P3468" s="15" t="s">
        <v>8320</v>
      </c>
      <c r="Q3468" s="12">
        <v>42420.019097222219</v>
      </c>
      <c r="R3468">
        <f t="shared" si="68"/>
        <v>2016</v>
      </c>
      <c r="S3468" t="str">
        <f t="shared" si="67"/>
        <v>Feb</v>
      </c>
    </row>
    <row r="3469" spans="1:19" ht="15" thickBot="1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0" t="s">
        <v>8319</v>
      </c>
      <c r="P3469" s="15" t="s">
        <v>8320</v>
      </c>
      <c r="Q3469" s="13">
        <v>42053.671666666669</v>
      </c>
      <c r="R3469">
        <f t="shared" si="68"/>
        <v>2015</v>
      </c>
      <c r="S3469" t="str">
        <f t="shared" si="67"/>
        <v>Feb</v>
      </c>
    </row>
    <row r="3470" spans="1:19" ht="44" thickBot="1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0" t="s">
        <v>8319</v>
      </c>
      <c r="P3470" s="15" t="s">
        <v>8320</v>
      </c>
      <c r="Q3470" s="12">
        <v>42605.765381944446</v>
      </c>
      <c r="R3470">
        <f t="shared" si="68"/>
        <v>2016</v>
      </c>
      <c r="S3470" t="str">
        <f t="shared" si="67"/>
        <v>Aug</v>
      </c>
    </row>
    <row r="3471" spans="1:19" ht="58.5" thickBot="1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0" t="s">
        <v>8319</v>
      </c>
      <c r="P3471" s="15" t="s">
        <v>8320</v>
      </c>
      <c r="Q3471" s="13">
        <v>42458.641724537039</v>
      </c>
      <c r="R3471">
        <f t="shared" si="68"/>
        <v>2016</v>
      </c>
      <c r="S3471" t="str">
        <f t="shared" si="67"/>
        <v>Mar</v>
      </c>
    </row>
    <row r="3472" spans="1:19" ht="29.5" thickBot="1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0" t="s">
        <v>8319</v>
      </c>
      <c r="P3472" s="15" t="s">
        <v>8320</v>
      </c>
      <c r="Q3472" s="12">
        <v>42529.022013888891</v>
      </c>
      <c r="R3472">
        <f t="shared" si="68"/>
        <v>2016</v>
      </c>
      <c r="S3472" t="str">
        <f t="shared" si="67"/>
        <v>Jun</v>
      </c>
    </row>
    <row r="3473" spans="1:19" ht="44" thickBot="1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0" t="s">
        <v>8319</v>
      </c>
      <c r="P3473" s="15" t="s">
        <v>8320</v>
      </c>
      <c r="Q3473" s="13">
        <v>41841.820486111108</v>
      </c>
      <c r="R3473">
        <f t="shared" si="68"/>
        <v>2014</v>
      </c>
      <c r="S3473" t="str">
        <f t="shared" si="67"/>
        <v>Jul</v>
      </c>
    </row>
    <row r="3474" spans="1:19" ht="44" thickBot="1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0" t="s">
        <v>8319</v>
      </c>
      <c r="P3474" s="15" t="s">
        <v>8320</v>
      </c>
      <c r="Q3474" s="12">
        <v>41928.170497685183</v>
      </c>
      <c r="R3474">
        <f t="shared" si="68"/>
        <v>2014</v>
      </c>
      <c r="S3474" t="str">
        <f t="shared" si="67"/>
        <v>Oct</v>
      </c>
    </row>
    <row r="3475" spans="1:19" ht="44" thickBot="1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0" t="s">
        <v>8319</v>
      </c>
      <c r="P3475" s="15" t="s">
        <v>8320</v>
      </c>
      <c r="Q3475" s="13">
        <v>42062.834444444445</v>
      </c>
      <c r="R3475">
        <f t="shared" si="68"/>
        <v>2015</v>
      </c>
      <c r="S3475" t="str">
        <f t="shared" si="67"/>
        <v>Feb</v>
      </c>
    </row>
    <row r="3476" spans="1:19" ht="44" thickBot="1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0" t="s">
        <v>8319</v>
      </c>
      <c r="P3476" s="15" t="s">
        <v>8320</v>
      </c>
      <c r="Q3476" s="12">
        <v>42541.501516203702</v>
      </c>
      <c r="R3476">
        <f t="shared" si="68"/>
        <v>2016</v>
      </c>
      <c r="S3476" t="str">
        <f t="shared" si="67"/>
        <v>Jun</v>
      </c>
    </row>
    <row r="3477" spans="1:19" ht="44" thickBot="1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0" t="s">
        <v>8319</v>
      </c>
      <c r="P3477" s="15" t="s">
        <v>8320</v>
      </c>
      <c r="Q3477" s="13">
        <v>41918.880833333336</v>
      </c>
      <c r="R3477">
        <f t="shared" si="68"/>
        <v>2014</v>
      </c>
      <c r="S3477" t="str">
        <f t="shared" si="67"/>
        <v>Oct</v>
      </c>
    </row>
    <row r="3478" spans="1:19" ht="58.5" thickBot="1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0" t="s">
        <v>8319</v>
      </c>
      <c r="P3478" s="15" t="s">
        <v>8320</v>
      </c>
      <c r="Q3478" s="12">
        <v>41921.279976851853</v>
      </c>
      <c r="R3478">
        <f t="shared" si="68"/>
        <v>2014</v>
      </c>
      <c r="S3478" t="str">
        <f t="shared" si="67"/>
        <v>Oct</v>
      </c>
    </row>
    <row r="3479" spans="1:19" ht="44" thickBot="1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0" t="s">
        <v>8319</v>
      </c>
      <c r="P3479" s="15" t="s">
        <v>8320</v>
      </c>
      <c r="Q3479" s="13">
        <v>42128.736608796295</v>
      </c>
      <c r="R3479">
        <f t="shared" si="68"/>
        <v>2015</v>
      </c>
      <c r="S3479" t="str">
        <f t="shared" si="67"/>
        <v>May</v>
      </c>
    </row>
    <row r="3480" spans="1:19" ht="44" thickBot="1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0" t="s">
        <v>8319</v>
      </c>
      <c r="P3480" s="15" t="s">
        <v>8320</v>
      </c>
      <c r="Q3480" s="12">
        <v>42053.916921296295</v>
      </c>
      <c r="R3480">
        <f t="shared" si="68"/>
        <v>2015</v>
      </c>
      <c r="S3480" t="str">
        <f t="shared" si="67"/>
        <v>Feb</v>
      </c>
    </row>
    <row r="3481" spans="1:19" ht="44" thickBot="1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0" t="s">
        <v>8319</v>
      </c>
      <c r="P3481" s="15" t="s">
        <v>8320</v>
      </c>
      <c r="Q3481" s="13">
        <v>41781.855092592596</v>
      </c>
      <c r="R3481">
        <f t="shared" si="68"/>
        <v>2014</v>
      </c>
      <c r="S3481" t="str">
        <f t="shared" si="67"/>
        <v>May</v>
      </c>
    </row>
    <row r="3482" spans="1:19" ht="44" thickBot="1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0" t="s">
        <v>8319</v>
      </c>
      <c r="P3482" s="15" t="s">
        <v>8320</v>
      </c>
      <c r="Q3482" s="12">
        <v>42171.317442129628</v>
      </c>
      <c r="R3482">
        <f t="shared" si="68"/>
        <v>2015</v>
      </c>
      <c r="S3482" t="str">
        <f t="shared" si="67"/>
        <v>Jun</v>
      </c>
    </row>
    <row r="3483" spans="1:19" ht="44" thickBot="1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0" t="s">
        <v>8319</v>
      </c>
      <c r="P3483" s="15" t="s">
        <v>8320</v>
      </c>
      <c r="Q3483" s="13">
        <v>41989.247546296298</v>
      </c>
      <c r="R3483">
        <f t="shared" si="68"/>
        <v>2014</v>
      </c>
      <c r="S3483" t="str">
        <f t="shared" si="67"/>
        <v>Dec</v>
      </c>
    </row>
    <row r="3484" spans="1:19" ht="44" thickBot="1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0" t="s">
        <v>8319</v>
      </c>
      <c r="P3484" s="15" t="s">
        <v>8320</v>
      </c>
      <c r="Q3484" s="12">
        <v>41796.771597222221</v>
      </c>
      <c r="R3484">
        <f t="shared" si="68"/>
        <v>2014</v>
      </c>
      <c r="S3484" t="str">
        <f t="shared" si="67"/>
        <v>Jun</v>
      </c>
    </row>
    <row r="3485" spans="1:19" ht="44" thickBot="1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0" t="s">
        <v>8319</v>
      </c>
      <c r="P3485" s="15" t="s">
        <v>8320</v>
      </c>
      <c r="Q3485" s="13">
        <v>41793.668761574074</v>
      </c>
      <c r="R3485">
        <f t="shared" si="68"/>
        <v>2014</v>
      </c>
      <c r="S3485" t="str">
        <f t="shared" si="67"/>
        <v>Jun</v>
      </c>
    </row>
    <row r="3486" spans="1:19" ht="58.5" thickBot="1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0" t="s">
        <v>8319</v>
      </c>
      <c r="P3486" s="15" t="s">
        <v>8320</v>
      </c>
      <c r="Q3486" s="12">
        <v>42506.760405092595</v>
      </c>
      <c r="R3486">
        <f t="shared" si="68"/>
        <v>2016</v>
      </c>
      <c r="S3486" t="str">
        <f t="shared" si="67"/>
        <v>May</v>
      </c>
    </row>
    <row r="3487" spans="1:19" ht="44" thickBot="1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0" t="s">
        <v>8319</v>
      </c>
      <c r="P3487" s="15" t="s">
        <v>8320</v>
      </c>
      <c r="Q3487" s="13">
        <v>42372.693055555559</v>
      </c>
      <c r="R3487">
        <f t="shared" si="68"/>
        <v>2016</v>
      </c>
      <c r="S3487" t="str">
        <f t="shared" ref="S3487:S3550" si="69">TEXT(Q3487,"mmm")</f>
        <v>Jan</v>
      </c>
    </row>
    <row r="3488" spans="1:19" ht="44" thickBot="1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0" t="s">
        <v>8319</v>
      </c>
      <c r="P3488" s="15" t="s">
        <v>8320</v>
      </c>
      <c r="Q3488" s="12">
        <v>42126.875011574077</v>
      </c>
      <c r="R3488">
        <f t="shared" si="68"/>
        <v>2015</v>
      </c>
      <c r="S3488" t="str">
        <f t="shared" si="69"/>
        <v>May</v>
      </c>
    </row>
    <row r="3489" spans="1:19" ht="44" thickBot="1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0" t="s">
        <v>8319</v>
      </c>
      <c r="P3489" s="15" t="s">
        <v>8320</v>
      </c>
      <c r="Q3489" s="13">
        <v>42149.940416666665</v>
      </c>
      <c r="R3489">
        <f t="shared" si="68"/>
        <v>2015</v>
      </c>
      <c r="S3489" t="str">
        <f t="shared" si="69"/>
        <v>May</v>
      </c>
    </row>
    <row r="3490" spans="1:19" ht="58.5" thickBot="1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0" t="s">
        <v>8319</v>
      </c>
      <c r="P3490" s="15" t="s">
        <v>8320</v>
      </c>
      <c r="Q3490" s="12">
        <v>42087.768055555556</v>
      </c>
      <c r="R3490">
        <f t="shared" si="68"/>
        <v>2015</v>
      </c>
      <c r="S3490" t="str">
        <f t="shared" si="69"/>
        <v>Mar</v>
      </c>
    </row>
    <row r="3491" spans="1:19" ht="44" thickBot="1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0" t="s">
        <v>8319</v>
      </c>
      <c r="P3491" s="15" t="s">
        <v>8320</v>
      </c>
      <c r="Q3491" s="13">
        <v>41753.635775462964</v>
      </c>
      <c r="R3491">
        <f t="shared" si="68"/>
        <v>2014</v>
      </c>
      <c r="S3491" t="str">
        <f t="shared" si="69"/>
        <v>Apr</v>
      </c>
    </row>
    <row r="3492" spans="1:19" ht="44" thickBot="1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0" t="s">
        <v>8319</v>
      </c>
      <c r="P3492" s="15" t="s">
        <v>8320</v>
      </c>
      <c r="Q3492" s="12">
        <v>42443.802361111113</v>
      </c>
      <c r="R3492">
        <f t="shared" si="68"/>
        <v>2016</v>
      </c>
      <c r="S3492" t="str">
        <f t="shared" si="69"/>
        <v>Mar</v>
      </c>
    </row>
    <row r="3493" spans="1:19" ht="58.5" thickBot="1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0" t="s">
        <v>8319</v>
      </c>
      <c r="P3493" s="15" t="s">
        <v>8320</v>
      </c>
      <c r="Q3493" s="13">
        <v>42121.249814814815</v>
      </c>
      <c r="R3493">
        <f t="shared" si="68"/>
        <v>2015</v>
      </c>
      <c r="S3493" t="str">
        <f t="shared" si="69"/>
        <v>Apr</v>
      </c>
    </row>
    <row r="3494" spans="1:19" ht="44" thickBot="1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0" t="s">
        <v>8319</v>
      </c>
      <c r="P3494" s="15" t="s">
        <v>8320</v>
      </c>
      <c r="Q3494" s="12">
        <v>42268.00922453704</v>
      </c>
      <c r="R3494">
        <f t="shared" si="68"/>
        <v>2015</v>
      </c>
      <c r="S3494" t="str">
        <f t="shared" si="69"/>
        <v>Sep</v>
      </c>
    </row>
    <row r="3495" spans="1:19" ht="44" thickBot="1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0" t="s">
        <v>8319</v>
      </c>
      <c r="P3495" s="15" t="s">
        <v>8320</v>
      </c>
      <c r="Q3495" s="13">
        <v>41848.866157407407</v>
      </c>
      <c r="R3495">
        <f t="shared" si="68"/>
        <v>2014</v>
      </c>
      <c r="S3495" t="str">
        <f t="shared" si="69"/>
        <v>Jul</v>
      </c>
    </row>
    <row r="3496" spans="1:19" ht="44" thickBot="1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0" t="s">
        <v>8319</v>
      </c>
      <c r="P3496" s="15" t="s">
        <v>8320</v>
      </c>
      <c r="Q3496" s="12">
        <v>42689.214988425927</v>
      </c>
      <c r="R3496">
        <f t="shared" si="68"/>
        <v>2016</v>
      </c>
      <c r="S3496" t="str">
        <f t="shared" si="69"/>
        <v>Nov</v>
      </c>
    </row>
    <row r="3497" spans="1:19" ht="44" thickBot="1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0" t="s">
        <v>8319</v>
      </c>
      <c r="P3497" s="15" t="s">
        <v>8320</v>
      </c>
      <c r="Q3497" s="13">
        <v>41915.762835648151</v>
      </c>
      <c r="R3497">
        <f t="shared" si="68"/>
        <v>2014</v>
      </c>
      <c r="S3497" t="str">
        <f t="shared" si="69"/>
        <v>Oct</v>
      </c>
    </row>
    <row r="3498" spans="1:19" ht="58.5" thickBot="1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0" t="s">
        <v>8319</v>
      </c>
      <c r="P3498" s="15" t="s">
        <v>8320</v>
      </c>
      <c r="Q3498" s="12">
        <v>42584.846828703703</v>
      </c>
      <c r="R3498">
        <f t="shared" si="68"/>
        <v>2016</v>
      </c>
      <c r="S3498" t="str">
        <f t="shared" si="69"/>
        <v>Aug</v>
      </c>
    </row>
    <row r="3499" spans="1:19" ht="58.5" thickBot="1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0" t="s">
        <v>8319</v>
      </c>
      <c r="P3499" s="15" t="s">
        <v>8320</v>
      </c>
      <c r="Q3499" s="13">
        <v>42511.741944444446</v>
      </c>
      <c r="R3499">
        <f t="shared" si="68"/>
        <v>2016</v>
      </c>
      <c r="S3499" t="str">
        <f t="shared" si="69"/>
        <v>May</v>
      </c>
    </row>
    <row r="3500" spans="1:19" ht="58.5" thickBot="1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0" t="s">
        <v>8319</v>
      </c>
      <c r="P3500" s="15" t="s">
        <v>8320</v>
      </c>
      <c r="Q3500" s="12">
        <v>42459.15861111111</v>
      </c>
      <c r="R3500">
        <f t="shared" si="68"/>
        <v>2016</v>
      </c>
      <c r="S3500" t="str">
        <f t="shared" si="69"/>
        <v>Mar</v>
      </c>
    </row>
    <row r="3501" spans="1:19" ht="44" thickBot="1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0" t="s">
        <v>8319</v>
      </c>
      <c r="P3501" s="15" t="s">
        <v>8320</v>
      </c>
      <c r="Q3501" s="13">
        <v>42132.036168981482</v>
      </c>
      <c r="R3501">
        <f t="shared" si="68"/>
        <v>2015</v>
      </c>
      <c r="S3501" t="str">
        <f t="shared" si="69"/>
        <v>May</v>
      </c>
    </row>
    <row r="3502" spans="1:19" ht="58.5" thickBot="1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0" t="s">
        <v>8319</v>
      </c>
      <c r="P3502" s="15" t="s">
        <v>8320</v>
      </c>
      <c r="Q3502" s="12">
        <v>42419.919421296298</v>
      </c>
      <c r="R3502">
        <f t="shared" si="68"/>
        <v>2016</v>
      </c>
      <c r="S3502" t="str">
        <f t="shared" si="69"/>
        <v>Feb</v>
      </c>
    </row>
    <row r="3503" spans="1:19" ht="44" thickBot="1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0" t="s">
        <v>8319</v>
      </c>
      <c r="P3503" s="15" t="s">
        <v>8320</v>
      </c>
      <c r="Q3503" s="13">
        <v>42233.763831018521</v>
      </c>
      <c r="R3503">
        <f t="shared" si="68"/>
        <v>2015</v>
      </c>
      <c r="S3503" t="str">
        <f t="shared" si="69"/>
        <v>Aug</v>
      </c>
    </row>
    <row r="3504" spans="1:19" ht="44" thickBot="1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0" t="s">
        <v>8319</v>
      </c>
      <c r="P3504" s="15" t="s">
        <v>8320</v>
      </c>
      <c r="Q3504" s="12">
        <v>42430.839398148149</v>
      </c>
      <c r="R3504">
        <f t="shared" si="68"/>
        <v>2016</v>
      </c>
      <c r="S3504" t="str">
        <f t="shared" si="69"/>
        <v>Mar</v>
      </c>
    </row>
    <row r="3505" spans="1:19" ht="44" thickBot="1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0" t="s">
        <v>8319</v>
      </c>
      <c r="P3505" s="15" t="s">
        <v>8320</v>
      </c>
      <c r="Q3505" s="13">
        <v>42545.478333333333</v>
      </c>
      <c r="R3505">
        <f t="shared" si="68"/>
        <v>2016</v>
      </c>
      <c r="S3505" t="str">
        <f t="shared" si="69"/>
        <v>Jun</v>
      </c>
    </row>
    <row r="3506" spans="1:19" ht="44" thickBot="1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0" t="s">
        <v>8319</v>
      </c>
      <c r="P3506" s="15" t="s">
        <v>8320</v>
      </c>
      <c r="Q3506" s="12">
        <v>42297.748738425929</v>
      </c>
      <c r="R3506">
        <f t="shared" si="68"/>
        <v>2015</v>
      </c>
      <c r="S3506" t="str">
        <f t="shared" si="69"/>
        <v>Oct</v>
      </c>
    </row>
    <row r="3507" spans="1:19" ht="87.5" thickBot="1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0" t="s">
        <v>8319</v>
      </c>
      <c r="P3507" s="15" t="s">
        <v>8320</v>
      </c>
      <c r="Q3507" s="13">
        <v>41760.935706018521</v>
      </c>
      <c r="R3507">
        <f t="shared" si="68"/>
        <v>2014</v>
      </c>
      <c r="S3507" t="str">
        <f t="shared" si="69"/>
        <v>May</v>
      </c>
    </row>
    <row r="3508" spans="1:19" ht="44" thickBot="1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0" t="s">
        <v>8319</v>
      </c>
      <c r="P3508" s="15" t="s">
        <v>8320</v>
      </c>
      <c r="Q3508" s="12">
        <v>41829.734259259261</v>
      </c>
      <c r="R3508">
        <f t="shared" si="68"/>
        <v>2014</v>
      </c>
      <c r="S3508" t="str">
        <f t="shared" si="69"/>
        <v>Jul</v>
      </c>
    </row>
    <row r="3509" spans="1:19" ht="44" thickBot="1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0" t="s">
        <v>8319</v>
      </c>
      <c r="P3509" s="15" t="s">
        <v>8320</v>
      </c>
      <c r="Q3509" s="13">
        <v>42491.922881944447</v>
      </c>
      <c r="R3509">
        <f t="shared" si="68"/>
        <v>2016</v>
      </c>
      <c r="S3509" t="str">
        <f t="shared" si="69"/>
        <v>May</v>
      </c>
    </row>
    <row r="3510" spans="1:19" ht="44" thickBot="1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0" t="s">
        <v>8319</v>
      </c>
      <c r="P3510" s="15" t="s">
        <v>8320</v>
      </c>
      <c r="Q3510" s="12">
        <v>42477.729780092595</v>
      </c>
      <c r="R3510">
        <f t="shared" si="68"/>
        <v>2016</v>
      </c>
      <c r="S3510" t="str">
        <f t="shared" si="69"/>
        <v>Apr</v>
      </c>
    </row>
    <row r="3511" spans="1:19" ht="44" thickBot="1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0" t="s">
        <v>8319</v>
      </c>
      <c r="P3511" s="15" t="s">
        <v>8320</v>
      </c>
      <c r="Q3511" s="13">
        <v>41950.859560185185</v>
      </c>
      <c r="R3511">
        <f t="shared" si="68"/>
        <v>2014</v>
      </c>
      <c r="S3511" t="str">
        <f t="shared" si="69"/>
        <v>Nov</v>
      </c>
    </row>
    <row r="3512" spans="1:19" ht="58.5" thickBot="1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0" t="s">
        <v>8319</v>
      </c>
      <c r="P3512" s="15" t="s">
        <v>8320</v>
      </c>
      <c r="Q3512" s="12">
        <v>41802.62090277778</v>
      </c>
      <c r="R3512">
        <f t="shared" si="68"/>
        <v>2014</v>
      </c>
      <c r="S3512" t="str">
        <f t="shared" si="69"/>
        <v>Jun</v>
      </c>
    </row>
    <row r="3513" spans="1:19" ht="44" thickBot="1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0" t="s">
        <v>8319</v>
      </c>
      <c r="P3513" s="15" t="s">
        <v>8320</v>
      </c>
      <c r="Q3513" s="13">
        <v>41927.873784722222</v>
      </c>
      <c r="R3513">
        <f t="shared" si="68"/>
        <v>2014</v>
      </c>
      <c r="S3513" t="str">
        <f t="shared" si="69"/>
        <v>Oct</v>
      </c>
    </row>
    <row r="3514" spans="1:19" ht="44" thickBot="1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0" t="s">
        <v>8319</v>
      </c>
      <c r="P3514" s="15" t="s">
        <v>8320</v>
      </c>
      <c r="Q3514" s="12">
        <v>42057.536944444444</v>
      </c>
      <c r="R3514">
        <f t="shared" si="68"/>
        <v>2015</v>
      </c>
      <c r="S3514" t="str">
        <f t="shared" si="69"/>
        <v>Feb</v>
      </c>
    </row>
    <row r="3515" spans="1:19" ht="44" thickBot="1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0" t="s">
        <v>8319</v>
      </c>
      <c r="P3515" s="15" t="s">
        <v>8320</v>
      </c>
      <c r="Q3515" s="13">
        <v>41781.096203703702</v>
      </c>
      <c r="R3515">
        <f t="shared" si="68"/>
        <v>2014</v>
      </c>
      <c r="S3515" t="str">
        <f t="shared" si="69"/>
        <v>May</v>
      </c>
    </row>
    <row r="3516" spans="1:19" ht="44" thickBot="1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0" t="s">
        <v>8319</v>
      </c>
      <c r="P3516" s="15" t="s">
        <v>8320</v>
      </c>
      <c r="Q3516" s="12">
        <v>42020.846666666665</v>
      </c>
      <c r="R3516">
        <f t="shared" si="68"/>
        <v>2015</v>
      </c>
      <c r="S3516" t="str">
        <f t="shared" si="69"/>
        <v>Jan</v>
      </c>
    </row>
    <row r="3517" spans="1:19" ht="44" thickBot="1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0" t="s">
        <v>8319</v>
      </c>
      <c r="P3517" s="15" t="s">
        <v>8320</v>
      </c>
      <c r="Q3517" s="13">
        <v>42125.772812499999</v>
      </c>
      <c r="R3517">
        <f t="shared" si="68"/>
        <v>2015</v>
      </c>
      <c r="S3517" t="str">
        <f t="shared" si="69"/>
        <v>May</v>
      </c>
    </row>
    <row r="3518" spans="1:19" ht="44" thickBot="1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0" t="s">
        <v>8319</v>
      </c>
      <c r="P3518" s="15" t="s">
        <v>8320</v>
      </c>
      <c r="Q3518" s="12">
        <v>41856.010069444441</v>
      </c>
      <c r="R3518">
        <f t="shared" si="68"/>
        <v>2014</v>
      </c>
      <c r="S3518" t="str">
        <f t="shared" si="69"/>
        <v>Aug</v>
      </c>
    </row>
    <row r="3519" spans="1:19" ht="44" thickBot="1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0" t="s">
        <v>8319</v>
      </c>
      <c r="P3519" s="15" t="s">
        <v>8320</v>
      </c>
      <c r="Q3519" s="13">
        <v>41794.817523148151</v>
      </c>
      <c r="R3519">
        <f t="shared" si="68"/>
        <v>2014</v>
      </c>
      <c r="S3519" t="str">
        <f t="shared" si="69"/>
        <v>Jun</v>
      </c>
    </row>
    <row r="3520" spans="1:19" ht="44" thickBot="1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0" t="s">
        <v>8319</v>
      </c>
      <c r="P3520" s="15" t="s">
        <v>8320</v>
      </c>
      <c r="Q3520" s="12">
        <v>41893.783553240741</v>
      </c>
      <c r="R3520">
        <f t="shared" si="68"/>
        <v>2014</v>
      </c>
      <c r="S3520" t="str">
        <f t="shared" si="69"/>
        <v>Sep</v>
      </c>
    </row>
    <row r="3521" spans="1:19" ht="44" thickBot="1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0" t="s">
        <v>8319</v>
      </c>
      <c r="P3521" s="15" t="s">
        <v>8320</v>
      </c>
      <c r="Q3521" s="13">
        <v>42037.598958333336</v>
      </c>
      <c r="R3521">
        <f t="shared" si="68"/>
        <v>2015</v>
      </c>
      <c r="S3521" t="str">
        <f t="shared" si="69"/>
        <v>Feb</v>
      </c>
    </row>
    <row r="3522" spans="1:19" ht="44" thickBot="1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0" t="s">
        <v>8319</v>
      </c>
      <c r="P3522" s="15" t="s">
        <v>8320</v>
      </c>
      <c r="Q3522" s="12">
        <v>42227.824212962965</v>
      </c>
      <c r="R3522">
        <f t="shared" si="68"/>
        <v>2015</v>
      </c>
      <c r="S3522" t="str">
        <f t="shared" si="69"/>
        <v>Aug</v>
      </c>
    </row>
    <row r="3523" spans="1:19" ht="58.5" thickBot="1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0" t="s">
        <v>8319</v>
      </c>
      <c r="P3523" s="15" t="s">
        <v>8320</v>
      </c>
      <c r="Q3523" s="13">
        <v>41881.361342592594</v>
      </c>
      <c r="R3523">
        <f t="shared" ref="R3523:R3586" si="70">YEAR(Q3523)</f>
        <v>2014</v>
      </c>
      <c r="S3523" t="str">
        <f t="shared" si="69"/>
        <v>Aug</v>
      </c>
    </row>
    <row r="3524" spans="1:19" ht="44" thickBot="1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0" t="s">
        <v>8319</v>
      </c>
      <c r="P3524" s="15" t="s">
        <v>8320</v>
      </c>
      <c r="Q3524" s="12">
        <v>42234.789884259262</v>
      </c>
      <c r="R3524">
        <f t="shared" si="70"/>
        <v>2015</v>
      </c>
      <c r="S3524" t="str">
        <f t="shared" si="69"/>
        <v>Aug</v>
      </c>
    </row>
    <row r="3525" spans="1:19" ht="44" thickBot="1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0" t="s">
        <v>8319</v>
      </c>
      <c r="P3525" s="15" t="s">
        <v>8320</v>
      </c>
      <c r="Q3525" s="13">
        <v>42581.397546296299</v>
      </c>
      <c r="R3525">
        <f t="shared" si="70"/>
        <v>2016</v>
      </c>
      <c r="S3525" t="str">
        <f t="shared" si="69"/>
        <v>Jul</v>
      </c>
    </row>
    <row r="3526" spans="1:19" ht="58.5" thickBot="1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0" t="s">
        <v>8319</v>
      </c>
      <c r="P3526" s="15" t="s">
        <v>8320</v>
      </c>
      <c r="Q3526" s="12">
        <v>41880.76357638889</v>
      </c>
      <c r="R3526">
        <f t="shared" si="70"/>
        <v>2014</v>
      </c>
      <c r="S3526" t="str">
        <f t="shared" si="69"/>
        <v>Aug</v>
      </c>
    </row>
    <row r="3527" spans="1:19" ht="44" thickBot="1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0" t="s">
        <v>8319</v>
      </c>
      <c r="P3527" s="15" t="s">
        <v>8320</v>
      </c>
      <c r="Q3527" s="13">
        <v>42214.695671296293</v>
      </c>
      <c r="R3527">
        <f t="shared" si="70"/>
        <v>2015</v>
      </c>
      <c r="S3527" t="str">
        <f t="shared" si="69"/>
        <v>Jul</v>
      </c>
    </row>
    <row r="3528" spans="1:19" ht="44" thickBot="1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0" t="s">
        <v>8319</v>
      </c>
      <c r="P3528" s="15" t="s">
        <v>8320</v>
      </c>
      <c r="Q3528" s="12">
        <v>42460.335312499999</v>
      </c>
      <c r="R3528">
        <f t="shared" si="70"/>
        <v>2016</v>
      </c>
      <c r="S3528" t="str">
        <f t="shared" si="69"/>
        <v>Mar</v>
      </c>
    </row>
    <row r="3529" spans="1:19" ht="44" thickBot="1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0" t="s">
        <v>8319</v>
      </c>
      <c r="P3529" s="15" t="s">
        <v>8320</v>
      </c>
      <c r="Q3529" s="13">
        <v>42167.023206018515</v>
      </c>
      <c r="R3529">
        <f t="shared" si="70"/>
        <v>2015</v>
      </c>
      <c r="S3529" t="str">
        <f t="shared" si="69"/>
        <v>Jun</v>
      </c>
    </row>
    <row r="3530" spans="1:19" ht="44" thickBot="1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0" t="s">
        <v>8319</v>
      </c>
      <c r="P3530" s="15" t="s">
        <v>8320</v>
      </c>
      <c r="Q3530" s="12">
        <v>42733.50136574074</v>
      </c>
      <c r="R3530">
        <f t="shared" si="70"/>
        <v>2016</v>
      </c>
      <c r="S3530" t="str">
        <f t="shared" si="69"/>
        <v>Dec</v>
      </c>
    </row>
    <row r="3531" spans="1:19" ht="58.5" thickBot="1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0" t="s">
        <v>8319</v>
      </c>
      <c r="P3531" s="15" t="s">
        <v>8320</v>
      </c>
      <c r="Q3531" s="13">
        <v>42177.761782407404</v>
      </c>
      <c r="R3531">
        <f t="shared" si="70"/>
        <v>2015</v>
      </c>
      <c r="S3531" t="str">
        <f t="shared" si="69"/>
        <v>Jun</v>
      </c>
    </row>
    <row r="3532" spans="1:19" ht="44" thickBot="1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0" t="s">
        <v>8319</v>
      </c>
      <c r="P3532" s="15" t="s">
        <v>8320</v>
      </c>
      <c r="Q3532" s="12">
        <v>42442.623344907406</v>
      </c>
      <c r="R3532">
        <f t="shared" si="70"/>
        <v>2016</v>
      </c>
      <c r="S3532" t="str">
        <f t="shared" si="69"/>
        <v>Mar</v>
      </c>
    </row>
    <row r="3533" spans="1:19" ht="15" thickBot="1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0" t="s">
        <v>8319</v>
      </c>
      <c r="P3533" s="15" t="s">
        <v>8320</v>
      </c>
      <c r="Q3533" s="13">
        <v>42521.654328703706</v>
      </c>
      <c r="R3533">
        <f t="shared" si="70"/>
        <v>2016</v>
      </c>
      <c r="S3533" t="str">
        <f t="shared" si="69"/>
        <v>May</v>
      </c>
    </row>
    <row r="3534" spans="1:19" ht="58.5" thickBot="1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0" t="s">
        <v>8319</v>
      </c>
      <c r="P3534" s="15" t="s">
        <v>8320</v>
      </c>
      <c r="Q3534" s="12">
        <v>41884.599849537037</v>
      </c>
      <c r="R3534">
        <f t="shared" si="70"/>
        <v>2014</v>
      </c>
      <c r="S3534" t="str">
        <f t="shared" si="69"/>
        <v>Sep</v>
      </c>
    </row>
    <row r="3535" spans="1:19" ht="58.5" thickBot="1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0" t="s">
        <v>8319</v>
      </c>
      <c r="P3535" s="15" t="s">
        <v>8320</v>
      </c>
      <c r="Q3535" s="13">
        <v>42289.761192129627</v>
      </c>
      <c r="R3535">
        <f t="shared" si="70"/>
        <v>2015</v>
      </c>
      <c r="S3535" t="str">
        <f t="shared" si="69"/>
        <v>Oct</v>
      </c>
    </row>
    <row r="3536" spans="1:19" ht="44" thickBot="1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0" t="s">
        <v>8319</v>
      </c>
      <c r="P3536" s="15" t="s">
        <v>8320</v>
      </c>
      <c r="Q3536" s="12">
        <v>42243.6252662037</v>
      </c>
      <c r="R3536">
        <f t="shared" si="70"/>
        <v>2015</v>
      </c>
      <c r="S3536" t="str">
        <f t="shared" si="69"/>
        <v>Aug</v>
      </c>
    </row>
    <row r="3537" spans="1:19" ht="44" thickBot="1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0" t="s">
        <v>8319</v>
      </c>
      <c r="P3537" s="15" t="s">
        <v>8320</v>
      </c>
      <c r="Q3537" s="13">
        <v>42248.640162037038</v>
      </c>
      <c r="R3537">
        <f t="shared" si="70"/>
        <v>2015</v>
      </c>
      <c r="S3537" t="str">
        <f t="shared" si="69"/>
        <v>Sep</v>
      </c>
    </row>
    <row r="3538" spans="1:19" ht="44" thickBot="1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0" t="s">
        <v>8319</v>
      </c>
      <c r="P3538" s="15" t="s">
        <v>8320</v>
      </c>
      <c r="Q3538" s="12">
        <v>42328.727141203701</v>
      </c>
      <c r="R3538">
        <f t="shared" si="70"/>
        <v>2015</v>
      </c>
      <c r="S3538" t="str">
        <f t="shared" si="69"/>
        <v>Nov</v>
      </c>
    </row>
    <row r="3539" spans="1:19" ht="58.5" thickBot="1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0" t="s">
        <v>8319</v>
      </c>
      <c r="P3539" s="15" t="s">
        <v>8320</v>
      </c>
      <c r="Q3539" s="13">
        <v>41923.354351851849</v>
      </c>
      <c r="R3539">
        <f t="shared" si="70"/>
        <v>2014</v>
      </c>
      <c r="S3539" t="str">
        <f t="shared" si="69"/>
        <v>Oct</v>
      </c>
    </row>
    <row r="3540" spans="1:19" ht="44" thickBot="1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0" t="s">
        <v>8319</v>
      </c>
      <c r="P3540" s="15" t="s">
        <v>8320</v>
      </c>
      <c r="Q3540" s="12">
        <v>42571.420601851853</v>
      </c>
      <c r="R3540">
        <f t="shared" si="70"/>
        <v>2016</v>
      </c>
      <c r="S3540" t="str">
        <f t="shared" si="69"/>
        <v>Jul</v>
      </c>
    </row>
    <row r="3541" spans="1:19" ht="44" thickBot="1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0" t="s">
        <v>8319</v>
      </c>
      <c r="P3541" s="15" t="s">
        <v>8320</v>
      </c>
      <c r="Q3541" s="13">
        <v>42600.756041666667</v>
      </c>
      <c r="R3541">
        <f t="shared" si="70"/>
        <v>2016</v>
      </c>
      <c r="S3541" t="str">
        <f t="shared" si="69"/>
        <v>Aug</v>
      </c>
    </row>
    <row r="3542" spans="1:19" ht="58.5" thickBot="1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0" t="s">
        <v>8319</v>
      </c>
      <c r="P3542" s="15" t="s">
        <v>8320</v>
      </c>
      <c r="Q3542" s="12">
        <v>42517.003368055557</v>
      </c>
      <c r="R3542">
        <f t="shared" si="70"/>
        <v>2016</v>
      </c>
      <c r="S3542" t="str">
        <f t="shared" si="69"/>
        <v>May</v>
      </c>
    </row>
    <row r="3543" spans="1:19" ht="44" thickBot="1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0" t="s">
        <v>8319</v>
      </c>
      <c r="P3543" s="15" t="s">
        <v>8320</v>
      </c>
      <c r="Q3543" s="13">
        <v>42222.730034722219</v>
      </c>
      <c r="R3543">
        <f t="shared" si="70"/>
        <v>2015</v>
      </c>
      <c r="S3543" t="str">
        <f t="shared" si="69"/>
        <v>Aug</v>
      </c>
    </row>
    <row r="3544" spans="1:19" ht="44" thickBot="1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0" t="s">
        <v>8319</v>
      </c>
      <c r="P3544" s="15" t="s">
        <v>8320</v>
      </c>
      <c r="Q3544" s="12">
        <v>41829.599791666667</v>
      </c>
      <c r="R3544">
        <f t="shared" si="70"/>
        <v>2014</v>
      </c>
      <c r="S3544" t="str">
        <f t="shared" si="69"/>
        <v>Jul</v>
      </c>
    </row>
    <row r="3545" spans="1:19" ht="44" thickBot="1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0" t="s">
        <v>8319</v>
      </c>
      <c r="P3545" s="15" t="s">
        <v>8320</v>
      </c>
      <c r="Q3545" s="13">
        <v>42150.755312499998</v>
      </c>
      <c r="R3545">
        <f t="shared" si="70"/>
        <v>2015</v>
      </c>
      <c r="S3545" t="str">
        <f t="shared" si="69"/>
        <v>May</v>
      </c>
    </row>
    <row r="3546" spans="1:19" ht="29.5" thickBot="1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0" t="s">
        <v>8319</v>
      </c>
      <c r="P3546" s="15" t="s">
        <v>8320</v>
      </c>
      <c r="Q3546" s="12">
        <v>42040.831678240742</v>
      </c>
      <c r="R3546">
        <f t="shared" si="70"/>
        <v>2015</v>
      </c>
      <c r="S3546" t="str">
        <f t="shared" si="69"/>
        <v>Feb</v>
      </c>
    </row>
    <row r="3547" spans="1:19" ht="44" thickBot="1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0" t="s">
        <v>8319</v>
      </c>
      <c r="P3547" s="15" t="s">
        <v>8320</v>
      </c>
      <c r="Q3547" s="13">
        <v>42075.807395833333</v>
      </c>
      <c r="R3547">
        <f t="shared" si="70"/>
        <v>2015</v>
      </c>
      <c r="S3547" t="str">
        <f t="shared" si="69"/>
        <v>Mar</v>
      </c>
    </row>
    <row r="3548" spans="1:19" ht="44" thickBot="1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0" t="s">
        <v>8319</v>
      </c>
      <c r="P3548" s="15" t="s">
        <v>8320</v>
      </c>
      <c r="Q3548" s="12">
        <v>42073.660694444443</v>
      </c>
      <c r="R3548">
        <f t="shared" si="70"/>
        <v>2015</v>
      </c>
      <c r="S3548" t="str">
        <f t="shared" si="69"/>
        <v>Mar</v>
      </c>
    </row>
    <row r="3549" spans="1:19" ht="44" thickBot="1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0" t="s">
        <v>8319</v>
      </c>
      <c r="P3549" s="15" t="s">
        <v>8320</v>
      </c>
      <c r="Q3549" s="13">
        <v>42480.078715277778</v>
      </c>
      <c r="R3549">
        <f t="shared" si="70"/>
        <v>2016</v>
      </c>
      <c r="S3549" t="str">
        <f t="shared" si="69"/>
        <v>Apr</v>
      </c>
    </row>
    <row r="3550" spans="1:19" ht="44" thickBot="1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0" t="s">
        <v>8319</v>
      </c>
      <c r="P3550" s="15" t="s">
        <v>8320</v>
      </c>
      <c r="Q3550" s="12">
        <v>42411.942291666666</v>
      </c>
      <c r="R3550">
        <f t="shared" si="70"/>
        <v>2016</v>
      </c>
      <c r="S3550" t="str">
        <f t="shared" si="69"/>
        <v>Feb</v>
      </c>
    </row>
    <row r="3551" spans="1:19" ht="44" thickBot="1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0" t="s">
        <v>8319</v>
      </c>
      <c r="P3551" s="15" t="s">
        <v>8320</v>
      </c>
      <c r="Q3551" s="13">
        <v>42223.394363425927</v>
      </c>
      <c r="R3551">
        <f t="shared" si="70"/>
        <v>2015</v>
      </c>
      <c r="S3551" t="str">
        <f t="shared" ref="S3551:S3614" si="71">TEXT(Q3551,"mmm")</f>
        <v>Aug</v>
      </c>
    </row>
    <row r="3552" spans="1:19" ht="58.5" thickBot="1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0" t="s">
        <v>8319</v>
      </c>
      <c r="P3552" s="15" t="s">
        <v>8320</v>
      </c>
      <c r="Q3552" s="12">
        <v>42462.893495370372</v>
      </c>
      <c r="R3552">
        <f t="shared" si="70"/>
        <v>2016</v>
      </c>
      <c r="S3552" t="str">
        <f t="shared" si="71"/>
        <v>Apr</v>
      </c>
    </row>
    <row r="3553" spans="1:19" ht="44" thickBot="1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0" t="s">
        <v>8319</v>
      </c>
      <c r="P3553" s="15" t="s">
        <v>8320</v>
      </c>
      <c r="Q3553" s="13">
        <v>41753.515856481485</v>
      </c>
      <c r="R3553">
        <f t="shared" si="70"/>
        <v>2014</v>
      </c>
      <c r="S3553" t="str">
        <f t="shared" si="71"/>
        <v>Apr</v>
      </c>
    </row>
    <row r="3554" spans="1:19" ht="44" thickBot="1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0" t="s">
        <v>8319</v>
      </c>
      <c r="P3554" s="15" t="s">
        <v>8320</v>
      </c>
      <c r="Q3554" s="12">
        <v>41788.587083333332</v>
      </c>
      <c r="R3554">
        <f t="shared" si="70"/>
        <v>2014</v>
      </c>
      <c r="S3554" t="str">
        <f t="shared" si="71"/>
        <v>May</v>
      </c>
    </row>
    <row r="3555" spans="1:19" ht="44" thickBot="1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0" t="s">
        <v>8319</v>
      </c>
      <c r="P3555" s="15" t="s">
        <v>8320</v>
      </c>
      <c r="Q3555" s="13">
        <v>42196.028703703705</v>
      </c>
      <c r="R3555">
        <f t="shared" si="70"/>
        <v>2015</v>
      </c>
      <c r="S3555" t="str">
        <f t="shared" si="71"/>
        <v>Jul</v>
      </c>
    </row>
    <row r="3556" spans="1:19" ht="44" thickBot="1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0" t="s">
        <v>8319</v>
      </c>
      <c r="P3556" s="15" t="s">
        <v>8320</v>
      </c>
      <c r="Q3556" s="12">
        <v>42016.050451388888</v>
      </c>
      <c r="R3556">
        <f t="shared" si="70"/>
        <v>2015</v>
      </c>
      <c r="S3556" t="str">
        <f t="shared" si="71"/>
        <v>Jan</v>
      </c>
    </row>
    <row r="3557" spans="1:19" ht="44" thickBot="1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0" t="s">
        <v>8319</v>
      </c>
      <c r="P3557" s="15" t="s">
        <v>8320</v>
      </c>
      <c r="Q3557" s="13">
        <v>42661.442060185182</v>
      </c>
      <c r="R3557">
        <f t="shared" si="70"/>
        <v>2016</v>
      </c>
      <c r="S3557" t="str">
        <f t="shared" si="71"/>
        <v>Oct</v>
      </c>
    </row>
    <row r="3558" spans="1:19" ht="58.5" thickBot="1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0" t="s">
        <v>8319</v>
      </c>
      <c r="P3558" s="15" t="s">
        <v>8320</v>
      </c>
      <c r="Q3558" s="12">
        <v>41808.649583333332</v>
      </c>
      <c r="R3558">
        <f t="shared" si="70"/>
        <v>2014</v>
      </c>
      <c r="S3558" t="str">
        <f t="shared" si="71"/>
        <v>Jun</v>
      </c>
    </row>
    <row r="3559" spans="1:19" ht="58.5" thickBot="1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0" t="s">
        <v>8319</v>
      </c>
      <c r="P3559" s="15" t="s">
        <v>8320</v>
      </c>
      <c r="Q3559" s="13">
        <v>41730.276747685188</v>
      </c>
      <c r="R3559">
        <f t="shared" si="70"/>
        <v>2014</v>
      </c>
      <c r="S3559" t="str">
        <f t="shared" si="71"/>
        <v>Apr</v>
      </c>
    </row>
    <row r="3560" spans="1:19" ht="44" thickBot="1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0" t="s">
        <v>8319</v>
      </c>
      <c r="P3560" s="15" t="s">
        <v>8320</v>
      </c>
      <c r="Q3560" s="12">
        <v>42139.816840277781</v>
      </c>
      <c r="R3560">
        <f t="shared" si="70"/>
        <v>2015</v>
      </c>
      <c r="S3560" t="str">
        <f t="shared" si="71"/>
        <v>May</v>
      </c>
    </row>
    <row r="3561" spans="1:19" ht="58.5" thickBot="1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0" t="s">
        <v>8319</v>
      </c>
      <c r="P3561" s="15" t="s">
        <v>8320</v>
      </c>
      <c r="Q3561" s="13">
        <v>42194.09615740741</v>
      </c>
      <c r="R3561">
        <f t="shared" si="70"/>
        <v>2015</v>
      </c>
      <c r="S3561" t="str">
        <f t="shared" si="71"/>
        <v>Jul</v>
      </c>
    </row>
    <row r="3562" spans="1:19" ht="58.5" thickBot="1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0" t="s">
        <v>8319</v>
      </c>
      <c r="P3562" s="15" t="s">
        <v>8320</v>
      </c>
      <c r="Q3562" s="12">
        <v>42115.889652777776</v>
      </c>
      <c r="R3562">
        <f t="shared" si="70"/>
        <v>2015</v>
      </c>
      <c r="S3562" t="str">
        <f t="shared" si="71"/>
        <v>Apr</v>
      </c>
    </row>
    <row r="3563" spans="1:19" ht="116.5" thickBot="1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0" t="s">
        <v>8319</v>
      </c>
      <c r="P3563" s="15" t="s">
        <v>8320</v>
      </c>
      <c r="Q3563" s="13">
        <v>42203.680300925924</v>
      </c>
      <c r="R3563">
        <f t="shared" si="70"/>
        <v>2015</v>
      </c>
      <c r="S3563" t="str">
        <f t="shared" si="71"/>
        <v>Jul</v>
      </c>
    </row>
    <row r="3564" spans="1:19" ht="58.5" thickBot="1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0" t="s">
        <v>8319</v>
      </c>
      <c r="P3564" s="15" t="s">
        <v>8320</v>
      </c>
      <c r="Q3564" s="12">
        <v>42433.761886574073</v>
      </c>
      <c r="R3564">
        <f t="shared" si="70"/>
        <v>2016</v>
      </c>
      <c r="S3564" t="str">
        <f t="shared" si="71"/>
        <v>Mar</v>
      </c>
    </row>
    <row r="3565" spans="1:19" ht="44" thickBot="1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0" t="s">
        <v>8319</v>
      </c>
      <c r="P3565" s="15" t="s">
        <v>8320</v>
      </c>
      <c r="Q3565" s="13">
        <v>42555.671944444446</v>
      </c>
      <c r="R3565">
        <f t="shared" si="70"/>
        <v>2016</v>
      </c>
      <c r="S3565" t="str">
        <f t="shared" si="71"/>
        <v>Jul</v>
      </c>
    </row>
    <row r="3566" spans="1:19" ht="29.5" thickBot="1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0" t="s">
        <v>8319</v>
      </c>
      <c r="P3566" s="15" t="s">
        <v>8320</v>
      </c>
      <c r="Q3566" s="12">
        <v>42236.623252314814</v>
      </c>
      <c r="R3566">
        <f t="shared" si="70"/>
        <v>2015</v>
      </c>
      <c r="S3566" t="str">
        <f t="shared" si="71"/>
        <v>Aug</v>
      </c>
    </row>
    <row r="3567" spans="1:19" ht="44" thickBot="1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0" t="s">
        <v>8319</v>
      </c>
      <c r="P3567" s="15" t="s">
        <v>8320</v>
      </c>
      <c r="Q3567" s="13">
        <v>41974.743148148147</v>
      </c>
      <c r="R3567">
        <f t="shared" si="70"/>
        <v>2014</v>
      </c>
      <c r="S3567" t="str">
        <f t="shared" si="71"/>
        <v>Dec</v>
      </c>
    </row>
    <row r="3568" spans="1:19" ht="44" thickBot="1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0" t="s">
        <v>8319</v>
      </c>
      <c r="P3568" s="15" t="s">
        <v>8320</v>
      </c>
      <c r="Q3568" s="12">
        <v>41997.507905092592</v>
      </c>
      <c r="R3568">
        <f t="shared" si="70"/>
        <v>2014</v>
      </c>
      <c r="S3568" t="str">
        <f t="shared" si="71"/>
        <v>Dec</v>
      </c>
    </row>
    <row r="3569" spans="1:19" ht="44" thickBot="1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0" t="s">
        <v>8319</v>
      </c>
      <c r="P3569" s="15" t="s">
        <v>8320</v>
      </c>
      <c r="Q3569" s="13">
        <v>42135.810694444444</v>
      </c>
      <c r="R3569">
        <f t="shared" si="70"/>
        <v>2015</v>
      </c>
      <c r="S3569" t="str">
        <f t="shared" si="71"/>
        <v>May</v>
      </c>
    </row>
    <row r="3570" spans="1:19" ht="44" thickBot="1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0" t="s">
        <v>8319</v>
      </c>
      <c r="P3570" s="15" t="s">
        <v>8320</v>
      </c>
      <c r="Q3570" s="12">
        <v>41869.740671296298</v>
      </c>
      <c r="R3570">
        <f t="shared" si="70"/>
        <v>2014</v>
      </c>
      <c r="S3570" t="str">
        <f t="shared" si="71"/>
        <v>Aug</v>
      </c>
    </row>
    <row r="3571" spans="1:19" ht="44" thickBot="1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0" t="s">
        <v>8319</v>
      </c>
      <c r="P3571" s="15" t="s">
        <v>8320</v>
      </c>
      <c r="Q3571" s="13">
        <v>41982.688611111109</v>
      </c>
      <c r="R3571">
        <f t="shared" si="70"/>
        <v>2014</v>
      </c>
      <c r="S3571" t="str">
        <f t="shared" si="71"/>
        <v>Dec</v>
      </c>
    </row>
    <row r="3572" spans="1:19" ht="44" thickBot="1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0" t="s">
        <v>8319</v>
      </c>
      <c r="P3572" s="15" t="s">
        <v>8320</v>
      </c>
      <c r="Q3572" s="12">
        <v>41976.331979166665</v>
      </c>
      <c r="R3572">
        <f t="shared" si="70"/>
        <v>2014</v>
      </c>
      <c r="S3572" t="str">
        <f t="shared" si="71"/>
        <v>Dec</v>
      </c>
    </row>
    <row r="3573" spans="1:19" ht="44" thickBot="1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0" t="s">
        <v>8319</v>
      </c>
      <c r="P3573" s="15" t="s">
        <v>8320</v>
      </c>
      <c r="Q3573" s="13">
        <v>41912.858946759261</v>
      </c>
      <c r="R3573">
        <f t="shared" si="70"/>
        <v>2014</v>
      </c>
      <c r="S3573" t="str">
        <f t="shared" si="71"/>
        <v>Sep</v>
      </c>
    </row>
    <row r="3574" spans="1:19" ht="29.5" thickBot="1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0" t="s">
        <v>8319</v>
      </c>
      <c r="P3574" s="15" t="s">
        <v>8320</v>
      </c>
      <c r="Q3574" s="12">
        <v>42146.570393518516</v>
      </c>
      <c r="R3574">
        <f t="shared" si="70"/>
        <v>2015</v>
      </c>
      <c r="S3574" t="str">
        <f t="shared" si="71"/>
        <v>May</v>
      </c>
    </row>
    <row r="3575" spans="1:19" ht="44" thickBot="1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0" t="s">
        <v>8319</v>
      </c>
      <c r="P3575" s="15" t="s">
        <v>8320</v>
      </c>
      <c r="Q3575" s="13">
        <v>41921.375532407408</v>
      </c>
      <c r="R3575">
        <f t="shared" si="70"/>
        <v>2014</v>
      </c>
      <c r="S3575" t="str">
        <f t="shared" si="71"/>
        <v>Oct</v>
      </c>
    </row>
    <row r="3576" spans="1:19" ht="44" thickBot="1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0" t="s">
        <v>8319</v>
      </c>
      <c r="P3576" s="15" t="s">
        <v>8320</v>
      </c>
      <c r="Q3576" s="12">
        <v>41926.942685185182</v>
      </c>
      <c r="R3576">
        <f t="shared" si="70"/>
        <v>2014</v>
      </c>
      <c r="S3576" t="str">
        <f t="shared" si="71"/>
        <v>Oct</v>
      </c>
    </row>
    <row r="3577" spans="1:19" ht="44" thickBot="1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0" t="s">
        <v>8319</v>
      </c>
      <c r="P3577" s="15" t="s">
        <v>8320</v>
      </c>
      <c r="Q3577" s="13">
        <v>42561.783877314818</v>
      </c>
      <c r="R3577">
        <f t="shared" si="70"/>
        <v>2016</v>
      </c>
      <c r="S3577" t="str">
        <f t="shared" si="71"/>
        <v>Jul</v>
      </c>
    </row>
    <row r="3578" spans="1:19" ht="44" thickBot="1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0" t="s">
        <v>8319</v>
      </c>
      <c r="P3578" s="15" t="s">
        <v>8320</v>
      </c>
      <c r="Q3578" s="12">
        <v>42649.54923611111</v>
      </c>
      <c r="R3578">
        <f t="shared" si="70"/>
        <v>2016</v>
      </c>
      <c r="S3578" t="str">
        <f t="shared" si="71"/>
        <v>Oct</v>
      </c>
    </row>
    <row r="3579" spans="1:19" ht="44" thickBot="1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0" t="s">
        <v>8319</v>
      </c>
      <c r="P3579" s="15" t="s">
        <v>8320</v>
      </c>
      <c r="Q3579" s="13">
        <v>42093.786840277775</v>
      </c>
      <c r="R3579">
        <f t="shared" si="70"/>
        <v>2015</v>
      </c>
      <c r="S3579" t="str">
        <f t="shared" si="71"/>
        <v>Mar</v>
      </c>
    </row>
    <row r="3580" spans="1:19" ht="44" thickBot="1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0" t="s">
        <v>8319</v>
      </c>
      <c r="P3580" s="15" t="s">
        <v>8320</v>
      </c>
      <c r="Q3580" s="12">
        <v>42460.733530092592</v>
      </c>
      <c r="R3580">
        <f t="shared" si="70"/>
        <v>2016</v>
      </c>
      <c r="S3580" t="str">
        <f t="shared" si="71"/>
        <v>Mar</v>
      </c>
    </row>
    <row r="3581" spans="1:19" ht="44" thickBot="1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0" t="s">
        <v>8319</v>
      </c>
      <c r="P3581" s="15" t="s">
        <v>8320</v>
      </c>
      <c r="Q3581" s="13">
        <v>42430.76222222222</v>
      </c>
      <c r="R3581">
        <f t="shared" si="70"/>
        <v>2016</v>
      </c>
      <c r="S3581" t="str">
        <f t="shared" si="71"/>
        <v>Mar</v>
      </c>
    </row>
    <row r="3582" spans="1:19" ht="44" thickBot="1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0" t="s">
        <v>8319</v>
      </c>
      <c r="P3582" s="15" t="s">
        <v>8320</v>
      </c>
      <c r="Q3582" s="12">
        <v>42026.176180555558</v>
      </c>
      <c r="R3582">
        <f t="shared" si="70"/>
        <v>2015</v>
      </c>
      <c r="S3582" t="str">
        <f t="shared" si="71"/>
        <v>Jan</v>
      </c>
    </row>
    <row r="3583" spans="1:19" ht="44" thickBot="1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0" t="s">
        <v>8319</v>
      </c>
      <c r="P3583" s="15" t="s">
        <v>8320</v>
      </c>
      <c r="Q3583" s="13">
        <v>41836.471180555556</v>
      </c>
      <c r="R3583">
        <f t="shared" si="70"/>
        <v>2014</v>
      </c>
      <c r="S3583" t="str">
        <f t="shared" si="71"/>
        <v>Jul</v>
      </c>
    </row>
    <row r="3584" spans="1:19" ht="44" thickBot="1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0" t="s">
        <v>8319</v>
      </c>
      <c r="P3584" s="15" t="s">
        <v>8320</v>
      </c>
      <c r="Q3584" s="12">
        <v>42451.095856481479</v>
      </c>
      <c r="R3584">
        <f t="shared" si="70"/>
        <v>2016</v>
      </c>
      <c r="S3584" t="str">
        <f t="shared" si="71"/>
        <v>Mar</v>
      </c>
    </row>
    <row r="3585" spans="1:19" ht="44" thickBot="1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0" t="s">
        <v>8319</v>
      </c>
      <c r="P3585" s="15" t="s">
        <v>8320</v>
      </c>
      <c r="Q3585" s="13">
        <v>42418.425983796296</v>
      </c>
      <c r="R3585">
        <f t="shared" si="70"/>
        <v>2016</v>
      </c>
      <c r="S3585" t="str">
        <f t="shared" si="71"/>
        <v>Feb</v>
      </c>
    </row>
    <row r="3586" spans="1:19" ht="87.5" thickBot="1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0" t="s">
        <v>8319</v>
      </c>
      <c r="P3586" s="15" t="s">
        <v>8320</v>
      </c>
      <c r="Q3586" s="12">
        <v>42168.316481481481</v>
      </c>
      <c r="R3586">
        <f t="shared" si="70"/>
        <v>2015</v>
      </c>
      <c r="S3586" t="str">
        <f t="shared" si="71"/>
        <v>Jun</v>
      </c>
    </row>
    <row r="3587" spans="1:19" ht="44" thickBot="1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0" t="s">
        <v>8319</v>
      </c>
      <c r="P3587" s="15" t="s">
        <v>8320</v>
      </c>
      <c r="Q3587" s="13">
        <v>41964.716319444444</v>
      </c>
      <c r="R3587">
        <f t="shared" ref="R3587:R3650" si="72">YEAR(Q3587)</f>
        <v>2014</v>
      </c>
      <c r="S3587" t="str">
        <f t="shared" si="71"/>
        <v>Nov</v>
      </c>
    </row>
    <row r="3588" spans="1:19" ht="15" thickBot="1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0" t="s">
        <v>8319</v>
      </c>
      <c r="P3588" s="15" t="s">
        <v>8320</v>
      </c>
      <c r="Q3588" s="12">
        <v>42576.697569444441</v>
      </c>
      <c r="R3588">
        <f t="shared" si="72"/>
        <v>2016</v>
      </c>
      <c r="S3588" t="str">
        <f t="shared" si="71"/>
        <v>Jul</v>
      </c>
    </row>
    <row r="3589" spans="1:19" ht="44" thickBot="1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0" t="s">
        <v>8319</v>
      </c>
      <c r="P3589" s="15" t="s">
        <v>8320</v>
      </c>
      <c r="Q3589" s="13">
        <v>42503.539976851855</v>
      </c>
      <c r="R3589">
        <f t="shared" si="72"/>
        <v>2016</v>
      </c>
      <c r="S3589" t="str">
        <f t="shared" si="71"/>
        <v>May</v>
      </c>
    </row>
    <row r="3590" spans="1:19" ht="44" thickBot="1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0" t="s">
        <v>8319</v>
      </c>
      <c r="P3590" s="15" t="s">
        <v>8320</v>
      </c>
      <c r="Q3590" s="12">
        <v>42101.828819444447</v>
      </c>
      <c r="R3590">
        <f t="shared" si="72"/>
        <v>2015</v>
      </c>
      <c r="S3590" t="str">
        <f t="shared" si="71"/>
        <v>Apr</v>
      </c>
    </row>
    <row r="3591" spans="1:19" ht="44" thickBot="1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0" t="s">
        <v>8319</v>
      </c>
      <c r="P3591" s="15" t="s">
        <v>8320</v>
      </c>
      <c r="Q3591" s="13">
        <v>42125.647534722222</v>
      </c>
      <c r="R3591">
        <f t="shared" si="72"/>
        <v>2015</v>
      </c>
      <c r="S3591" t="str">
        <f t="shared" si="71"/>
        <v>May</v>
      </c>
    </row>
    <row r="3592" spans="1:19" ht="58.5" thickBot="1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0" t="s">
        <v>8319</v>
      </c>
      <c r="P3592" s="15" t="s">
        <v>8320</v>
      </c>
      <c r="Q3592" s="12">
        <v>41902.333726851852</v>
      </c>
      <c r="R3592">
        <f t="shared" si="72"/>
        <v>2014</v>
      </c>
      <c r="S3592" t="str">
        <f t="shared" si="71"/>
        <v>Sep</v>
      </c>
    </row>
    <row r="3593" spans="1:19" ht="44" thickBot="1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0" t="s">
        <v>8319</v>
      </c>
      <c r="P3593" s="15" t="s">
        <v>8320</v>
      </c>
      <c r="Q3593" s="13">
        <v>42003.948425925926</v>
      </c>
      <c r="R3593">
        <f t="shared" si="72"/>
        <v>2014</v>
      </c>
      <c r="S3593" t="str">
        <f t="shared" si="71"/>
        <v>Dec</v>
      </c>
    </row>
    <row r="3594" spans="1:19" ht="44" thickBot="1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0" t="s">
        <v>8319</v>
      </c>
      <c r="P3594" s="15" t="s">
        <v>8320</v>
      </c>
      <c r="Q3594" s="12">
        <v>41988.829942129632</v>
      </c>
      <c r="R3594">
        <f t="shared" si="72"/>
        <v>2014</v>
      </c>
      <c r="S3594" t="str">
        <f t="shared" si="71"/>
        <v>Dec</v>
      </c>
    </row>
    <row r="3595" spans="1:19" ht="44" thickBot="1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0" t="s">
        <v>8319</v>
      </c>
      <c r="P3595" s="15" t="s">
        <v>8320</v>
      </c>
      <c r="Q3595" s="13">
        <v>41974.898599537039</v>
      </c>
      <c r="R3595">
        <f t="shared" si="72"/>
        <v>2014</v>
      </c>
      <c r="S3595" t="str">
        <f t="shared" si="71"/>
        <v>Dec</v>
      </c>
    </row>
    <row r="3596" spans="1:19" ht="58.5" thickBot="1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0" t="s">
        <v>8319</v>
      </c>
      <c r="P3596" s="15" t="s">
        <v>8320</v>
      </c>
      <c r="Q3596" s="12">
        <v>42592.066921296297</v>
      </c>
      <c r="R3596">
        <f t="shared" si="72"/>
        <v>2016</v>
      </c>
      <c r="S3596" t="str">
        <f t="shared" si="71"/>
        <v>Aug</v>
      </c>
    </row>
    <row r="3597" spans="1:19" ht="29.5" thickBot="1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0" t="s">
        <v>8319</v>
      </c>
      <c r="P3597" s="15" t="s">
        <v>8320</v>
      </c>
      <c r="Q3597" s="13">
        <v>42050.008368055554</v>
      </c>
      <c r="R3597">
        <f t="shared" si="72"/>
        <v>2015</v>
      </c>
      <c r="S3597" t="str">
        <f t="shared" si="71"/>
        <v>Feb</v>
      </c>
    </row>
    <row r="3598" spans="1:19" ht="44" thickBot="1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0" t="s">
        <v>8319</v>
      </c>
      <c r="P3598" s="15" t="s">
        <v>8320</v>
      </c>
      <c r="Q3598" s="12">
        <v>41856.715069444443</v>
      </c>
      <c r="R3598">
        <f t="shared" si="72"/>
        <v>2014</v>
      </c>
      <c r="S3598" t="str">
        <f t="shared" si="71"/>
        <v>Aug</v>
      </c>
    </row>
    <row r="3599" spans="1:19" ht="29.5" thickBot="1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0" t="s">
        <v>8319</v>
      </c>
      <c r="P3599" s="15" t="s">
        <v>8320</v>
      </c>
      <c r="Q3599" s="13">
        <v>42417.585532407407</v>
      </c>
      <c r="R3599">
        <f t="shared" si="72"/>
        <v>2016</v>
      </c>
      <c r="S3599" t="str">
        <f t="shared" si="71"/>
        <v>Feb</v>
      </c>
    </row>
    <row r="3600" spans="1:19" ht="44" thickBot="1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0" t="s">
        <v>8319</v>
      </c>
      <c r="P3600" s="15" t="s">
        <v>8320</v>
      </c>
      <c r="Q3600" s="12">
        <v>41866.79886574074</v>
      </c>
      <c r="R3600">
        <f t="shared" si="72"/>
        <v>2014</v>
      </c>
      <c r="S3600" t="str">
        <f t="shared" si="71"/>
        <v>Aug</v>
      </c>
    </row>
    <row r="3601" spans="1:19" ht="44" thickBot="1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0" t="s">
        <v>8319</v>
      </c>
      <c r="P3601" s="15" t="s">
        <v>8320</v>
      </c>
      <c r="Q3601" s="13">
        <v>42220.794872685183</v>
      </c>
      <c r="R3601">
        <f t="shared" si="72"/>
        <v>2015</v>
      </c>
      <c r="S3601" t="str">
        <f t="shared" si="71"/>
        <v>Aug</v>
      </c>
    </row>
    <row r="3602" spans="1:19" ht="29.5" thickBot="1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0" t="s">
        <v>8319</v>
      </c>
      <c r="P3602" s="15" t="s">
        <v>8320</v>
      </c>
      <c r="Q3602" s="12">
        <v>42628.849120370367</v>
      </c>
      <c r="R3602">
        <f t="shared" si="72"/>
        <v>2016</v>
      </c>
      <c r="S3602" t="str">
        <f t="shared" si="71"/>
        <v>Sep</v>
      </c>
    </row>
    <row r="3603" spans="1:19" ht="44" thickBot="1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0" t="s">
        <v>8319</v>
      </c>
      <c r="P3603" s="15" t="s">
        <v>8320</v>
      </c>
      <c r="Q3603" s="13">
        <v>41990.99863425926</v>
      </c>
      <c r="R3603">
        <f t="shared" si="72"/>
        <v>2014</v>
      </c>
      <c r="S3603" t="str">
        <f t="shared" si="71"/>
        <v>Dec</v>
      </c>
    </row>
    <row r="3604" spans="1:19" ht="58.5" thickBot="1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0" t="s">
        <v>8319</v>
      </c>
      <c r="P3604" s="15" t="s">
        <v>8320</v>
      </c>
      <c r="Q3604" s="12">
        <v>42447.894432870373</v>
      </c>
      <c r="R3604">
        <f t="shared" si="72"/>
        <v>2016</v>
      </c>
      <c r="S3604" t="str">
        <f t="shared" si="71"/>
        <v>Mar</v>
      </c>
    </row>
    <row r="3605" spans="1:19" ht="44" thickBot="1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0" t="s">
        <v>8319</v>
      </c>
      <c r="P3605" s="15" t="s">
        <v>8320</v>
      </c>
      <c r="Q3605" s="13">
        <v>42283.864351851851</v>
      </c>
      <c r="R3605">
        <f t="shared" si="72"/>
        <v>2015</v>
      </c>
      <c r="S3605" t="str">
        <f t="shared" si="71"/>
        <v>Oct</v>
      </c>
    </row>
    <row r="3606" spans="1:19" ht="44" thickBot="1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0" t="s">
        <v>8319</v>
      </c>
      <c r="P3606" s="15" t="s">
        <v>8320</v>
      </c>
      <c r="Q3606" s="12">
        <v>42483.015694444446</v>
      </c>
      <c r="R3606">
        <f t="shared" si="72"/>
        <v>2016</v>
      </c>
      <c r="S3606" t="str">
        <f t="shared" si="71"/>
        <v>Apr</v>
      </c>
    </row>
    <row r="3607" spans="1:19" ht="58.5" thickBot="1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0" t="s">
        <v>8319</v>
      </c>
      <c r="P3607" s="15" t="s">
        <v>8320</v>
      </c>
      <c r="Q3607" s="13">
        <v>42383.793124999997</v>
      </c>
      <c r="R3607">
        <f t="shared" si="72"/>
        <v>2016</v>
      </c>
      <c r="S3607" t="str">
        <f t="shared" si="71"/>
        <v>Jan</v>
      </c>
    </row>
    <row r="3608" spans="1:19" ht="44" thickBot="1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0" t="s">
        <v>8319</v>
      </c>
      <c r="P3608" s="15" t="s">
        <v>8320</v>
      </c>
      <c r="Q3608" s="12">
        <v>42566.604826388888</v>
      </c>
      <c r="R3608">
        <f t="shared" si="72"/>
        <v>2016</v>
      </c>
      <c r="S3608" t="str">
        <f t="shared" si="71"/>
        <v>Jul</v>
      </c>
    </row>
    <row r="3609" spans="1:19" ht="29.5" thickBot="1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0" t="s">
        <v>8319</v>
      </c>
      <c r="P3609" s="15" t="s">
        <v>8320</v>
      </c>
      <c r="Q3609" s="13">
        <v>42338.963912037034</v>
      </c>
      <c r="R3609">
        <f t="shared" si="72"/>
        <v>2015</v>
      </c>
      <c r="S3609" t="str">
        <f t="shared" si="71"/>
        <v>Nov</v>
      </c>
    </row>
    <row r="3610" spans="1:19" ht="44" thickBot="1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0" t="s">
        <v>8319</v>
      </c>
      <c r="P3610" s="15" t="s">
        <v>8320</v>
      </c>
      <c r="Q3610" s="12">
        <v>42506.709374999999</v>
      </c>
      <c r="R3610">
        <f t="shared" si="72"/>
        <v>2016</v>
      </c>
      <c r="S3610" t="str">
        <f t="shared" si="71"/>
        <v>May</v>
      </c>
    </row>
    <row r="3611" spans="1:19" ht="44" thickBot="1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0" t="s">
        <v>8319</v>
      </c>
      <c r="P3611" s="15" t="s">
        <v>8320</v>
      </c>
      <c r="Q3611" s="13">
        <v>42429.991724537038</v>
      </c>
      <c r="R3611">
        <f t="shared" si="72"/>
        <v>2016</v>
      </c>
      <c r="S3611" t="str">
        <f t="shared" si="71"/>
        <v>Feb</v>
      </c>
    </row>
    <row r="3612" spans="1:19" ht="44" thickBot="1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0" t="s">
        <v>8319</v>
      </c>
      <c r="P3612" s="15" t="s">
        <v>8320</v>
      </c>
      <c r="Q3612" s="12">
        <v>42203.432129629633</v>
      </c>
      <c r="R3612">
        <f t="shared" si="72"/>
        <v>2015</v>
      </c>
      <c r="S3612" t="str">
        <f t="shared" si="71"/>
        <v>Jul</v>
      </c>
    </row>
    <row r="3613" spans="1:19" ht="44" thickBot="1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0" t="s">
        <v>8319</v>
      </c>
      <c r="P3613" s="15" t="s">
        <v>8320</v>
      </c>
      <c r="Q3613" s="13">
        <v>42072.370381944442</v>
      </c>
      <c r="R3613">
        <f t="shared" si="72"/>
        <v>2015</v>
      </c>
      <c r="S3613" t="str">
        <f t="shared" si="71"/>
        <v>Mar</v>
      </c>
    </row>
    <row r="3614" spans="1:19" ht="44" thickBot="1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0" t="s">
        <v>8319</v>
      </c>
      <c r="P3614" s="15" t="s">
        <v>8320</v>
      </c>
      <c r="Q3614" s="12">
        <v>41789.726979166669</v>
      </c>
      <c r="R3614">
        <f t="shared" si="72"/>
        <v>2014</v>
      </c>
      <c r="S3614" t="str">
        <f t="shared" si="71"/>
        <v>May</v>
      </c>
    </row>
    <row r="3615" spans="1:19" ht="44" thickBot="1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0" t="s">
        <v>8319</v>
      </c>
      <c r="P3615" s="15" t="s">
        <v>8320</v>
      </c>
      <c r="Q3615" s="13">
        <v>41788.58997685185</v>
      </c>
      <c r="R3615">
        <f t="shared" si="72"/>
        <v>2014</v>
      </c>
      <c r="S3615" t="str">
        <f t="shared" ref="S3615:S3678" si="73">TEXT(Q3615,"mmm")</f>
        <v>May</v>
      </c>
    </row>
    <row r="3616" spans="1:19" ht="44" thickBot="1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0" t="s">
        <v>8319</v>
      </c>
      <c r="P3616" s="15" t="s">
        <v>8320</v>
      </c>
      <c r="Q3616" s="12">
        <v>42144.041851851849</v>
      </c>
      <c r="R3616">
        <f t="shared" si="72"/>
        <v>2015</v>
      </c>
      <c r="S3616" t="str">
        <f t="shared" si="73"/>
        <v>May</v>
      </c>
    </row>
    <row r="3617" spans="1:19" ht="44" thickBot="1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0" t="s">
        <v>8319</v>
      </c>
      <c r="P3617" s="15" t="s">
        <v>8320</v>
      </c>
      <c r="Q3617" s="13">
        <v>42318.5937037037</v>
      </c>
      <c r="R3617">
        <f t="shared" si="72"/>
        <v>2015</v>
      </c>
      <c r="S3617" t="str">
        <f t="shared" si="73"/>
        <v>Nov</v>
      </c>
    </row>
    <row r="3618" spans="1:19" ht="58.5" thickBot="1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0" t="s">
        <v>8319</v>
      </c>
      <c r="P3618" s="15" t="s">
        <v>8320</v>
      </c>
      <c r="Q3618" s="12">
        <v>42052.949814814812</v>
      </c>
      <c r="R3618">
        <f t="shared" si="72"/>
        <v>2015</v>
      </c>
      <c r="S3618" t="str">
        <f t="shared" si="73"/>
        <v>Feb</v>
      </c>
    </row>
    <row r="3619" spans="1:19" ht="44" thickBot="1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0" t="s">
        <v>8319</v>
      </c>
      <c r="P3619" s="15" t="s">
        <v>8320</v>
      </c>
      <c r="Q3619" s="13">
        <v>42779.610289351855</v>
      </c>
      <c r="R3619">
        <f t="shared" si="72"/>
        <v>2017</v>
      </c>
      <c r="S3619" t="str">
        <f t="shared" si="73"/>
        <v>Feb</v>
      </c>
    </row>
    <row r="3620" spans="1:19" ht="44" thickBot="1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0" t="s">
        <v>8319</v>
      </c>
      <c r="P3620" s="15" t="s">
        <v>8320</v>
      </c>
      <c r="Q3620" s="12">
        <v>42128.627893518518</v>
      </c>
      <c r="R3620">
        <f t="shared" si="72"/>
        <v>2015</v>
      </c>
      <c r="S3620" t="str">
        <f t="shared" si="73"/>
        <v>May</v>
      </c>
    </row>
    <row r="3621" spans="1:19" ht="44" thickBot="1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0" t="s">
        <v>8319</v>
      </c>
      <c r="P3621" s="15" t="s">
        <v>8320</v>
      </c>
      <c r="Q3621" s="13">
        <v>42661.132245370369</v>
      </c>
      <c r="R3621">
        <f t="shared" si="72"/>
        <v>2016</v>
      </c>
      <c r="S3621" t="str">
        <f t="shared" si="73"/>
        <v>Oct</v>
      </c>
    </row>
    <row r="3622" spans="1:19" ht="44" thickBot="1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0" t="s">
        <v>8319</v>
      </c>
      <c r="P3622" s="15" t="s">
        <v>8320</v>
      </c>
      <c r="Q3622" s="12">
        <v>42037.938206018516</v>
      </c>
      <c r="R3622">
        <f t="shared" si="72"/>
        <v>2015</v>
      </c>
      <c r="S3622" t="str">
        <f t="shared" si="73"/>
        <v>Feb</v>
      </c>
    </row>
    <row r="3623" spans="1:19" ht="44" thickBot="1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0" t="s">
        <v>8319</v>
      </c>
      <c r="P3623" s="15" t="s">
        <v>8320</v>
      </c>
      <c r="Q3623" s="13">
        <v>42619.935694444444</v>
      </c>
      <c r="R3623">
        <f t="shared" si="72"/>
        <v>2016</v>
      </c>
      <c r="S3623" t="str">
        <f t="shared" si="73"/>
        <v>Sep</v>
      </c>
    </row>
    <row r="3624" spans="1:19" ht="29.5" thickBot="1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0" t="s">
        <v>8319</v>
      </c>
      <c r="P3624" s="15" t="s">
        <v>8320</v>
      </c>
      <c r="Q3624" s="12">
        <v>41877.221886574072</v>
      </c>
      <c r="R3624">
        <f t="shared" si="72"/>
        <v>2014</v>
      </c>
      <c r="S3624" t="str">
        <f t="shared" si="73"/>
        <v>Aug</v>
      </c>
    </row>
    <row r="3625" spans="1:19" ht="29.5" thickBot="1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0" t="s">
        <v>8319</v>
      </c>
      <c r="P3625" s="15" t="s">
        <v>8320</v>
      </c>
      <c r="Q3625" s="13">
        <v>41828.736921296295</v>
      </c>
      <c r="R3625">
        <f t="shared" si="72"/>
        <v>2014</v>
      </c>
      <c r="S3625" t="str">
        <f t="shared" si="73"/>
        <v>Jul</v>
      </c>
    </row>
    <row r="3626" spans="1:19" ht="73" thickBot="1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0" t="s">
        <v>8319</v>
      </c>
      <c r="P3626" s="15" t="s">
        <v>8320</v>
      </c>
      <c r="Q3626" s="12">
        <v>42545.774189814816</v>
      </c>
      <c r="R3626">
        <f t="shared" si="72"/>
        <v>2016</v>
      </c>
      <c r="S3626" t="str">
        <f t="shared" si="73"/>
        <v>Jun</v>
      </c>
    </row>
    <row r="3627" spans="1:19" ht="58.5" thickBot="1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0" t="s">
        <v>8319</v>
      </c>
      <c r="P3627" s="15" t="s">
        <v>8320</v>
      </c>
      <c r="Q3627" s="13">
        <v>42157.652511574073</v>
      </c>
      <c r="R3627">
        <f t="shared" si="72"/>
        <v>2015</v>
      </c>
      <c r="S3627" t="str">
        <f t="shared" si="73"/>
        <v>Jun</v>
      </c>
    </row>
    <row r="3628" spans="1:19" ht="44" thickBot="1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0" t="s">
        <v>8319</v>
      </c>
      <c r="P3628" s="15" t="s">
        <v>8320</v>
      </c>
      <c r="Q3628" s="12">
        <v>41846.667326388888</v>
      </c>
      <c r="R3628">
        <f t="shared" si="72"/>
        <v>2014</v>
      </c>
      <c r="S3628" t="str">
        <f t="shared" si="73"/>
        <v>Jul</v>
      </c>
    </row>
    <row r="3629" spans="1:19" ht="44" thickBot="1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0" t="s">
        <v>8319</v>
      </c>
      <c r="P3629" s="15" t="s">
        <v>8320</v>
      </c>
      <c r="Q3629" s="13">
        <v>42460.741747685184</v>
      </c>
      <c r="R3629">
        <f t="shared" si="72"/>
        <v>2016</v>
      </c>
      <c r="S3629" t="str">
        <f t="shared" si="73"/>
        <v>Mar</v>
      </c>
    </row>
    <row r="3630" spans="1:19" ht="44" thickBot="1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0" t="s">
        <v>8319</v>
      </c>
      <c r="P3630" s="15" t="s">
        <v>8361</v>
      </c>
      <c r="Q3630" s="12">
        <v>42291.833287037036</v>
      </c>
      <c r="R3630">
        <f t="shared" si="72"/>
        <v>2015</v>
      </c>
      <c r="S3630" t="str">
        <f t="shared" si="73"/>
        <v>Oct</v>
      </c>
    </row>
    <row r="3631" spans="1:19" ht="58.5" thickBot="1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0" t="s">
        <v>8319</v>
      </c>
      <c r="P3631" s="15" t="s">
        <v>8361</v>
      </c>
      <c r="Q3631" s="13">
        <v>42437.094490740739</v>
      </c>
      <c r="R3631">
        <f t="shared" si="72"/>
        <v>2016</v>
      </c>
      <c r="S3631" t="str">
        <f t="shared" si="73"/>
        <v>Mar</v>
      </c>
    </row>
    <row r="3632" spans="1:19" ht="44" thickBot="1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0" t="s">
        <v>8319</v>
      </c>
      <c r="P3632" s="15" t="s">
        <v>8361</v>
      </c>
      <c r="Q3632" s="12">
        <v>41942.84710648148</v>
      </c>
      <c r="R3632">
        <f t="shared" si="72"/>
        <v>2014</v>
      </c>
      <c r="S3632" t="str">
        <f t="shared" si="73"/>
        <v>Oct</v>
      </c>
    </row>
    <row r="3633" spans="1:19" ht="58.5" thickBot="1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0" t="s">
        <v>8319</v>
      </c>
      <c r="P3633" s="15" t="s">
        <v>8361</v>
      </c>
      <c r="Q3633" s="13">
        <v>41880.753437500003</v>
      </c>
      <c r="R3633">
        <f t="shared" si="72"/>
        <v>2014</v>
      </c>
      <c r="S3633" t="str">
        <f t="shared" si="73"/>
        <v>Aug</v>
      </c>
    </row>
    <row r="3634" spans="1:19" ht="44" thickBot="1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0" t="s">
        <v>8319</v>
      </c>
      <c r="P3634" s="15" t="s">
        <v>8361</v>
      </c>
      <c r="Q3634" s="12">
        <v>41946.936909722222</v>
      </c>
      <c r="R3634">
        <f t="shared" si="72"/>
        <v>2014</v>
      </c>
      <c r="S3634" t="str">
        <f t="shared" si="73"/>
        <v>Nov</v>
      </c>
    </row>
    <row r="3635" spans="1:19" ht="44" thickBot="1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0" t="s">
        <v>8319</v>
      </c>
      <c r="P3635" s="15" t="s">
        <v>8361</v>
      </c>
      <c r="Q3635" s="13">
        <v>42649.623460648145</v>
      </c>
      <c r="R3635">
        <f t="shared" si="72"/>
        <v>2016</v>
      </c>
      <c r="S3635" t="str">
        <f t="shared" si="73"/>
        <v>Oct</v>
      </c>
    </row>
    <row r="3636" spans="1:19" ht="44" thickBot="1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0" t="s">
        <v>8319</v>
      </c>
      <c r="P3636" s="15" t="s">
        <v>8361</v>
      </c>
      <c r="Q3636" s="12">
        <v>42701.166365740741</v>
      </c>
      <c r="R3636">
        <f t="shared" si="72"/>
        <v>2016</v>
      </c>
      <c r="S3636" t="str">
        <f t="shared" si="73"/>
        <v>Nov</v>
      </c>
    </row>
    <row r="3637" spans="1:19" ht="29.5" thickBot="1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0" t="s">
        <v>8319</v>
      </c>
      <c r="P3637" s="15" t="s">
        <v>8361</v>
      </c>
      <c r="Q3637" s="13">
        <v>42450.882824074077</v>
      </c>
      <c r="R3637">
        <f t="shared" si="72"/>
        <v>2016</v>
      </c>
      <c r="S3637" t="str">
        <f t="shared" si="73"/>
        <v>Mar</v>
      </c>
    </row>
    <row r="3638" spans="1:19" ht="44" thickBot="1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0" t="s">
        <v>8319</v>
      </c>
      <c r="P3638" s="15" t="s">
        <v>8361</v>
      </c>
      <c r="Q3638" s="12">
        <v>42226.694780092592</v>
      </c>
      <c r="R3638">
        <f t="shared" si="72"/>
        <v>2015</v>
      </c>
      <c r="S3638" t="str">
        <f t="shared" si="73"/>
        <v>Aug</v>
      </c>
    </row>
    <row r="3639" spans="1:19" ht="58.5" thickBot="1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0" t="s">
        <v>8319</v>
      </c>
      <c r="P3639" s="15" t="s">
        <v>8361</v>
      </c>
      <c r="Q3639" s="13">
        <v>41975.700636574074</v>
      </c>
      <c r="R3639">
        <f t="shared" si="72"/>
        <v>2014</v>
      </c>
      <c r="S3639" t="str">
        <f t="shared" si="73"/>
        <v>Dec</v>
      </c>
    </row>
    <row r="3640" spans="1:19" ht="29.5" thickBot="1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0" t="s">
        <v>8319</v>
      </c>
      <c r="P3640" s="15" t="s">
        <v>8361</v>
      </c>
      <c r="Q3640" s="12">
        <v>42053.672824074078</v>
      </c>
      <c r="R3640">
        <f t="shared" si="72"/>
        <v>2015</v>
      </c>
      <c r="S3640" t="str">
        <f t="shared" si="73"/>
        <v>Feb</v>
      </c>
    </row>
    <row r="3641" spans="1:19" ht="44" thickBot="1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0" t="s">
        <v>8319</v>
      </c>
      <c r="P3641" s="15" t="s">
        <v>8361</v>
      </c>
      <c r="Q3641" s="13">
        <v>42590.677152777775</v>
      </c>
      <c r="R3641">
        <f t="shared" si="72"/>
        <v>2016</v>
      </c>
      <c r="S3641" t="str">
        <f t="shared" si="73"/>
        <v>Aug</v>
      </c>
    </row>
    <row r="3642" spans="1:19" ht="73" thickBot="1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0" t="s">
        <v>8319</v>
      </c>
      <c r="P3642" s="15" t="s">
        <v>8361</v>
      </c>
      <c r="Q3642" s="12">
        <v>42104.781597222223</v>
      </c>
      <c r="R3642">
        <f t="shared" si="72"/>
        <v>2015</v>
      </c>
      <c r="S3642" t="str">
        <f t="shared" si="73"/>
        <v>Apr</v>
      </c>
    </row>
    <row r="3643" spans="1:19" ht="44" thickBot="1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0" t="s">
        <v>8319</v>
      </c>
      <c r="P3643" s="15" t="s">
        <v>8361</v>
      </c>
      <c r="Q3643" s="13">
        <v>41899.627071759256</v>
      </c>
      <c r="R3643">
        <f t="shared" si="72"/>
        <v>2014</v>
      </c>
      <c r="S3643" t="str">
        <f t="shared" si="73"/>
        <v>Sep</v>
      </c>
    </row>
    <row r="3644" spans="1:19" ht="58.5" thickBot="1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0" t="s">
        <v>8319</v>
      </c>
      <c r="P3644" s="15" t="s">
        <v>8361</v>
      </c>
      <c r="Q3644" s="12">
        <v>42297.816284722219</v>
      </c>
      <c r="R3644">
        <f t="shared" si="72"/>
        <v>2015</v>
      </c>
      <c r="S3644" t="str">
        <f t="shared" si="73"/>
        <v>Oct</v>
      </c>
    </row>
    <row r="3645" spans="1:19" ht="44" thickBot="1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0" t="s">
        <v>8319</v>
      </c>
      <c r="P3645" s="15" t="s">
        <v>8361</v>
      </c>
      <c r="Q3645" s="13">
        <v>42285.143969907411</v>
      </c>
      <c r="R3645">
        <f t="shared" si="72"/>
        <v>2015</v>
      </c>
      <c r="S3645" t="str">
        <f t="shared" si="73"/>
        <v>Oct</v>
      </c>
    </row>
    <row r="3646" spans="1:19" ht="44" thickBot="1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0" t="s">
        <v>8319</v>
      </c>
      <c r="P3646" s="15" t="s">
        <v>8361</v>
      </c>
      <c r="Q3646" s="12">
        <v>42409.241747685184</v>
      </c>
      <c r="R3646">
        <f t="shared" si="72"/>
        <v>2016</v>
      </c>
      <c r="S3646" t="str">
        <f t="shared" si="73"/>
        <v>Feb</v>
      </c>
    </row>
    <row r="3647" spans="1:19" ht="44" thickBot="1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0" t="s">
        <v>8319</v>
      </c>
      <c r="P3647" s="15" t="s">
        <v>8361</v>
      </c>
      <c r="Q3647" s="13">
        <v>42665.970347222225</v>
      </c>
      <c r="R3647">
        <f t="shared" si="72"/>
        <v>2016</v>
      </c>
      <c r="S3647" t="str">
        <f t="shared" si="73"/>
        <v>Oct</v>
      </c>
    </row>
    <row r="3648" spans="1:19" ht="44" thickBot="1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0" t="s">
        <v>8319</v>
      </c>
      <c r="P3648" s="15" t="s">
        <v>8361</v>
      </c>
      <c r="Q3648" s="12">
        <v>42140.421319444446</v>
      </c>
      <c r="R3648">
        <f t="shared" si="72"/>
        <v>2015</v>
      </c>
      <c r="S3648" t="str">
        <f t="shared" si="73"/>
        <v>May</v>
      </c>
    </row>
    <row r="3649" spans="1:19" ht="44" thickBot="1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0" t="s">
        <v>8319</v>
      </c>
      <c r="P3649" s="15" t="s">
        <v>8361</v>
      </c>
      <c r="Q3649" s="13">
        <v>42598.749155092592</v>
      </c>
      <c r="R3649">
        <f t="shared" si="72"/>
        <v>2016</v>
      </c>
      <c r="S3649" t="str">
        <f t="shared" si="73"/>
        <v>Aug</v>
      </c>
    </row>
    <row r="3650" spans="1:19" ht="29.5" thickBot="1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0" t="s">
        <v>8319</v>
      </c>
      <c r="P3650" s="15" t="s">
        <v>8320</v>
      </c>
      <c r="Q3650" s="12">
        <v>41887.292187500003</v>
      </c>
      <c r="R3650">
        <f t="shared" si="72"/>
        <v>2014</v>
      </c>
      <c r="S3650" t="str">
        <f t="shared" si="73"/>
        <v>Sep</v>
      </c>
    </row>
    <row r="3651" spans="1:19" ht="44" thickBot="1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0" t="s">
        <v>8319</v>
      </c>
      <c r="P3651" s="15" t="s">
        <v>8320</v>
      </c>
      <c r="Q3651" s="13">
        <v>41780.712893518517</v>
      </c>
      <c r="R3651">
        <f t="shared" ref="R3651:R3714" si="74">YEAR(Q3651)</f>
        <v>2014</v>
      </c>
      <c r="S3651" t="str">
        <f t="shared" si="73"/>
        <v>May</v>
      </c>
    </row>
    <row r="3652" spans="1:19" ht="44" thickBot="1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0" t="s">
        <v>8319</v>
      </c>
      <c r="P3652" s="15" t="s">
        <v>8320</v>
      </c>
      <c r="Q3652" s="12">
        <v>42381.478981481479</v>
      </c>
      <c r="R3652">
        <f t="shared" si="74"/>
        <v>2016</v>
      </c>
      <c r="S3652" t="str">
        <f t="shared" si="73"/>
        <v>Jan</v>
      </c>
    </row>
    <row r="3653" spans="1:19" ht="44" thickBot="1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0" t="s">
        <v>8319</v>
      </c>
      <c r="P3653" s="15" t="s">
        <v>8320</v>
      </c>
      <c r="Q3653" s="13">
        <v>41828.646319444444</v>
      </c>
      <c r="R3653">
        <f t="shared" si="74"/>
        <v>2014</v>
      </c>
      <c r="S3653" t="str">
        <f t="shared" si="73"/>
        <v>Jul</v>
      </c>
    </row>
    <row r="3654" spans="1:19" ht="44" thickBot="1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0" t="s">
        <v>8319</v>
      </c>
      <c r="P3654" s="15" t="s">
        <v>8320</v>
      </c>
      <c r="Q3654" s="12">
        <v>42596.644699074073</v>
      </c>
      <c r="R3654">
        <f t="shared" si="74"/>
        <v>2016</v>
      </c>
      <c r="S3654" t="str">
        <f t="shared" si="73"/>
        <v>Aug</v>
      </c>
    </row>
    <row r="3655" spans="1:19" ht="58.5" thickBot="1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0" t="s">
        <v>8319</v>
      </c>
      <c r="P3655" s="15" t="s">
        <v>8320</v>
      </c>
      <c r="Q3655" s="13">
        <v>42191.363506944443</v>
      </c>
      <c r="R3655">
        <f t="shared" si="74"/>
        <v>2015</v>
      </c>
      <c r="S3655" t="str">
        <f t="shared" si="73"/>
        <v>Jul</v>
      </c>
    </row>
    <row r="3656" spans="1:19" ht="58.5" thickBot="1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0" t="s">
        <v>8319</v>
      </c>
      <c r="P3656" s="15" t="s">
        <v>8320</v>
      </c>
      <c r="Q3656" s="12">
        <v>42440.416504629633</v>
      </c>
      <c r="R3656">
        <f t="shared" si="74"/>
        <v>2016</v>
      </c>
      <c r="S3656" t="str">
        <f t="shared" si="73"/>
        <v>Mar</v>
      </c>
    </row>
    <row r="3657" spans="1:19" ht="58.5" thickBot="1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0" t="s">
        <v>8319</v>
      </c>
      <c r="P3657" s="15" t="s">
        <v>8320</v>
      </c>
      <c r="Q3657" s="13">
        <v>42173.803217592591</v>
      </c>
      <c r="R3657">
        <f t="shared" si="74"/>
        <v>2015</v>
      </c>
      <c r="S3657" t="str">
        <f t="shared" si="73"/>
        <v>Jun</v>
      </c>
    </row>
    <row r="3658" spans="1:19" ht="44" thickBot="1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0" t="s">
        <v>8319</v>
      </c>
      <c r="P3658" s="15" t="s">
        <v>8320</v>
      </c>
      <c r="Q3658" s="12">
        <v>42737.910138888888</v>
      </c>
      <c r="R3658">
        <f t="shared" si="74"/>
        <v>2017</v>
      </c>
      <c r="S3658" t="str">
        <f t="shared" si="73"/>
        <v>Jan</v>
      </c>
    </row>
    <row r="3659" spans="1:19" ht="58.5" thickBot="1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0" t="s">
        <v>8319</v>
      </c>
      <c r="P3659" s="15" t="s">
        <v>8320</v>
      </c>
      <c r="Q3659" s="13">
        <v>42499.629849537036</v>
      </c>
      <c r="R3659">
        <f t="shared" si="74"/>
        <v>2016</v>
      </c>
      <c r="S3659" t="str">
        <f t="shared" si="73"/>
        <v>May</v>
      </c>
    </row>
    <row r="3660" spans="1:19" ht="29.5" thickBot="1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0" t="s">
        <v>8319</v>
      </c>
      <c r="P3660" s="15" t="s">
        <v>8320</v>
      </c>
      <c r="Q3660" s="12">
        <v>41775.858564814815</v>
      </c>
      <c r="R3660">
        <f t="shared" si="74"/>
        <v>2014</v>
      </c>
      <c r="S3660" t="str">
        <f t="shared" si="73"/>
        <v>May</v>
      </c>
    </row>
    <row r="3661" spans="1:19" ht="44" thickBot="1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0" t="s">
        <v>8319</v>
      </c>
      <c r="P3661" s="15" t="s">
        <v>8320</v>
      </c>
      <c r="Q3661" s="13">
        <v>42055.277199074073</v>
      </c>
      <c r="R3661">
        <f t="shared" si="74"/>
        <v>2015</v>
      </c>
      <c r="S3661" t="str">
        <f t="shared" si="73"/>
        <v>Feb</v>
      </c>
    </row>
    <row r="3662" spans="1:19" ht="58.5" thickBot="1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0" t="s">
        <v>8319</v>
      </c>
      <c r="P3662" s="15" t="s">
        <v>8320</v>
      </c>
      <c r="Q3662" s="12">
        <v>41971.881076388891</v>
      </c>
      <c r="R3662">
        <f t="shared" si="74"/>
        <v>2014</v>
      </c>
      <c r="S3662" t="str">
        <f t="shared" si="73"/>
        <v>Nov</v>
      </c>
    </row>
    <row r="3663" spans="1:19" ht="44" thickBot="1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0" t="s">
        <v>8319</v>
      </c>
      <c r="P3663" s="15" t="s">
        <v>8320</v>
      </c>
      <c r="Q3663" s="13">
        <v>42447.896666666667</v>
      </c>
      <c r="R3663">
        <f t="shared" si="74"/>
        <v>2016</v>
      </c>
      <c r="S3663" t="str">
        <f t="shared" si="73"/>
        <v>Mar</v>
      </c>
    </row>
    <row r="3664" spans="1:19" ht="58.5" thickBot="1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0" t="s">
        <v>8319</v>
      </c>
      <c r="P3664" s="15" t="s">
        <v>8320</v>
      </c>
      <c r="Q3664" s="12">
        <v>42064.220069444447</v>
      </c>
      <c r="R3664">
        <f t="shared" si="74"/>
        <v>2015</v>
      </c>
      <c r="S3664" t="str">
        <f t="shared" si="73"/>
        <v>Mar</v>
      </c>
    </row>
    <row r="3665" spans="1:19" ht="44" thickBot="1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0" t="s">
        <v>8319</v>
      </c>
      <c r="P3665" s="15" t="s">
        <v>8320</v>
      </c>
      <c r="Q3665" s="13">
        <v>42665.451736111114</v>
      </c>
      <c r="R3665">
        <f t="shared" si="74"/>
        <v>2016</v>
      </c>
      <c r="S3665" t="str">
        <f t="shared" si="73"/>
        <v>Oct</v>
      </c>
    </row>
    <row r="3666" spans="1:19" ht="44" thickBot="1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0" t="s">
        <v>8319</v>
      </c>
      <c r="P3666" s="15" t="s">
        <v>8320</v>
      </c>
      <c r="Q3666" s="12">
        <v>42523.248715277776</v>
      </c>
      <c r="R3666">
        <f t="shared" si="74"/>
        <v>2016</v>
      </c>
      <c r="S3666" t="str">
        <f t="shared" si="73"/>
        <v>Jun</v>
      </c>
    </row>
    <row r="3667" spans="1:19" ht="44" thickBot="1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0" t="s">
        <v>8319</v>
      </c>
      <c r="P3667" s="15" t="s">
        <v>8320</v>
      </c>
      <c r="Q3667" s="13">
        <v>42294.808125000003</v>
      </c>
      <c r="R3667">
        <f t="shared" si="74"/>
        <v>2015</v>
      </c>
      <c r="S3667" t="str">
        <f t="shared" si="73"/>
        <v>Oct</v>
      </c>
    </row>
    <row r="3668" spans="1:19" ht="29.5" thickBot="1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0" t="s">
        <v>8319</v>
      </c>
      <c r="P3668" s="15" t="s">
        <v>8320</v>
      </c>
      <c r="Q3668" s="12">
        <v>41822.90488425926</v>
      </c>
      <c r="R3668">
        <f t="shared" si="74"/>
        <v>2014</v>
      </c>
      <c r="S3668" t="str">
        <f t="shared" si="73"/>
        <v>Jul</v>
      </c>
    </row>
    <row r="3669" spans="1:19" ht="44" thickBot="1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0" t="s">
        <v>8319</v>
      </c>
      <c r="P3669" s="15" t="s">
        <v>8320</v>
      </c>
      <c r="Q3669" s="13">
        <v>42173.970127314817</v>
      </c>
      <c r="R3669">
        <f t="shared" si="74"/>
        <v>2015</v>
      </c>
      <c r="S3669" t="str">
        <f t="shared" si="73"/>
        <v>Jun</v>
      </c>
    </row>
    <row r="3670" spans="1:19" ht="44" thickBot="1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0" t="s">
        <v>8319</v>
      </c>
      <c r="P3670" s="15" t="s">
        <v>8320</v>
      </c>
      <c r="Q3670" s="12">
        <v>42185.556157407409</v>
      </c>
      <c r="R3670">
        <f t="shared" si="74"/>
        <v>2015</v>
      </c>
      <c r="S3670" t="str">
        <f t="shared" si="73"/>
        <v>Jun</v>
      </c>
    </row>
    <row r="3671" spans="1:19" ht="44" thickBot="1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0" t="s">
        <v>8319</v>
      </c>
      <c r="P3671" s="15" t="s">
        <v>8320</v>
      </c>
      <c r="Q3671" s="13">
        <v>42136.675196759257</v>
      </c>
      <c r="R3671">
        <f t="shared" si="74"/>
        <v>2015</v>
      </c>
      <c r="S3671" t="str">
        <f t="shared" si="73"/>
        <v>May</v>
      </c>
    </row>
    <row r="3672" spans="1:19" ht="44" thickBot="1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0" t="s">
        <v>8319</v>
      </c>
      <c r="P3672" s="15" t="s">
        <v>8320</v>
      </c>
      <c r="Q3672" s="12">
        <v>42142.514016203706</v>
      </c>
      <c r="R3672">
        <f t="shared" si="74"/>
        <v>2015</v>
      </c>
      <c r="S3672" t="str">
        <f t="shared" si="73"/>
        <v>May</v>
      </c>
    </row>
    <row r="3673" spans="1:19" ht="44" thickBot="1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0" t="s">
        <v>8319</v>
      </c>
      <c r="P3673" s="15" t="s">
        <v>8320</v>
      </c>
      <c r="Q3673" s="13">
        <v>41820.62809027778</v>
      </c>
      <c r="R3673">
        <f t="shared" si="74"/>
        <v>2014</v>
      </c>
      <c r="S3673" t="str">
        <f t="shared" si="73"/>
        <v>Jun</v>
      </c>
    </row>
    <row r="3674" spans="1:19" ht="58.5" thickBot="1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0" t="s">
        <v>8319</v>
      </c>
      <c r="P3674" s="15" t="s">
        <v>8320</v>
      </c>
      <c r="Q3674" s="12">
        <v>41878.946574074071</v>
      </c>
      <c r="R3674">
        <f t="shared" si="74"/>
        <v>2014</v>
      </c>
      <c r="S3674" t="str">
        <f t="shared" si="73"/>
        <v>Aug</v>
      </c>
    </row>
    <row r="3675" spans="1:19" ht="44" thickBot="1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0" t="s">
        <v>8319</v>
      </c>
      <c r="P3675" s="15" t="s">
        <v>8320</v>
      </c>
      <c r="Q3675" s="13">
        <v>41914.295104166667</v>
      </c>
      <c r="R3675">
        <f t="shared" si="74"/>
        <v>2014</v>
      </c>
      <c r="S3675" t="str">
        <f t="shared" si="73"/>
        <v>Oct</v>
      </c>
    </row>
    <row r="3676" spans="1:19" ht="44" thickBot="1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0" t="s">
        <v>8319</v>
      </c>
      <c r="P3676" s="15" t="s">
        <v>8320</v>
      </c>
      <c r="Q3676" s="12">
        <v>42556.873020833336</v>
      </c>
      <c r="R3676">
        <f t="shared" si="74"/>
        <v>2016</v>
      </c>
      <c r="S3676" t="str">
        <f t="shared" si="73"/>
        <v>Jul</v>
      </c>
    </row>
    <row r="3677" spans="1:19" ht="44" thickBot="1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0" t="s">
        <v>8319</v>
      </c>
      <c r="P3677" s="15" t="s">
        <v>8320</v>
      </c>
      <c r="Q3677" s="13">
        <v>42493.597013888888</v>
      </c>
      <c r="R3677">
        <f t="shared" si="74"/>
        <v>2016</v>
      </c>
      <c r="S3677" t="str">
        <f t="shared" si="73"/>
        <v>May</v>
      </c>
    </row>
    <row r="3678" spans="1:19" ht="44" thickBot="1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0" t="s">
        <v>8319</v>
      </c>
      <c r="P3678" s="15" t="s">
        <v>8320</v>
      </c>
      <c r="Q3678" s="12">
        <v>41876.815787037034</v>
      </c>
      <c r="R3678">
        <f t="shared" si="74"/>
        <v>2014</v>
      </c>
      <c r="S3678" t="str">
        <f t="shared" si="73"/>
        <v>Aug</v>
      </c>
    </row>
    <row r="3679" spans="1:19" ht="44" thickBot="1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0" t="s">
        <v>8319</v>
      </c>
      <c r="P3679" s="15" t="s">
        <v>8320</v>
      </c>
      <c r="Q3679" s="13">
        <v>41802.574282407404</v>
      </c>
      <c r="R3679">
        <f t="shared" si="74"/>
        <v>2014</v>
      </c>
      <c r="S3679" t="str">
        <f t="shared" ref="S3679:S3742" si="75">TEXT(Q3679,"mmm")</f>
        <v>Jun</v>
      </c>
    </row>
    <row r="3680" spans="1:19" ht="44" thickBot="1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0" t="s">
        <v>8319</v>
      </c>
      <c r="P3680" s="15" t="s">
        <v>8320</v>
      </c>
      <c r="Q3680" s="12">
        <v>42120.531226851854</v>
      </c>
      <c r="R3680">
        <f t="shared" si="74"/>
        <v>2015</v>
      </c>
      <c r="S3680" t="str">
        <f t="shared" si="75"/>
        <v>Apr</v>
      </c>
    </row>
    <row r="3681" spans="1:19" ht="44" thickBot="1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0" t="s">
        <v>8319</v>
      </c>
      <c r="P3681" s="15" t="s">
        <v>8320</v>
      </c>
      <c r="Q3681" s="13">
        <v>41786.761354166665</v>
      </c>
      <c r="R3681">
        <f t="shared" si="74"/>
        <v>2014</v>
      </c>
      <c r="S3681" t="str">
        <f t="shared" si="75"/>
        <v>May</v>
      </c>
    </row>
    <row r="3682" spans="1:19" ht="44" thickBot="1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0" t="s">
        <v>8319</v>
      </c>
      <c r="P3682" s="15" t="s">
        <v>8320</v>
      </c>
      <c r="Q3682" s="12">
        <v>42627.454097222224</v>
      </c>
      <c r="R3682">
        <f t="shared" si="74"/>
        <v>2016</v>
      </c>
      <c r="S3682" t="str">
        <f t="shared" si="75"/>
        <v>Sep</v>
      </c>
    </row>
    <row r="3683" spans="1:19" ht="58.5" thickBot="1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0" t="s">
        <v>8319</v>
      </c>
      <c r="P3683" s="15" t="s">
        <v>8320</v>
      </c>
      <c r="Q3683" s="13">
        <v>42374.651504629626</v>
      </c>
      <c r="R3683">
        <f t="shared" si="74"/>
        <v>2016</v>
      </c>
      <c r="S3683" t="str">
        <f t="shared" si="75"/>
        <v>Jan</v>
      </c>
    </row>
    <row r="3684" spans="1:19" ht="44" thickBot="1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0" t="s">
        <v>8319</v>
      </c>
      <c r="P3684" s="15" t="s">
        <v>8320</v>
      </c>
      <c r="Q3684" s="12">
        <v>41772.685393518521</v>
      </c>
      <c r="R3684">
        <f t="shared" si="74"/>
        <v>2014</v>
      </c>
      <c r="S3684" t="str">
        <f t="shared" si="75"/>
        <v>May</v>
      </c>
    </row>
    <row r="3685" spans="1:19" ht="44" thickBot="1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0" t="s">
        <v>8319</v>
      </c>
      <c r="P3685" s="15" t="s">
        <v>8320</v>
      </c>
      <c r="Q3685" s="13">
        <v>42633.116851851853</v>
      </c>
      <c r="R3685">
        <f t="shared" si="74"/>
        <v>2016</v>
      </c>
      <c r="S3685" t="str">
        <f t="shared" si="75"/>
        <v>Sep</v>
      </c>
    </row>
    <row r="3686" spans="1:19" ht="44" thickBot="1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0" t="s">
        <v>8319</v>
      </c>
      <c r="P3686" s="15" t="s">
        <v>8320</v>
      </c>
      <c r="Q3686" s="12">
        <v>42219.180393518516</v>
      </c>
      <c r="R3686">
        <f t="shared" si="74"/>
        <v>2015</v>
      </c>
      <c r="S3686" t="str">
        <f t="shared" si="75"/>
        <v>Aug</v>
      </c>
    </row>
    <row r="3687" spans="1:19" ht="44" thickBot="1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0" t="s">
        <v>8319</v>
      </c>
      <c r="P3687" s="15" t="s">
        <v>8320</v>
      </c>
      <c r="Q3687" s="13">
        <v>41753.593275462961</v>
      </c>
      <c r="R3687">
        <f t="shared" si="74"/>
        <v>2014</v>
      </c>
      <c r="S3687" t="str">
        <f t="shared" si="75"/>
        <v>Apr</v>
      </c>
    </row>
    <row r="3688" spans="1:19" ht="44" thickBot="1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0" t="s">
        <v>8319</v>
      </c>
      <c r="P3688" s="15" t="s">
        <v>8320</v>
      </c>
      <c r="Q3688" s="12">
        <v>42230.662731481483</v>
      </c>
      <c r="R3688">
        <f t="shared" si="74"/>
        <v>2015</v>
      </c>
      <c r="S3688" t="str">
        <f t="shared" si="75"/>
        <v>Aug</v>
      </c>
    </row>
    <row r="3689" spans="1:19" ht="58.5" thickBot="1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0" t="s">
        <v>8319</v>
      </c>
      <c r="P3689" s="15" t="s">
        <v>8320</v>
      </c>
      <c r="Q3689" s="13">
        <v>41787.218229166669</v>
      </c>
      <c r="R3689">
        <f t="shared" si="74"/>
        <v>2014</v>
      </c>
      <c r="S3689" t="str">
        <f t="shared" si="75"/>
        <v>May</v>
      </c>
    </row>
    <row r="3690" spans="1:19" ht="44" thickBot="1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0" t="s">
        <v>8319</v>
      </c>
      <c r="P3690" s="15" t="s">
        <v>8320</v>
      </c>
      <c r="Q3690" s="12">
        <v>41829.787083333336</v>
      </c>
      <c r="R3690">
        <f t="shared" si="74"/>
        <v>2014</v>
      </c>
      <c r="S3690" t="str">
        <f t="shared" si="75"/>
        <v>Jul</v>
      </c>
    </row>
    <row r="3691" spans="1:19" ht="44" thickBot="1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0" t="s">
        <v>8319</v>
      </c>
      <c r="P3691" s="15" t="s">
        <v>8320</v>
      </c>
      <c r="Q3691" s="13">
        <v>42147.826840277776</v>
      </c>
      <c r="R3691">
        <f t="shared" si="74"/>
        <v>2015</v>
      </c>
      <c r="S3691" t="str">
        <f t="shared" si="75"/>
        <v>May</v>
      </c>
    </row>
    <row r="3692" spans="1:19" ht="44" thickBot="1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0" t="s">
        <v>8319</v>
      </c>
      <c r="P3692" s="15" t="s">
        <v>8320</v>
      </c>
      <c r="Q3692" s="12">
        <v>41940.598182870373</v>
      </c>
      <c r="R3692">
        <f t="shared" si="74"/>
        <v>2014</v>
      </c>
      <c r="S3692" t="str">
        <f t="shared" si="75"/>
        <v>Oct</v>
      </c>
    </row>
    <row r="3693" spans="1:19" ht="29.5" thickBot="1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0" t="s">
        <v>8319</v>
      </c>
      <c r="P3693" s="15" t="s">
        <v>8320</v>
      </c>
      <c r="Q3693" s="13">
        <v>42020.700567129628</v>
      </c>
      <c r="R3693">
        <f t="shared" si="74"/>
        <v>2015</v>
      </c>
      <c r="S3693" t="str">
        <f t="shared" si="75"/>
        <v>Jan</v>
      </c>
    </row>
    <row r="3694" spans="1:19" ht="29.5" thickBot="1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0" t="s">
        <v>8319</v>
      </c>
      <c r="P3694" s="15" t="s">
        <v>8320</v>
      </c>
      <c r="Q3694" s="12">
        <v>41891.96503472222</v>
      </c>
      <c r="R3694">
        <f t="shared" si="74"/>
        <v>2014</v>
      </c>
      <c r="S3694" t="str">
        <f t="shared" si="75"/>
        <v>Sep</v>
      </c>
    </row>
    <row r="3695" spans="1:19" ht="44" thickBot="1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0" t="s">
        <v>8319</v>
      </c>
      <c r="P3695" s="15" t="s">
        <v>8320</v>
      </c>
      <c r="Q3695" s="13">
        <v>42309.191307870373</v>
      </c>
      <c r="R3695">
        <f t="shared" si="74"/>
        <v>2015</v>
      </c>
      <c r="S3695" t="str">
        <f t="shared" si="75"/>
        <v>Nov</v>
      </c>
    </row>
    <row r="3696" spans="1:19" ht="58.5" thickBot="1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0" t="s">
        <v>8319</v>
      </c>
      <c r="P3696" s="15" t="s">
        <v>8320</v>
      </c>
      <c r="Q3696" s="12">
        <v>42490.133877314816</v>
      </c>
      <c r="R3696">
        <f t="shared" si="74"/>
        <v>2016</v>
      </c>
      <c r="S3696" t="str">
        <f t="shared" si="75"/>
        <v>Apr</v>
      </c>
    </row>
    <row r="3697" spans="1:19" ht="58.5" thickBot="1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0" t="s">
        <v>8319</v>
      </c>
      <c r="P3697" s="15" t="s">
        <v>8320</v>
      </c>
      <c r="Q3697" s="13">
        <v>41995.870486111111</v>
      </c>
      <c r="R3697">
        <f t="shared" si="74"/>
        <v>2014</v>
      </c>
      <c r="S3697" t="str">
        <f t="shared" si="75"/>
        <v>Dec</v>
      </c>
    </row>
    <row r="3698" spans="1:19" ht="44" thickBot="1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0" t="s">
        <v>8319</v>
      </c>
      <c r="P3698" s="15" t="s">
        <v>8320</v>
      </c>
      <c r="Q3698" s="12">
        <v>41988.617083333331</v>
      </c>
      <c r="R3698">
        <f t="shared" si="74"/>
        <v>2014</v>
      </c>
      <c r="S3698" t="str">
        <f t="shared" si="75"/>
        <v>Dec</v>
      </c>
    </row>
    <row r="3699" spans="1:19" ht="44" thickBot="1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0" t="s">
        <v>8319</v>
      </c>
      <c r="P3699" s="15" t="s">
        <v>8320</v>
      </c>
      <c r="Q3699" s="13">
        <v>42479.465833333335</v>
      </c>
      <c r="R3699">
        <f t="shared" si="74"/>
        <v>2016</v>
      </c>
      <c r="S3699" t="str">
        <f t="shared" si="75"/>
        <v>Apr</v>
      </c>
    </row>
    <row r="3700" spans="1:19" ht="44" thickBot="1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0" t="s">
        <v>8319</v>
      </c>
      <c r="P3700" s="15" t="s">
        <v>8320</v>
      </c>
      <c r="Q3700" s="12">
        <v>42401.806562500002</v>
      </c>
      <c r="R3700">
        <f t="shared" si="74"/>
        <v>2016</v>
      </c>
      <c r="S3700" t="str">
        <f t="shared" si="75"/>
        <v>Feb</v>
      </c>
    </row>
    <row r="3701" spans="1:19" ht="58.5" thickBot="1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0" t="s">
        <v>8319</v>
      </c>
      <c r="P3701" s="15" t="s">
        <v>8320</v>
      </c>
      <c r="Q3701" s="13">
        <v>41897.602037037039</v>
      </c>
      <c r="R3701">
        <f t="shared" si="74"/>
        <v>2014</v>
      </c>
      <c r="S3701" t="str">
        <f t="shared" si="75"/>
        <v>Sep</v>
      </c>
    </row>
    <row r="3702" spans="1:19" ht="29.5" thickBot="1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0" t="s">
        <v>8319</v>
      </c>
      <c r="P3702" s="15" t="s">
        <v>8320</v>
      </c>
      <c r="Q3702" s="12">
        <v>41882.585648148146</v>
      </c>
      <c r="R3702">
        <f t="shared" si="74"/>
        <v>2014</v>
      </c>
      <c r="S3702" t="str">
        <f t="shared" si="75"/>
        <v>Aug</v>
      </c>
    </row>
    <row r="3703" spans="1:19" ht="44" thickBot="1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0" t="s">
        <v>8319</v>
      </c>
      <c r="P3703" s="15" t="s">
        <v>8320</v>
      </c>
      <c r="Q3703" s="13">
        <v>42129.541585648149</v>
      </c>
      <c r="R3703">
        <f t="shared" si="74"/>
        <v>2015</v>
      </c>
      <c r="S3703" t="str">
        <f t="shared" si="75"/>
        <v>May</v>
      </c>
    </row>
    <row r="3704" spans="1:19" ht="58.5" thickBot="1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0" t="s">
        <v>8319</v>
      </c>
      <c r="P3704" s="15" t="s">
        <v>8320</v>
      </c>
      <c r="Q3704" s="12">
        <v>42524.53800925926</v>
      </c>
      <c r="R3704">
        <f t="shared" si="74"/>
        <v>2016</v>
      </c>
      <c r="S3704" t="str">
        <f t="shared" si="75"/>
        <v>Jun</v>
      </c>
    </row>
    <row r="3705" spans="1:19" ht="44" thickBot="1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0" t="s">
        <v>8319</v>
      </c>
      <c r="P3705" s="15" t="s">
        <v>8320</v>
      </c>
      <c r="Q3705" s="13">
        <v>42556.504490740743</v>
      </c>
      <c r="R3705">
        <f t="shared" si="74"/>
        <v>2016</v>
      </c>
      <c r="S3705" t="str">
        <f t="shared" si="75"/>
        <v>Jul</v>
      </c>
    </row>
    <row r="3706" spans="1:19" ht="44" thickBot="1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0" t="s">
        <v>8319</v>
      </c>
      <c r="P3706" s="15" t="s">
        <v>8320</v>
      </c>
      <c r="Q3706" s="12">
        <v>42461.689745370371</v>
      </c>
      <c r="R3706">
        <f t="shared" si="74"/>
        <v>2016</v>
      </c>
      <c r="S3706" t="str">
        <f t="shared" si="75"/>
        <v>Apr</v>
      </c>
    </row>
    <row r="3707" spans="1:19" ht="44" thickBot="1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0" t="s">
        <v>8319</v>
      </c>
      <c r="P3707" s="15" t="s">
        <v>8320</v>
      </c>
      <c r="Q3707" s="13">
        <v>41792.542986111112</v>
      </c>
      <c r="R3707">
        <f t="shared" si="74"/>
        <v>2014</v>
      </c>
      <c r="S3707" t="str">
        <f t="shared" si="75"/>
        <v>Jun</v>
      </c>
    </row>
    <row r="3708" spans="1:19" ht="44" thickBot="1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0" t="s">
        <v>8319</v>
      </c>
      <c r="P3708" s="15" t="s">
        <v>8320</v>
      </c>
      <c r="Q3708" s="12">
        <v>41879.913761574076</v>
      </c>
      <c r="R3708">
        <f t="shared" si="74"/>
        <v>2014</v>
      </c>
      <c r="S3708" t="str">
        <f t="shared" si="75"/>
        <v>Aug</v>
      </c>
    </row>
    <row r="3709" spans="1:19" ht="44" thickBot="1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0" t="s">
        <v>8319</v>
      </c>
      <c r="P3709" s="15" t="s">
        <v>8320</v>
      </c>
      <c r="Q3709" s="13">
        <v>42552.048356481479</v>
      </c>
      <c r="R3709">
        <f t="shared" si="74"/>
        <v>2016</v>
      </c>
      <c r="S3709" t="str">
        <f t="shared" si="75"/>
        <v>Jul</v>
      </c>
    </row>
    <row r="3710" spans="1:19" ht="58.5" thickBot="1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0" t="s">
        <v>8319</v>
      </c>
      <c r="P3710" s="15" t="s">
        <v>8320</v>
      </c>
      <c r="Q3710" s="12">
        <v>41810.142199074071</v>
      </c>
      <c r="R3710">
        <f t="shared" si="74"/>
        <v>2014</v>
      </c>
      <c r="S3710" t="str">
        <f t="shared" si="75"/>
        <v>Jun</v>
      </c>
    </row>
    <row r="3711" spans="1:19" ht="44" thickBot="1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0" t="s">
        <v>8319</v>
      </c>
      <c r="P3711" s="15" t="s">
        <v>8320</v>
      </c>
      <c r="Q3711" s="13">
        <v>41785.707708333335</v>
      </c>
      <c r="R3711">
        <f t="shared" si="74"/>
        <v>2014</v>
      </c>
      <c r="S3711" t="str">
        <f t="shared" si="75"/>
        <v>May</v>
      </c>
    </row>
    <row r="3712" spans="1:19" ht="29.5" thickBot="1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0" t="s">
        <v>8319</v>
      </c>
      <c r="P3712" s="15" t="s">
        <v>8320</v>
      </c>
      <c r="Q3712" s="12">
        <v>42072.576249999998</v>
      </c>
      <c r="R3712">
        <f t="shared" si="74"/>
        <v>2015</v>
      </c>
      <c r="S3712" t="str">
        <f t="shared" si="75"/>
        <v>Mar</v>
      </c>
    </row>
    <row r="3713" spans="1:19" ht="29.5" thickBot="1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0" t="s">
        <v>8319</v>
      </c>
      <c r="P3713" s="15" t="s">
        <v>8320</v>
      </c>
      <c r="Q3713" s="13">
        <v>41779.724224537036</v>
      </c>
      <c r="R3713">
        <f t="shared" si="74"/>
        <v>2014</v>
      </c>
      <c r="S3713" t="str">
        <f t="shared" si="75"/>
        <v>May</v>
      </c>
    </row>
    <row r="3714" spans="1:19" ht="58.5" thickBot="1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0" t="s">
        <v>8319</v>
      </c>
      <c r="P3714" s="15" t="s">
        <v>8320</v>
      </c>
      <c r="Q3714" s="12">
        <v>42134.172071759262</v>
      </c>
      <c r="R3714">
        <f t="shared" si="74"/>
        <v>2015</v>
      </c>
      <c r="S3714" t="str">
        <f t="shared" si="75"/>
        <v>May</v>
      </c>
    </row>
    <row r="3715" spans="1:19" ht="44" thickBot="1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0" t="s">
        <v>8319</v>
      </c>
      <c r="P3715" s="15" t="s">
        <v>8320</v>
      </c>
      <c r="Q3715" s="13">
        <v>42505.738032407404</v>
      </c>
      <c r="R3715">
        <f t="shared" ref="R3715:R3778" si="76">YEAR(Q3715)</f>
        <v>2016</v>
      </c>
      <c r="S3715" t="str">
        <f t="shared" si="75"/>
        <v>May</v>
      </c>
    </row>
    <row r="3716" spans="1:19" ht="44" thickBot="1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0" t="s">
        <v>8319</v>
      </c>
      <c r="P3716" s="15" t="s">
        <v>8320</v>
      </c>
      <c r="Q3716" s="12">
        <v>42118.556331018517</v>
      </c>
      <c r="R3716">
        <f t="shared" si="76"/>
        <v>2015</v>
      </c>
      <c r="S3716" t="str">
        <f t="shared" si="75"/>
        <v>Apr</v>
      </c>
    </row>
    <row r="3717" spans="1:19" ht="44" thickBot="1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0" t="s">
        <v>8319</v>
      </c>
      <c r="P3717" s="15" t="s">
        <v>8320</v>
      </c>
      <c r="Q3717" s="13">
        <v>42036.99559027778</v>
      </c>
      <c r="R3717">
        <f t="shared" si="76"/>
        <v>2015</v>
      </c>
      <c r="S3717" t="str">
        <f t="shared" si="75"/>
        <v>Feb</v>
      </c>
    </row>
    <row r="3718" spans="1:19" ht="44" thickBot="1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0" t="s">
        <v>8319</v>
      </c>
      <c r="P3718" s="15" t="s">
        <v>8320</v>
      </c>
      <c r="Q3718" s="12">
        <v>42360.887835648151</v>
      </c>
      <c r="R3718">
        <f t="shared" si="76"/>
        <v>2015</v>
      </c>
      <c r="S3718" t="str">
        <f t="shared" si="75"/>
        <v>Dec</v>
      </c>
    </row>
    <row r="3719" spans="1:19" ht="44" thickBot="1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0" t="s">
        <v>8319</v>
      </c>
      <c r="P3719" s="15" t="s">
        <v>8320</v>
      </c>
      <c r="Q3719" s="13">
        <v>42102.866307870368</v>
      </c>
      <c r="R3719">
        <f t="shared" si="76"/>
        <v>2015</v>
      </c>
      <c r="S3719" t="str">
        <f t="shared" si="75"/>
        <v>Apr</v>
      </c>
    </row>
    <row r="3720" spans="1:19" ht="44" thickBot="1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0" t="s">
        <v>8319</v>
      </c>
      <c r="P3720" s="15" t="s">
        <v>8320</v>
      </c>
      <c r="Q3720" s="12">
        <v>42032.716145833336</v>
      </c>
      <c r="R3720">
        <f t="shared" si="76"/>
        <v>2015</v>
      </c>
      <c r="S3720" t="str">
        <f t="shared" si="75"/>
        <v>Jan</v>
      </c>
    </row>
    <row r="3721" spans="1:19" ht="29.5" thickBot="1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0" t="s">
        <v>8319</v>
      </c>
      <c r="P3721" s="15" t="s">
        <v>8320</v>
      </c>
      <c r="Q3721" s="13">
        <v>42147.729930555557</v>
      </c>
      <c r="R3721">
        <f t="shared" si="76"/>
        <v>2015</v>
      </c>
      <c r="S3721" t="str">
        <f t="shared" si="75"/>
        <v>May</v>
      </c>
    </row>
    <row r="3722" spans="1:19" ht="29.5" thickBot="1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0" t="s">
        <v>8319</v>
      </c>
      <c r="P3722" s="15" t="s">
        <v>8320</v>
      </c>
      <c r="Q3722" s="12">
        <v>42165.993125000001</v>
      </c>
      <c r="R3722">
        <f t="shared" si="76"/>
        <v>2015</v>
      </c>
      <c r="S3722" t="str">
        <f t="shared" si="75"/>
        <v>Jun</v>
      </c>
    </row>
    <row r="3723" spans="1:19" ht="58.5" thickBot="1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0" t="s">
        <v>8319</v>
      </c>
      <c r="P3723" s="15" t="s">
        <v>8320</v>
      </c>
      <c r="Q3723" s="13">
        <v>41927.936157407406</v>
      </c>
      <c r="R3723">
        <f t="shared" si="76"/>
        <v>2014</v>
      </c>
      <c r="S3723" t="str">
        <f t="shared" si="75"/>
        <v>Oct</v>
      </c>
    </row>
    <row r="3724" spans="1:19" ht="58.5" thickBot="1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0" t="s">
        <v>8319</v>
      </c>
      <c r="P3724" s="15" t="s">
        <v>8320</v>
      </c>
      <c r="Q3724" s="12">
        <v>42381.671840277777</v>
      </c>
      <c r="R3724">
        <f t="shared" si="76"/>
        <v>2016</v>
      </c>
      <c r="S3724" t="str">
        <f t="shared" si="75"/>
        <v>Jan</v>
      </c>
    </row>
    <row r="3725" spans="1:19" ht="29.5" thickBot="1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0" t="s">
        <v>8319</v>
      </c>
      <c r="P3725" s="15" t="s">
        <v>8320</v>
      </c>
      <c r="Q3725" s="13">
        <v>41943.753032407411</v>
      </c>
      <c r="R3725">
        <f t="shared" si="76"/>
        <v>2014</v>
      </c>
      <c r="S3725" t="str">
        <f t="shared" si="75"/>
        <v>Oct</v>
      </c>
    </row>
    <row r="3726" spans="1:19" ht="44" thickBot="1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0" t="s">
        <v>8319</v>
      </c>
      <c r="P3726" s="15" t="s">
        <v>8320</v>
      </c>
      <c r="Q3726" s="12">
        <v>42465.491435185184</v>
      </c>
      <c r="R3726">
        <f t="shared" si="76"/>
        <v>2016</v>
      </c>
      <c r="S3726" t="str">
        <f t="shared" si="75"/>
        <v>Apr</v>
      </c>
    </row>
    <row r="3727" spans="1:19" ht="44" thickBot="1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0" t="s">
        <v>8319</v>
      </c>
      <c r="P3727" s="15" t="s">
        <v>8320</v>
      </c>
      <c r="Q3727" s="13">
        <v>42401.945219907408</v>
      </c>
      <c r="R3727">
        <f t="shared" si="76"/>
        <v>2016</v>
      </c>
      <c r="S3727" t="str">
        <f t="shared" si="75"/>
        <v>Feb</v>
      </c>
    </row>
    <row r="3728" spans="1:19" ht="44" thickBot="1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0" t="s">
        <v>8319</v>
      </c>
      <c r="P3728" s="15" t="s">
        <v>8320</v>
      </c>
      <c r="Q3728" s="12">
        <v>42462.140868055554</v>
      </c>
      <c r="R3728">
        <f t="shared" si="76"/>
        <v>2016</v>
      </c>
      <c r="S3728" t="str">
        <f t="shared" si="75"/>
        <v>Apr</v>
      </c>
    </row>
    <row r="3729" spans="1:19" ht="44" thickBot="1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0" t="s">
        <v>8319</v>
      </c>
      <c r="P3729" s="15" t="s">
        <v>8320</v>
      </c>
      <c r="Q3729" s="13">
        <v>42632.348310185182</v>
      </c>
      <c r="R3729">
        <f t="shared" si="76"/>
        <v>2016</v>
      </c>
      <c r="S3729" t="str">
        <f t="shared" si="75"/>
        <v>Sep</v>
      </c>
    </row>
    <row r="3730" spans="1:19" ht="44" thickBot="1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0" t="s">
        <v>8319</v>
      </c>
      <c r="P3730" s="15" t="s">
        <v>8320</v>
      </c>
      <c r="Q3730" s="12">
        <v>42205.171018518522</v>
      </c>
      <c r="R3730">
        <f t="shared" si="76"/>
        <v>2015</v>
      </c>
      <c r="S3730" t="str">
        <f t="shared" si="75"/>
        <v>Jul</v>
      </c>
    </row>
    <row r="3731" spans="1:19" ht="58.5" thickBot="1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0" t="s">
        <v>8319</v>
      </c>
      <c r="P3731" s="15" t="s">
        <v>8320</v>
      </c>
      <c r="Q3731" s="13">
        <v>42041.205000000002</v>
      </c>
      <c r="R3731">
        <f t="shared" si="76"/>
        <v>2015</v>
      </c>
      <c r="S3731" t="str">
        <f t="shared" si="75"/>
        <v>Feb</v>
      </c>
    </row>
    <row r="3732" spans="1:19" ht="44" thickBot="1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0" t="s">
        <v>8319</v>
      </c>
      <c r="P3732" s="15" t="s">
        <v>8320</v>
      </c>
      <c r="Q3732" s="12">
        <v>42203.677766203706</v>
      </c>
      <c r="R3732">
        <f t="shared" si="76"/>
        <v>2015</v>
      </c>
      <c r="S3732" t="str">
        <f t="shared" si="75"/>
        <v>Jul</v>
      </c>
    </row>
    <row r="3733" spans="1:19" ht="44" thickBot="1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0" t="s">
        <v>8319</v>
      </c>
      <c r="P3733" s="15" t="s">
        <v>8320</v>
      </c>
      <c r="Q3733" s="13">
        <v>41983.752847222226</v>
      </c>
      <c r="R3733">
        <f t="shared" si="76"/>
        <v>2014</v>
      </c>
      <c r="S3733" t="str">
        <f t="shared" si="75"/>
        <v>Dec</v>
      </c>
    </row>
    <row r="3734" spans="1:19" ht="44" thickBot="1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0" t="s">
        <v>8319</v>
      </c>
      <c r="P3734" s="15" t="s">
        <v>8320</v>
      </c>
      <c r="Q3734" s="12">
        <v>41968.677465277775</v>
      </c>
      <c r="R3734">
        <f t="shared" si="76"/>
        <v>2014</v>
      </c>
      <c r="S3734" t="str">
        <f t="shared" si="75"/>
        <v>Nov</v>
      </c>
    </row>
    <row r="3735" spans="1:19" ht="44" thickBot="1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0" t="s">
        <v>8319</v>
      </c>
      <c r="P3735" s="15" t="s">
        <v>8320</v>
      </c>
      <c r="Q3735" s="13">
        <v>42103.024398148147</v>
      </c>
      <c r="R3735">
        <f t="shared" si="76"/>
        <v>2015</v>
      </c>
      <c r="S3735" t="str">
        <f t="shared" si="75"/>
        <v>Apr</v>
      </c>
    </row>
    <row r="3736" spans="1:19" ht="58.5" thickBot="1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0" t="s">
        <v>8319</v>
      </c>
      <c r="P3736" s="15" t="s">
        <v>8320</v>
      </c>
      <c r="Q3736" s="12">
        <v>42089.901574074072</v>
      </c>
      <c r="R3736">
        <f t="shared" si="76"/>
        <v>2015</v>
      </c>
      <c r="S3736" t="str">
        <f t="shared" si="75"/>
        <v>Mar</v>
      </c>
    </row>
    <row r="3737" spans="1:19" ht="29.5" thickBot="1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0" t="s">
        <v>8319</v>
      </c>
      <c r="P3737" s="15" t="s">
        <v>8320</v>
      </c>
      <c r="Q3737" s="13">
        <v>42122.693159722221</v>
      </c>
      <c r="R3737">
        <f t="shared" si="76"/>
        <v>2015</v>
      </c>
      <c r="S3737" t="str">
        <f t="shared" si="75"/>
        <v>Apr</v>
      </c>
    </row>
    <row r="3738" spans="1:19" ht="44" thickBot="1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0" t="s">
        <v>8319</v>
      </c>
      <c r="P3738" s="15" t="s">
        <v>8320</v>
      </c>
      <c r="Q3738" s="12">
        <v>42048.711724537039</v>
      </c>
      <c r="R3738">
        <f t="shared" si="76"/>
        <v>2015</v>
      </c>
      <c r="S3738" t="str">
        <f t="shared" si="75"/>
        <v>Feb</v>
      </c>
    </row>
    <row r="3739" spans="1:19" ht="44" thickBot="1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0" t="s">
        <v>8319</v>
      </c>
      <c r="P3739" s="15" t="s">
        <v>8320</v>
      </c>
      <c r="Q3739" s="13">
        <v>42297.691006944442</v>
      </c>
      <c r="R3739">
        <f t="shared" si="76"/>
        <v>2015</v>
      </c>
      <c r="S3739" t="str">
        <f t="shared" si="75"/>
        <v>Oct</v>
      </c>
    </row>
    <row r="3740" spans="1:19" ht="44" thickBot="1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0" t="s">
        <v>8319</v>
      </c>
      <c r="P3740" s="15" t="s">
        <v>8320</v>
      </c>
      <c r="Q3740" s="12">
        <v>41813.938715277778</v>
      </c>
      <c r="R3740">
        <f t="shared" si="76"/>
        <v>2014</v>
      </c>
      <c r="S3740" t="str">
        <f t="shared" si="75"/>
        <v>Jun</v>
      </c>
    </row>
    <row r="3741" spans="1:19" ht="44" thickBot="1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0" t="s">
        <v>8319</v>
      </c>
      <c r="P3741" s="15" t="s">
        <v>8320</v>
      </c>
      <c r="Q3741" s="13">
        <v>42548.449861111112</v>
      </c>
      <c r="R3741">
        <f t="shared" si="76"/>
        <v>2016</v>
      </c>
      <c r="S3741" t="str">
        <f t="shared" si="75"/>
        <v>Jun</v>
      </c>
    </row>
    <row r="3742" spans="1:19" ht="44" thickBot="1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0" t="s">
        <v>8319</v>
      </c>
      <c r="P3742" s="15" t="s">
        <v>8320</v>
      </c>
      <c r="Q3742" s="12">
        <v>41833.089756944442</v>
      </c>
      <c r="R3742">
        <f t="shared" si="76"/>
        <v>2014</v>
      </c>
      <c r="S3742" t="str">
        <f t="shared" si="75"/>
        <v>Jul</v>
      </c>
    </row>
    <row r="3743" spans="1:19" ht="44" thickBot="1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0" t="s">
        <v>8319</v>
      </c>
      <c r="P3743" s="15" t="s">
        <v>8320</v>
      </c>
      <c r="Q3743" s="13">
        <v>42325.920717592591</v>
      </c>
      <c r="R3743">
        <f t="shared" si="76"/>
        <v>2015</v>
      </c>
      <c r="S3743" t="str">
        <f t="shared" ref="S3743:S3806" si="77">TEXT(Q3743,"mmm")</f>
        <v>Nov</v>
      </c>
    </row>
    <row r="3744" spans="1:19" ht="44" thickBot="1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0" t="s">
        <v>8319</v>
      </c>
      <c r="P3744" s="15" t="s">
        <v>8320</v>
      </c>
      <c r="Q3744" s="12">
        <v>41858.214629629627</v>
      </c>
      <c r="R3744">
        <f t="shared" si="76"/>
        <v>2014</v>
      </c>
      <c r="S3744" t="str">
        <f t="shared" si="77"/>
        <v>Aug</v>
      </c>
    </row>
    <row r="3745" spans="1:19" ht="29.5" thickBot="1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0" t="s">
        <v>8319</v>
      </c>
      <c r="P3745" s="15" t="s">
        <v>8320</v>
      </c>
      <c r="Q3745" s="13">
        <v>41793.710231481484</v>
      </c>
      <c r="R3745">
        <f t="shared" si="76"/>
        <v>2014</v>
      </c>
      <c r="S3745" t="str">
        <f t="shared" si="77"/>
        <v>Jun</v>
      </c>
    </row>
    <row r="3746" spans="1:19" ht="58.5" thickBot="1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0" t="s">
        <v>8319</v>
      </c>
      <c r="P3746" s="15" t="s">
        <v>8320</v>
      </c>
      <c r="Q3746" s="12">
        <v>41793.814259259256</v>
      </c>
      <c r="R3746">
        <f t="shared" si="76"/>
        <v>2014</v>
      </c>
      <c r="S3746" t="str">
        <f t="shared" si="77"/>
        <v>Jun</v>
      </c>
    </row>
    <row r="3747" spans="1:19" ht="44" thickBot="1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0" t="s">
        <v>8319</v>
      </c>
      <c r="P3747" s="15" t="s">
        <v>8320</v>
      </c>
      <c r="Q3747" s="13">
        <v>41831.697939814818</v>
      </c>
      <c r="R3747">
        <f t="shared" si="76"/>
        <v>2014</v>
      </c>
      <c r="S3747" t="str">
        <f t="shared" si="77"/>
        <v>Jul</v>
      </c>
    </row>
    <row r="3748" spans="1:19" ht="29.5" thickBot="1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0" t="s">
        <v>8319</v>
      </c>
      <c r="P3748" s="15" t="s">
        <v>8320</v>
      </c>
      <c r="Q3748" s="12">
        <v>42621.389340277776</v>
      </c>
      <c r="R3748">
        <f t="shared" si="76"/>
        <v>2016</v>
      </c>
      <c r="S3748" t="str">
        <f t="shared" si="77"/>
        <v>Sep</v>
      </c>
    </row>
    <row r="3749" spans="1:19" ht="29.5" thickBot="1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0" t="s">
        <v>8319</v>
      </c>
      <c r="P3749" s="15" t="s">
        <v>8320</v>
      </c>
      <c r="Q3749" s="13">
        <v>42164.299722222226</v>
      </c>
      <c r="R3749">
        <f t="shared" si="76"/>
        <v>2015</v>
      </c>
      <c r="S3749" t="str">
        <f t="shared" si="77"/>
        <v>Jun</v>
      </c>
    </row>
    <row r="3750" spans="1:19" ht="44" thickBot="1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0" t="s">
        <v>8319</v>
      </c>
      <c r="P3750" s="15" t="s">
        <v>8361</v>
      </c>
      <c r="Q3750" s="12">
        <v>42395.706435185188</v>
      </c>
      <c r="R3750">
        <f t="shared" si="76"/>
        <v>2016</v>
      </c>
      <c r="S3750" t="str">
        <f t="shared" si="77"/>
        <v>Jan</v>
      </c>
    </row>
    <row r="3751" spans="1:19" ht="44" thickBot="1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0" t="s">
        <v>8319</v>
      </c>
      <c r="P3751" s="15" t="s">
        <v>8361</v>
      </c>
      <c r="Q3751" s="13">
        <v>42458.127175925925</v>
      </c>
      <c r="R3751">
        <f t="shared" si="76"/>
        <v>2016</v>
      </c>
      <c r="S3751" t="str">
        <f t="shared" si="77"/>
        <v>Mar</v>
      </c>
    </row>
    <row r="3752" spans="1:19" ht="87.5" thickBot="1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0" t="s">
        <v>8319</v>
      </c>
      <c r="P3752" s="15" t="s">
        <v>8361</v>
      </c>
      <c r="Q3752" s="12">
        <v>42016.981574074074</v>
      </c>
      <c r="R3752">
        <f t="shared" si="76"/>
        <v>2015</v>
      </c>
      <c r="S3752" t="str">
        <f t="shared" si="77"/>
        <v>Jan</v>
      </c>
    </row>
    <row r="3753" spans="1:19" ht="44" thickBot="1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0" t="s">
        <v>8319</v>
      </c>
      <c r="P3753" s="15" t="s">
        <v>8361</v>
      </c>
      <c r="Q3753" s="13">
        <v>42403.035567129627</v>
      </c>
      <c r="R3753">
        <f t="shared" si="76"/>
        <v>2016</v>
      </c>
      <c r="S3753" t="str">
        <f t="shared" si="77"/>
        <v>Feb</v>
      </c>
    </row>
    <row r="3754" spans="1:19" ht="58.5" thickBot="1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0" t="s">
        <v>8319</v>
      </c>
      <c r="P3754" s="15" t="s">
        <v>8361</v>
      </c>
      <c r="Q3754" s="12">
        <v>42619.802488425928</v>
      </c>
      <c r="R3754">
        <f t="shared" si="76"/>
        <v>2016</v>
      </c>
      <c r="S3754" t="str">
        <f t="shared" si="77"/>
        <v>Sep</v>
      </c>
    </row>
    <row r="3755" spans="1:19" ht="44" thickBot="1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0" t="s">
        <v>8319</v>
      </c>
      <c r="P3755" s="15" t="s">
        <v>8361</v>
      </c>
      <c r="Q3755" s="13">
        <v>42128.824074074073</v>
      </c>
      <c r="R3755">
        <f t="shared" si="76"/>
        <v>2015</v>
      </c>
      <c r="S3755" t="str">
        <f t="shared" si="77"/>
        <v>May</v>
      </c>
    </row>
    <row r="3756" spans="1:19" ht="44" thickBot="1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0" t="s">
        <v>8319</v>
      </c>
      <c r="P3756" s="15" t="s">
        <v>8361</v>
      </c>
      <c r="Q3756" s="12">
        <v>41808.881215277775</v>
      </c>
      <c r="R3756">
        <f t="shared" si="76"/>
        <v>2014</v>
      </c>
      <c r="S3756" t="str">
        <f t="shared" si="77"/>
        <v>Jun</v>
      </c>
    </row>
    <row r="3757" spans="1:19" ht="44" thickBot="1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0" t="s">
        <v>8319</v>
      </c>
      <c r="P3757" s="15" t="s">
        <v>8361</v>
      </c>
      <c r="Q3757" s="13">
        <v>42445.866979166669</v>
      </c>
      <c r="R3757">
        <f t="shared" si="76"/>
        <v>2016</v>
      </c>
      <c r="S3757" t="str">
        <f t="shared" si="77"/>
        <v>Mar</v>
      </c>
    </row>
    <row r="3758" spans="1:19" ht="44" thickBot="1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0" t="s">
        <v>8319</v>
      </c>
      <c r="P3758" s="15" t="s">
        <v>8361</v>
      </c>
      <c r="Q3758" s="12">
        <v>41771.814791666664</v>
      </c>
      <c r="R3758">
        <f t="shared" si="76"/>
        <v>2014</v>
      </c>
      <c r="S3758" t="str">
        <f t="shared" si="77"/>
        <v>May</v>
      </c>
    </row>
    <row r="3759" spans="1:19" ht="44" thickBot="1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0" t="s">
        <v>8319</v>
      </c>
      <c r="P3759" s="15" t="s">
        <v>8361</v>
      </c>
      <c r="Q3759" s="13">
        <v>41954.850868055553</v>
      </c>
      <c r="R3759">
        <f t="shared" si="76"/>
        <v>2014</v>
      </c>
      <c r="S3759" t="str">
        <f t="shared" si="77"/>
        <v>Nov</v>
      </c>
    </row>
    <row r="3760" spans="1:19" ht="29.5" thickBot="1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0" t="s">
        <v>8319</v>
      </c>
      <c r="P3760" s="15" t="s">
        <v>8361</v>
      </c>
      <c r="Q3760" s="12">
        <v>41747.471504629626</v>
      </c>
      <c r="R3760">
        <f t="shared" si="76"/>
        <v>2014</v>
      </c>
      <c r="S3760" t="str">
        <f t="shared" si="77"/>
        <v>Apr</v>
      </c>
    </row>
    <row r="3761" spans="1:19" ht="29.5" thickBot="1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0" t="s">
        <v>8319</v>
      </c>
      <c r="P3761" s="15" t="s">
        <v>8361</v>
      </c>
      <c r="Q3761" s="13">
        <v>42182.108252314814</v>
      </c>
      <c r="R3761">
        <f t="shared" si="76"/>
        <v>2015</v>
      </c>
      <c r="S3761" t="str">
        <f t="shared" si="77"/>
        <v>Jun</v>
      </c>
    </row>
    <row r="3762" spans="1:19" ht="44" thickBot="1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0" t="s">
        <v>8319</v>
      </c>
      <c r="P3762" s="15" t="s">
        <v>8361</v>
      </c>
      <c r="Q3762" s="12">
        <v>41739.525300925925</v>
      </c>
      <c r="R3762">
        <f t="shared" si="76"/>
        <v>2014</v>
      </c>
      <c r="S3762" t="str">
        <f t="shared" si="77"/>
        <v>Apr</v>
      </c>
    </row>
    <row r="3763" spans="1:19" ht="58.5" thickBot="1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0" t="s">
        <v>8319</v>
      </c>
      <c r="P3763" s="15" t="s">
        <v>8361</v>
      </c>
      <c r="Q3763" s="13">
        <v>42173.466863425929</v>
      </c>
      <c r="R3763">
        <f t="shared" si="76"/>
        <v>2015</v>
      </c>
      <c r="S3763" t="str">
        <f t="shared" si="77"/>
        <v>Jun</v>
      </c>
    </row>
    <row r="3764" spans="1:19" ht="44" thickBot="1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0" t="s">
        <v>8319</v>
      </c>
      <c r="P3764" s="15" t="s">
        <v>8361</v>
      </c>
      <c r="Q3764" s="12">
        <v>42193.813530092593</v>
      </c>
      <c r="R3764">
        <f t="shared" si="76"/>
        <v>2015</v>
      </c>
      <c r="S3764" t="str">
        <f t="shared" si="77"/>
        <v>Jul</v>
      </c>
    </row>
    <row r="3765" spans="1:19" ht="29.5" thickBot="1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0" t="s">
        <v>8319</v>
      </c>
      <c r="P3765" s="15" t="s">
        <v>8361</v>
      </c>
      <c r="Q3765" s="13">
        <v>42065.750300925924</v>
      </c>
      <c r="R3765">
        <f t="shared" si="76"/>
        <v>2015</v>
      </c>
      <c r="S3765" t="str">
        <f t="shared" si="77"/>
        <v>Mar</v>
      </c>
    </row>
    <row r="3766" spans="1:19" ht="44" thickBot="1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0" t="s">
        <v>8319</v>
      </c>
      <c r="P3766" s="15" t="s">
        <v>8361</v>
      </c>
      <c r="Q3766" s="12">
        <v>42499.842962962961</v>
      </c>
      <c r="R3766">
        <f t="shared" si="76"/>
        <v>2016</v>
      </c>
      <c r="S3766" t="str">
        <f t="shared" si="77"/>
        <v>May</v>
      </c>
    </row>
    <row r="3767" spans="1:19" ht="44" thickBot="1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0" t="s">
        <v>8319</v>
      </c>
      <c r="P3767" s="15" t="s">
        <v>8361</v>
      </c>
      <c r="Q3767" s="13">
        <v>41820.776412037034</v>
      </c>
      <c r="R3767">
        <f t="shared" si="76"/>
        <v>2014</v>
      </c>
      <c r="S3767" t="str">
        <f t="shared" si="77"/>
        <v>Jun</v>
      </c>
    </row>
    <row r="3768" spans="1:19" ht="44" thickBot="1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0" t="s">
        <v>8319</v>
      </c>
      <c r="P3768" s="15" t="s">
        <v>8361</v>
      </c>
      <c r="Q3768" s="12">
        <v>41788.167187500003</v>
      </c>
      <c r="R3768">
        <f t="shared" si="76"/>
        <v>2014</v>
      </c>
      <c r="S3768" t="str">
        <f t="shared" si="77"/>
        <v>May</v>
      </c>
    </row>
    <row r="3769" spans="1:19" ht="44" thickBot="1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0" t="s">
        <v>8319</v>
      </c>
      <c r="P3769" s="15" t="s">
        <v>8361</v>
      </c>
      <c r="Q3769" s="13">
        <v>42050.019641203704</v>
      </c>
      <c r="R3769">
        <f t="shared" si="76"/>
        <v>2015</v>
      </c>
      <c r="S3769" t="str">
        <f t="shared" si="77"/>
        <v>Feb</v>
      </c>
    </row>
    <row r="3770" spans="1:19" ht="44" thickBot="1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0" t="s">
        <v>8319</v>
      </c>
      <c r="P3770" s="15" t="s">
        <v>8361</v>
      </c>
      <c r="Q3770" s="12">
        <v>41772.727893518517</v>
      </c>
      <c r="R3770">
        <f t="shared" si="76"/>
        <v>2014</v>
      </c>
      <c r="S3770" t="str">
        <f t="shared" si="77"/>
        <v>May</v>
      </c>
    </row>
    <row r="3771" spans="1:19" ht="44" thickBot="1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0" t="s">
        <v>8319</v>
      </c>
      <c r="P3771" s="15" t="s">
        <v>8361</v>
      </c>
      <c r="Q3771" s="13">
        <v>42445.598136574074</v>
      </c>
      <c r="R3771">
        <f t="shared" si="76"/>
        <v>2016</v>
      </c>
      <c r="S3771" t="str">
        <f t="shared" si="77"/>
        <v>Mar</v>
      </c>
    </row>
    <row r="3772" spans="1:19" ht="44" thickBot="1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0" t="s">
        <v>8319</v>
      </c>
      <c r="P3772" s="15" t="s">
        <v>8361</v>
      </c>
      <c r="Q3772" s="12">
        <v>42138.930671296293</v>
      </c>
      <c r="R3772">
        <f t="shared" si="76"/>
        <v>2015</v>
      </c>
      <c r="S3772" t="str">
        <f t="shared" si="77"/>
        <v>May</v>
      </c>
    </row>
    <row r="3773" spans="1:19" ht="29.5" thickBot="1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0" t="s">
        <v>8319</v>
      </c>
      <c r="P3773" s="15" t="s">
        <v>8361</v>
      </c>
      <c r="Q3773" s="13">
        <v>42493.857083333336</v>
      </c>
      <c r="R3773">
        <f t="shared" si="76"/>
        <v>2016</v>
      </c>
      <c r="S3773" t="str">
        <f t="shared" si="77"/>
        <v>May</v>
      </c>
    </row>
    <row r="3774" spans="1:19" ht="44" thickBot="1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0" t="s">
        <v>8319</v>
      </c>
      <c r="P3774" s="15" t="s">
        <v>8361</v>
      </c>
      <c r="Q3774" s="12">
        <v>42682.616967592592</v>
      </c>
      <c r="R3774">
        <f t="shared" si="76"/>
        <v>2016</v>
      </c>
      <c r="S3774" t="str">
        <f t="shared" si="77"/>
        <v>Nov</v>
      </c>
    </row>
    <row r="3775" spans="1:19" ht="29.5" thickBot="1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0" t="s">
        <v>8319</v>
      </c>
      <c r="P3775" s="15" t="s">
        <v>8361</v>
      </c>
      <c r="Q3775" s="13">
        <v>42656.005173611113</v>
      </c>
      <c r="R3775">
        <f t="shared" si="76"/>
        <v>2016</v>
      </c>
      <c r="S3775" t="str">
        <f t="shared" si="77"/>
        <v>Oct</v>
      </c>
    </row>
    <row r="3776" spans="1:19" ht="58.5" thickBot="1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0" t="s">
        <v>8319</v>
      </c>
      <c r="P3776" s="15" t="s">
        <v>8361</v>
      </c>
      <c r="Q3776" s="12">
        <v>42087.792303240742</v>
      </c>
      <c r="R3776">
        <f t="shared" si="76"/>
        <v>2015</v>
      </c>
      <c r="S3776" t="str">
        <f t="shared" si="77"/>
        <v>Mar</v>
      </c>
    </row>
    <row r="3777" spans="1:19" ht="44" thickBot="1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0" t="s">
        <v>8319</v>
      </c>
      <c r="P3777" s="15" t="s">
        <v>8361</v>
      </c>
      <c r="Q3777" s="13">
        <v>42075.942627314813</v>
      </c>
      <c r="R3777">
        <f t="shared" si="76"/>
        <v>2015</v>
      </c>
      <c r="S3777" t="str">
        <f t="shared" si="77"/>
        <v>Mar</v>
      </c>
    </row>
    <row r="3778" spans="1:19" ht="58.5" thickBot="1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0" t="s">
        <v>8319</v>
      </c>
      <c r="P3778" s="15" t="s">
        <v>8361</v>
      </c>
      <c r="Q3778" s="12">
        <v>41814.367800925924</v>
      </c>
      <c r="R3778">
        <f t="shared" si="76"/>
        <v>2014</v>
      </c>
      <c r="S3778" t="str">
        <f t="shared" si="77"/>
        <v>Jun</v>
      </c>
    </row>
    <row r="3779" spans="1:19" ht="44" thickBot="1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0" t="s">
        <v>8319</v>
      </c>
      <c r="P3779" s="15" t="s">
        <v>8361</v>
      </c>
      <c r="Q3779" s="13">
        <v>41887.111354166664</v>
      </c>
      <c r="R3779">
        <f t="shared" ref="R3779:R3842" si="78">YEAR(Q3779)</f>
        <v>2014</v>
      </c>
      <c r="S3779" t="str">
        <f t="shared" si="77"/>
        <v>Sep</v>
      </c>
    </row>
    <row r="3780" spans="1:19" ht="29.5" thickBot="1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0" t="s">
        <v>8319</v>
      </c>
      <c r="P3780" s="15" t="s">
        <v>8361</v>
      </c>
      <c r="Q3780" s="12">
        <v>41989.819212962961</v>
      </c>
      <c r="R3780">
        <f t="shared" si="78"/>
        <v>2014</v>
      </c>
      <c r="S3780" t="str">
        <f t="shared" si="77"/>
        <v>Dec</v>
      </c>
    </row>
    <row r="3781" spans="1:19" ht="29.5" thickBot="1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0" t="s">
        <v>8319</v>
      </c>
      <c r="P3781" s="15" t="s">
        <v>8361</v>
      </c>
      <c r="Q3781" s="13">
        <v>42425.73541666667</v>
      </c>
      <c r="R3781">
        <f t="shared" si="78"/>
        <v>2016</v>
      </c>
      <c r="S3781" t="str">
        <f t="shared" si="77"/>
        <v>Feb</v>
      </c>
    </row>
    <row r="3782" spans="1:19" ht="44" thickBot="1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0" t="s">
        <v>8319</v>
      </c>
      <c r="P3782" s="15" t="s">
        <v>8361</v>
      </c>
      <c r="Q3782" s="12">
        <v>42166.219733796293</v>
      </c>
      <c r="R3782">
        <f t="shared" si="78"/>
        <v>2015</v>
      </c>
      <c r="S3782" t="str">
        <f t="shared" si="77"/>
        <v>Jun</v>
      </c>
    </row>
    <row r="3783" spans="1:19" ht="58.5" thickBot="1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0" t="s">
        <v>8319</v>
      </c>
      <c r="P3783" s="15" t="s">
        <v>8361</v>
      </c>
      <c r="Q3783" s="13">
        <v>41865.882928240739</v>
      </c>
      <c r="R3783">
        <f t="shared" si="78"/>
        <v>2014</v>
      </c>
      <c r="S3783" t="str">
        <f t="shared" si="77"/>
        <v>Aug</v>
      </c>
    </row>
    <row r="3784" spans="1:19" ht="44" thickBot="1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0" t="s">
        <v>8319</v>
      </c>
      <c r="P3784" s="15" t="s">
        <v>8361</v>
      </c>
      <c r="Q3784" s="12">
        <v>42546.862233796295</v>
      </c>
      <c r="R3784">
        <f t="shared" si="78"/>
        <v>2016</v>
      </c>
      <c r="S3784" t="str">
        <f t="shared" si="77"/>
        <v>Jun</v>
      </c>
    </row>
    <row r="3785" spans="1:19" ht="44" thickBot="1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0" t="s">
        <v>8319</v>
      </c>
      <c r="P3785" s="15" t="s">
        <v>8361</v>
      </c>
      <c r="Q3785" s="13">
        <v>42420.140277777777</v>
      </c>
      <c r="R3785">
        <f t="shared" si="78"/>
        <v>2016</v>
      </c>
      <c r="S3785" t="str">
        <f t="shared" si="77"/>
        <v>Feb</v>
      </c>
    </row>
    <row r="3786" spans="1:19" ht="44" thickBot="1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0" t="s">
        <v>8319</v>
      </c>
      <c r="P3786" s="15" t="s">
        <v>8361</v>
      </c>
      <c r="Q3786" s="12">
        <v>42531.980694444443</v>
      </c>
      <c r="R3786">
        <f t="shared" si="78"/>
        <v>2016</v>
      </c>
      <c r="S3786" t="str">
        <f t="shared" si="77"/>
        <v>Jun</v>
      </c>
    </row>
    <row r="3787" spans="1:19" ht="44" thickBot="1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0" t="s">
        <v>8319</v>
      </c>
      <c r="P3787" s="15" t="s">
        <v>8361</v>
      </c>
      <c r="Q3787" s="13">
        <v>42548.63853009259</v>
      </c>
      <c r="R3787">
        <f t="shared" si="78"/>
        <v>2016</v>
      </c>
      <c r="S3787" t="str">
        <f t="shared" si="77"/>
        <v>Jun</v>
      </c>
    </row>
    <row r="3788" spans="1:19" ht="44" thickBot="1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0" t="s">
        <v>8319</v>
      </c>
      <c r="P3788" s="15" t="s">
        <v>8361</v>
      </c>
      <c r="Q3788" s="12">
        <v>42487.037905092591</v>
      </c>
      <c r="R3788">
        <f t="shared" si="78"/>
        <v>2016</v>
      </c>
      <c r="S3788" t="str">
        <f t="shared" si="77"/>
        <v>Apr</v>
      </c>
    </row>
    <row r="3789" spans="1:19" ht="44" thickBot="1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0" t="s">
        <v>8319</v>
      </c>
      <c r="P3789" s="15" t="s">
        <v>8361</v>
      </c>
      <c r="Q3789" s="13">
        <v>42167.534791666665</v>
      </c>
      <c r="R3789">
        <f t="shared" si="78"/>
        <v>2015</v>
      </c>
      <c r="S3789" t="str">
        <f t="shared" si="77"/>
        <v>Jun</v>
      </c>
    </row>
    <row r="3790" spans="1:19" ht="73" thickBot="1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0" t="s">
        <v>8319</v>
      </c>
      <c r="P3790" s="15" t="s">
        <v>8361</v>
      </c>
      <c r="Q3790" s="12">
        <v>42333.695821759262</v>
      </c>
      <c r="R3790">
        <f t="shared" si="78"/>
        <v>2015</v>
      </c>
      <c r="S3790" t="str">
        <f t="shared" si="77"/>
        <v>Nov</v>
      </c>
    </row>
    <row r="3791" spans="1:19" ht="44" thickBot="1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0" t="s">
        <v>8319</v>
      </c>
      <c r="P3791" s="15" t="s">
        <v>8361</v>
      </c>
      <c r="Q3791" s="13">
        <v>42138.798819444448</v>
      </c>
      <c r="R3791">
        <f t="shared" si="78"/>
        <v>2015</v>
      </c>
      <c r="S3791" t="str">
        <f t="shared" si="77"/>
        <v>May</v>
      </c>
    </row>
    <row r="3792" spans="1:19" ht="44" thickBot="1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0" t="s">
        <v>8319</v>
      </c>
      <c r="P3792" s="15" t="s">
        <v>8361</v>
      </c>
      <c r="Q3792" s="12">
        <v>42666.666932870372</v>
      </c>
      <c r="R3792">
        <f t="shared" si="78"/>
        <v>2016</v>
      </c>
      <c r="S3792" t="str">
        <f t="shared" si="77"/>
        <v>Oct</v>
      </c>
    </row>
    <row r="3793" spans="1:19" ht="29.5" thickBot="1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0" t="s">
        <v>8319</v>
      </c>
      <c r="P3793" s="15" t="s">
        <v>8361</v>
      </c>
      <c r="Q3793" s="13">
        <v>41766.692037037035</v>
      </c>
      <c r="R3793">
        <f t="shared" si="78"/>
        <v>2014</v>
      </c>
      <c r="S3793" t="str">
        <f t="shared" si="77"/>
        <v>May</v>
      </c>
    </row>
    <row r="3794" spans="1:19" ht="29.5" thickBot="1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0" t="s">
        <v>8319</v>
      </c>
      <c r="P3794" s="15" t="s">
        <v>8361</v>
      </c>
      <c r="Q3794" s="12">
        <v>42170.447013888886</v>
      </c>
      <c r="R3794">
        <f t="shared" si="78"/>
        <v>2015</v>
      </c>
      <c r="S3794" t="str">
        <f t="shared" si="77"/>
        <v>Jun</v>
      </c>
    </row>
    <row r="3795" spans="1:19" ht="44" thickBot="1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0" t="s">
        <v>8319</v>
      </c>
      <c r="P3795" s="15" t="s">
        <v>8361</v>
      </c>
      <c r="Q3795" s="13">
        <v>41968.938993055555</v>
      </c>
      <c r="R3795">
        <f t="shared" si="78"/>
        <v>2014</v>
      </c>
      <c r="S3795" t="str">
        <f t="shared" si="77"/>
        <v>Nov</v>
      </c>
    </row>
    <row r="3796" spans="1:19" ht="58.5" thickBot="1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0" t="s">
        <v>8319</v>
      </c>
      <c r="P3796" s="15" t="s">
        <v>8361</v>
      </c>
      <c r="Q3796" s="12">
        <v>42132.58048611111</v>
      </c>
      <c r="R3796">
        <f t="shared" si="78"/>
        <v>2015</v>
      </c>
      <c r="S3796" t="str">
        <f t="shared" si="77"/>
        <v>May</v>
      </c>
    </row>
    <row r="3797" spans="1:19" ht="44" thickBot="1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0" t="s">
        <v>8319</v>
      </c>
      <c r="P3797" s="15" t="s">
        <v>8361</v>
      </c>
      <c r="Q3797" s="13">
        <v>42201.436226851853</v>
      </c>
      <c r="R3797">
        <f t="shared" si="78"/>
        <v>2015</v>
      </c>
      <c r="S3797" t="str">
        <f t="shared" si="77"/>
        <v>Jul</v>
      </c>
    </row>
    <row r="3798" spans="1:19" ht="44" thickBot="1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0" t="s">
        <v>8319</v>
      </c>
      <c r="P3798" s="15" t="s">
        <v>8361</v>
      </c>
      <c r="Q3798" s="12">
        <v>42689.029583333337</v>
      </c>
      <c r="R3798">
        <f t="shared" si="78"/>
        <v>2016</v>
      </c>
      <c r="S3798" t="str">
        <f t="shared" si="77"/>
        <v>Nov</v>
      </c>
    </row>
    <row r="3799" spans="1:19" ht="58.5" thickBot="1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0" t="s">
        <v>8319</v>
      </c>
      <c r="P3799" s="15" t="s">
        <v>8361</v>
      </c>
      <c r="Q3799" s="13">
        <v>42084.881539351853</v>
      </c>
      <c r="R3799">
        <f t="shared" si="78"/>
        <v>2015</v>
      </c>
      <c r="S3799" t="str">
        <f t="shared" si="77"/>
        <v>Mar</v>
      </c>
    </row>
    <row r="3800" spans="1:19" ht="44" thickBot="1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0" t="s">
        <v>8319</v>
      </c>
      <c r="P3800" s="15" t="s">
        <v>8361</v>
      </c>
      <c r="Q3800" s="12">
        <v>41831.722777777781</v>
      </c>
      <c r="R3800">
        <f t="shared" si="78"/>
        <v>2014</v>
      </c>
      <c r="S3800" t="str">
        <f t="shared" si="77"/>
        <v>Jul</v>
      </c>
    </row>
    <row r="3801" spans="1:19" ht="44" thickBot="1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0" t="s">
        <v>8319</v>
      </c>
      <c r="P3801" s="15" t="s">
        <v>8361</v>
      </c>
      <c r="Q3801" s="13">
        <v>42410.93105324074</v>
      </c>
      <c r="R3801">
        <f t="shared" si="78"/>
        <v>2016</v>
      </c>
      <c r="S3801" t="str">
        <f t="shared" si="77"/>
        <v>Feb</v>
      </c>
    </row>
    <row r="3802" spans="1:19" ht="44" thickBot="1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0" t="s">
        <v>8319</v>
      </c>
      <c r="P3802" s="15" t="s">
        <v>8361</v>
      </c>
      <c r="Q3802" s="12">
        <v>41982.737071759257</v>
      </c>
      <c r="R3802">
        <f t="shared" si="78"/>
        <v>2014</v>
      </c>
      <c r="S3802" t="str">
        <f t="shared" si="77"/>
        <v>Dec</v>
      </c>
    </row>
    <row r="3803" spans="1:19" ht="44" thickBot="1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0" t="s">
        <v>8319</v>
      </c>
      <c r="P3803" s="15" t="s">
        <v>8361</v>
      </c>
      <c r="Q3803" s="13">
        <v>41975.676111111112</v>
      </c>
      <c r="R3803">
        <f t="shared" si="78"/>
        <v>2014</v>
      </c>
      <c r="S3803" t="str">
        <f t="shared" si="77"/>
        <v>Dec</v>
      </c>
    </row>
    <row r="3804" spans="1:19" ht="44" thickBot="1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0" t="s">
        <v>8319</v>
      </c>
      <c r="P3804" s="15" t="s">
        <v>8361</v>
      </c>
      <c r="Q3804" s="12">
        <v>42269.126226851855</v>
      </c>
      <c r="R3804">
        <f t="shared" si="78"/>
        <v>2015</v>
      </c>
      <c r="S3804" t="str">
        <f t="shared" si="77"/>
        <v>Sep</v>
      </c>
    </row>
    <row r="3805" spans="1:19" ht="29.5" thickBot="1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0" t="s">
        <v>8319</v>
      </c>
      <c r="P3805" s="15" t="s">
        <v>8361</v>
      </c>
      <c r="Q3805" s="13">
        <v>42403.971851851849</v>
      </c>
      <c r="R3805">
        <f t="shared" si="78"/>
        <v>2016</v>
      </c>
      <c r="S3805" t="str">
        <f t="shared" si="77"/>
        <v>Feb</v>
      </c>
    </row>
    <row r="3806" spans="1:19" ht="44" thickBot="1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0" t="s">
        <v>8319</v>
      </c>
      <c r="P3806" s="15" t="s">
        <v>8361</v>
      </c>
      <c r="Q3806" s="12">
        <v>42527.00953703704</v>
      </c>
      <c r="R3806">
        <f t="shared" si="78"/>
        <v>2016</v>
      </c>
      <c r="S3806" t="str">
        <f t="shared" si="77"/>
        <v>Jun</v>
      </c>
    </row>
    <row r="3807" spans="1:19" ht="44" thickBot="1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0" t="s">
        <v>8319</v>
      </c>
      <c r="P3807" s="15" t="s">
        <v>8361</v>
      </c>
      <c r="Q3807" s="13">
        <v>41849.887037037035</v>
      </c>
      <c r="R3807">
        <f t="shared" si="78"/>
        <v>2014</v>
      </c>
      <c r="S3807" t="str">
        <f t="shared" ref="S3807:S3870" si="79">TEXT(Q3807,"mmm")</f>
        <v>Jul</v>
      </c>
    </row>
    <row r="3808" spans="1:19" ht="58.5" thickBot="1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0" t="s">
        <v>8319</v>
      </c>
      <c r="P3808" s="15" t="s">
        <v>8361</v>
      </c>
      <c r="Q3808" s="12">
        <v>41799.259039351855</v>
      </c>
      <c r="R3808">
        <f t="shared" si="78"/>
        <v>2014</v>
      </c>
      <c r="S3808" t="str">
        <f t="shared" si="79"/>
        <v>Jun</v>
      </c>
    </row>
    <row r="3809" spans="1:19" ht="44" thickBot="1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0" t="s">
        <v>8319</v>
      </c>
      <c r="P3809" s="15" t="s">
        <v>8361</v>
      </c>
      <c r="Q3809" s="13">
        <v>42090.909016203703</v>
      </c>
      <c r="R3809">
        <f t="shared" si="78"/>
        <v>2015</v>
      </c>
      <c r="S3809" t="str">
        <f t="shared" si="79"/>
        <v>Mar</v>
      </c>
    </row>
    <row r="3810" spans="1:19" ht="44" thickBot="1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0" t="s">
        <v>8319</v>
      </c>
      <c r="P3810" s="15" t="s">
        <v>8320</v>
      </c>
      <c r="Q3810" s="12">
        <v>42059.453923611109</v>
      </c>
      <c r="R3810">
        <f t="shared" si="78"/>
        <v>2015</v>
      </c>
      <c r="S3810" t="str">
        <f t="shared" si="79"/>
        <v>Feb</v>
      </c>
    </row>
    <row r="3811" spans="1:19" ht="58.5" thickBot="1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0" t="s">
        <v>8319</v>
      </c>
      <c r="P3811" s="15" t="s">
        <v>8320</v>
      </c>
      <c r="Q3811" s="13">
        <v>41800.526701388888</v>
      </c>
      <c r="R3811">
        <f t="shared" si="78"/>
        <v>2014</v>
      </c>
      <c r="S3811" t="str">
        <f t="shared" si="79"/>
        <v>Jun</v>
      </c>
    </row>
    <row r="3812" spans="1:19" ht="44" thickBot="1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0" t="s">
        <v>8319</v>
      </c>
      <c r="P3812" s="15" t="s">
        <v>8320</v>
      </c>
      <c r="Q3812" s="12">
        <v>42054.849050925928</v>
      </c>
      <c r="R3812">
        <f t="shared" si="78"/>
        <v>2015</v>
      </c>
      <c r="S3812" t="str">
        <f t="shared" si="79"/>
        <v>Feb</v>
      </c>
    </row>
    <row r="3813" spans="1:19" ht="44" thickBot="1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0" t="s">
        <v>8319</v>
      </c>
      <c r="P3813" s="15" t="s">
        <v>8320</v>
      </c>
      <c r="Q3813" s="13">
        <v>42487.627002314817</v>
      </c>
      <c r="R3813">
        <f t="shared" si="78"/>
        <v>2016</v>
      </c>
      <c r="S3813" t="str">
        <f t="shared" si="79"/>
        <v>Apr</v>
      </c>
    </row>
    <row r="3814" spans="1:19" ht="44" thickBot="1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0" t="s">
        <v>8319</v>
      </c>
      <c r="P3814" s="15" t="s">
        <v>8320</v>
      </c>
      <c r="Q3814" s="12">
        <v>42109.751250000001</v>
      </c>
      <c r="R3814">
        <f t="shared" si="78"/>
        <v>2015</v>
      </c>
      <c r="S3814" t="str">
        <f t="shared" si="79"/>
        <v>Apr</v>
      </c>
    </row>
    <row r="3815" spans="1:19" ht="58.5" thickBot="1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0" t="s">
        <v>8319</v>
      </c>
      <c r="P3815" s="15" t="s">
        <v>8320</v>
      </c>
      <c r="Q3815" s="13">
        <v>42497.275706018518</v>
      </c>
      <c r="R3815">
        <f t="shared" si="78"/>
        <v>2016</v>
      </c>
      <c r="S3815" t="str">
        <f t="shared" si="79"/>
        <v>May</v>
      </c>
    </row>
    <row r="3816" spans="1:19" ht="44" thickBot="1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0" t="s">
        <v>8319</v>
      </c>
      <c r="P3816" s="15" t="s">
        <v>8320</v>
      </c>
      <c r="Q3816" s="12">
        <v>42058.904074074075</v>
      </c>
      <c r="R3816">
        <f t="shared" si="78"/>
        <v>2015</v>
      </c>
      <c r="S3816" t="str">
        <f t="shared" si="79"/>
        <v>Feb</v>
      </c>
    </row>
    <row r="3817" spans="1:19" ht="29.5" thickBot="1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0" t="s">
        <v>8319</v>
      </c>
      <c r="P3817" s="15" t="s">
        <v>8320</v>
      </c>
      <c r="Q3817" s="13">
        <v>42207.259918981479</v>
      </c>
      <c r="R3817">
        <f t="shared" si="78"/>
        <v>2015</v>
      </c>
      <c r="S3817" t="str">
        <f t="shared" si="79"/>
        <v>Jul</v>
      </c>
    </row>
    <row r="3818" spans="1:19" ht="58.5" thickBot="1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0" t="s">
        <v>8319</v>
      </c>
      <c r="P3818" s="15" t="s">
        <v>8320</v>
      </c>
      <c r="Q3818" s="12">
        <v>41807.690081018518</v>
      </c>
      <c r="R3818">
        <f t="shared" si="78"/>
        <v>2014</v>
      </c>
      <c r="S3818" t="str">
        <f t="shared" si="79"/>
        <v>Jun</v>
      </c>
    </row>
    <row r="3819" spans="1:19" ht="44" thickBot="1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0" t="s">
        <v>8319</v>
      </c>
      <c r="P3819" s="15" t="s">
        <v>8320</v>
      </c>
      <c r="Q3819" s="13">
        <v>42284.696944444448</v>
      </c>
      <c r="R3819">
        <f t="shared" si="78"/>
        <v>2015</v>
      </c>
      <c r="S3819" t="str">
        <f t="shared" si="79"/>
        <v>Oct</v>
      </c>
    </row>
    <row r="3820" spans="1:19" ht="44" thickBot="1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0" t="s">
        <v>8319</v>
      </c>
      <c r="P3820" s="15" t="s">
        <v>8320</v>
      </c>
      <c r="Q3820" s="12">
        <v>42045.84238425926</v>
      </c>
      <c r="R3820">
        <f t="shared" si="78"/>
        <v>2015</v>
      </c>
      <c r="S3820" t="str">
        <f t="shared" si="79"/>
        <v>Feb</v>
      </c>
    </row>
    <row r="3821" spans="1:19" ht="44" thickBot="1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0" t="s">
        <v>8319</v>
      </c>
      <c r="P3821" s="15" t="s">
        <v>8320</v>
      </c>
      <c r="Q3821" s="13">
        <v>42184.209537037037</v>
      </c>
      <c r="R3821">
        <f t="shared" si="78"/>
        <v>2015</v>
      </c>
      <c r="S3821" t="str">
        <f t="shared" si="79"/>
        <v>Jun</v>
      </c>
    </row>
    <row r="3822" spans="1:19" ht="44" thickBot="1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0" t="s">
        <v>8319</v>
      </c>
      <c r="P3822" s="15" t="s">
        <v>8320</v>
      </c>
      <c r="Q3822" s="12">
        <v>42160.651817129627</v>
      </c>
      <c r="R3822">
        <f t="shared" si="78"/>
        <v>2015</v>
      </c>
      <c r="S3822" t="str">
        <f t="shared" si="79"/>
        <v>Jun</v>
      </c>
    </row>
    <row r="3823" spans="1:19" ht="44" thickBot="1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0" t="s">
        <v>8319</v>
      </c>
      <c r="P3823" s="15" t="s">
        <v>8320</v>
      </c>
      <c r="Q3823" s="13">
        <v>42341.180636574078</v>
      </c>
      <c r="R3823">
        <f t="shared" si="78"/>
        <v>2015</v>
      </c>
      <c r="S3823" t="str">
        <f t="shared" si="79"/>
        <v>Dec</v>
      </c>
    </row>
    <row r="3824" spans="1:19" ht="58.5" thickBot="1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0" t="s">
        <v>8319</v>
      </c>
      <c r="P3824" s="15" t="s">
        <v>8320</v>
      </c>
      <c r="Q3824" s="12">
        <v>42329.838159722225</v>
      </c>
      <c r="R3824">
        <f t="shared" si="78"/>
        <v>2015</v>
      </c>
      <c r="S3824" t="str">
        <f t="shared" si="79"/>
        <v>Nov</v>
      </c>
    </row>
    <row r="3825" spans="1:19" ht="44" thickBot="1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0" t="s">
        <v>8319</v>
      </c>
      <c r="P3825" s="15" t="s">
        <v>8320</v>
      </c>
      <c r="Q3825" s="13">
        <v>42170.910231481481</v>
      </c>
      <c r="R3825">
        <f t="shared" si="78"/>
        <v>2015</v>
      </c>
      <c r="S3825" t="str">
        <f t="shared" si="79"/>
        <v>Jun</v>
      </c>
    </row>
    <row r="3826" spans="1:19" ht="44" thickBot="1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0" t="s">
        <v>8319</v>
      </c>
      <c r="P3826" s="15" t="s">
        <v>8320</v>
      </c>
      <c r="Q3826" s="12">
        <v>42571.626192129632</v>
      </c>
      <c r="R3826">
        <f t="shared" si="78"/>
        <v>2016</v>
      </c>
      <c r="S3826" t="str">
        <f t="shared" si="79"/>
        <v>Jul</v>
      </c>
    </row>
    <row r="3827" spans="1:19" ht="44" thickBot="1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0" t="s">
        <v>8319</v>
      </c>
      <c r="P3827" s="15" t="s">
        <v>8320</v>
      </c>
      <c r="Q3827" s="13">
        <v>42151.069606481484</v>
      </c>
      <c r="R3827">
        <f t="shared" si="78"/>
        <v>2015</v>
      </c>
      <c r="S3827" t="str">
        <f t="shared" si="79"/>
        <v>May</v>
      </c>
    </row>
    <row r="3828" spans="1:19" ht="44" thickBot="1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0" t="s">
        <v>8319</v>
      </c>
      <c r="P3828" s="15" t="s">
        <v>8320</v>
      </c>
      <c r="Q3828" s="12">
        <v>42101.423541666663</v>
      </c>
      <c r="R3828">
        <f t="shared" si="78"/>
        <v>2015</v>
      </c>
      <c r="S3828" t="str">
        <f t="shared" si="79"/>
        <v>Apr</v>
      </c>
    </row>
    <row r="3829" spans="1:19" ht="58.5" thickBot="1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0" t="s">
        <v>8319</v>
      </c>
      <c r="P3829" s="15" t="s">
        <v>8320</v>
      </c>
      <c r="Q3829" s="13">
        <v>42034.928252314814</v>
      </c>
      <c r="R3829">
        <f t="shared" si="78"/>
        <v>2015</v>
      </c>
      <c r="S3829" t="str">
        <f t="shared" si="79"/>
        <v>Jan</v>
      </c>
    </row>
    <row r="3830" spans="1:19" ht="44" thickBot="1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0" t="s">
        <v>8319</v>
      </c>
      <c r="P3830" s="15" t="s">
        <v>8320</v>
      </c>
      <c r="Q3830" s="12">
        <v>41944.527627314812</v>
      </c>
      <c r="R3830">
        <f t="shared" si="78"/>
        <v>2014</v>
      </c>
      <c r="S3830" t="str">
        <f t="shared" si="79"/>
        <v>Nov</v>
      </c>
    </row>
    <row r="3831" spans="1:19" ht="44" thickBot="1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0" t="s">
        <v>8319</v>
      </c>
      <c r="P3831" s="15" t="s">
        <v>8320</v>
      </c>
      <c r="Q3831" s="13">
        <v>42593.865405092591</v>
      </c>
      <c r="R3831">
        <f t="shared" si="78"/>
        <v>2016</v>
      </c>
      <c r="S3831" t="str">
        <f t="shared" si="79"/>
        <v>Aug</v>
      </c>
    </row>
    <row r="3832" spans="1:19" ht="44" thickBot="1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0" t="s">
        <v>8319</v>
      </c>
      <c r="P3832" s="15" t="s">
        <v>8320</v>
      </c>
      <c r="Q3832" s="12">
        <v>42503.740868055553</v>
      </c>
      <c r="R3832">
        <f t="shared" si="78"/>
        <v>2016</v>
      </c>
      <c r="S3832" t="str">
        <f t="shared" si="79"/>
        <v>May</v>
      </c>
    </row>
    <row r="3833" spans="1:19" ht="58.5" thickBot="1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0" t="s">
        <v>8319</v>
      </c>
      <c r="P3833" s="15" t="s">
        <v>8320</v>
      </c>
      <c r="Q3833" s="13">
        <v>41927.848900462966</v>
      </c>
      <c r="R3833">
        <f t="shared" si="78"/>
        <v>2014</v>
      </c>
      <c r="S3833" t="str">
        <f t="shared" si="79"/>
        <v>Oct</v>
      </c>
    </row>
    <row r="3834" spans="1:19" ht="44" thickBot="1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0" t="s">
        <v>8319</v>
      </c>
      <c r="P3834" s="15" t="s">
        <v>8320</v>
      </c>
      <c r="Q3834" s="12">
        <v>42375.114988425928</v>
      </c>
      <c r="R3834">
        <f t="shared" si="78"/>
        <v>2016</v>
      </c>
      <c r="S3834" t="str">
        <f t="shared" si="79"/>
        <v>Jan</v>
      </c>
    </row>
    <row r="3835" spans="1:19" ht="58.5" thickBot="1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0" t="s">
        <v>8319</v>
      </c>
      <c r="P3835" s="15" t="s">
        <v>8320</v>
      </c>
      <c r="Q3835" s="13">
        <v>41963.872361111113</v>
      </c>
      <c r="R3835">
        <f t="shared" si="78"/>
        <v>2014</v>
      </c>
      <c r="S3835" t="str">
        <f t="shared" si="79"/>
        <v>Nov</v>
      </c>
    </row>
    <row r="3836" spans="1:19" ht="58.5" thickBot="1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0" t="s">
        <v>8319</v>
      </c>
      <c r="P3836" s="15" t="s">
        <v>8320</v>
      </c>
      <c r="Q3836" s="12">
        <v>42143.445219907408</v>
      </c>
      <c r="R3836">
        <f t="shared" si="78"/>
        <v>2015</v>
      </c>
      <c r="S3836" t="str">
        <f t="shared" si="79"/>
        <v>May</v>
      </c>
    </row>
    <row r="3837" spans="1:19" ht="44" thickBot="1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0" t="s">
        <v>8319</v>
      </c>
      <c r="P3837" s="15" t="s">
        <v>8320</v>
      </c>
      <c r="Q3837" s="13">
        <v>42460.94222222222</v>
      </c>
      <c r="R3837">
        <f t="shared" si="78"/>
        <v>2016</v>
      </c>
      <c r="S3837" t="str">
        <f t="shared" si="79"/>
        <v>Mar</v>
      </c>
    </row>
    <row r="3838" spans="1:19" ht="44" thickBot="1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0" t="s">
        <v>8319</v>
      </c>
      <c r="P3838" s="15" t="s">
        <v>8320</v>
      </c>
      <c r="Q3838" s="12">
        <v>42553.926527777781</v>
      </c>
      <c r="R3838">
        <f t="shared" si="78"/>
        <v>2016</v>
      </c>
      <c r="S3838" t="str">
        <f t="shared" si="79"/>
        <v>Jul</v>
      </c>
    </row>
    <row r="3839" spans="1:19" ht="29.5" thickBot="1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0" t="s">
        <v>8319</v>
      </c>
      <c r="P3839" s="15" t="s">
        <v>8320</v>
      </c>
      <c r="Q3839" s="13">
        <v>42152.765717592592</v>
      </c>
      <c r="R3839">
        <f t="shared" si="78"/>
        <v>2015</v>
      </c>
      <c r="S3839" t="str">
        <f t="shared" si="79"/>
        <v>May</v>
      </c>
    </row>
    <row r="3840" spans="1:19" ht="58.5" thickBot="1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0" t="s">
        <v>8319</v>
      </c>
      <c r="P3840" s="15" t="s">
        <v>8320</v>
      </c>
      <c r="Q3840" s="12">
        <v>42116.710752314815</v>
      </c>
      <c r="R3840">
        <f t="shared" si="78"/>
        <v>2015</v>
      </c>
      <c r="S3840" t="str">
        <f t="shared" si="79"/>
        <v>Apr</v>
      </c>
    </row>
    <row r="3841" spans="1:19" ht="44" thickBot="1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0" t="s">
        <v>8319</v>
      </c>
      <c r="P3841" s="15" t="s">
        <v>8320</v>
      </c>
      <c r="Q3841" s="13">
        <v>42155.142638888887</v>
      </c>
      <c r="R3841">
        <f t="shared" si="78"/>
        <v>2015</v>
      </c>
      <c r="S3841" t="str">
        <f t="shared" si="79"/>
        <v>May</v>
      </c>
    </row>
    <row r="3842" spans="1:19" ht="44" thickBot="1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0" t="s">
        <v>8319</v>
      </c>
      <c r="P3842" s="15" t="s">
        <v>8320</v>
      </c>
      <c r="Q3842" s="12">
        <v>42432.701724537037</v>
      </c>
      <c r="R3842">
        <f t="shared" si="78"/>
        <v>2016</v>
      </c>
      <c r="S3842" t="str">
        <f t="shared" si="79"/>
        <v>Mar</v>
      </c>
    </row>
    <row r="3843" spans="1:19" ht="44" thickBot="1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0" t="s">
        <v>8319</v>
      </c>
      <c r="P3843" s="15" t="s">
        <v>8320</v>
      </c>
      <c r="Q3843" s="13">
        <v>41780.785729166666</v>
      </c>
      <c r="R3843">
        <f t="shared" ref="R3843:R3906" si="80">YEAR(Q3843)</f>
        <v>2014</v>
      </c>
      <c r="S3843" t="str">
        <f t="shared" si="79"/>
        <v>May</v>
      </c>
    </row>
    <row r="3844" spans="1:19" ht="44" thickBot="1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0" t="s">
        <v>8319</v>
      </c>
      <c r="P3844" s="15" t="s">
        <v>8320</v>
      </c>
      <c r="Q3844" s="12">
        <v>41740.493657407409</v>
      </c>
      <c r="R3844">
        <f t="shared" si="80"/>
        <v>2014</v>
      </c>
      <c r="S3844" t="str">
        <f t="shared" si="79"/>
        <v>Apr</v>
      </c>
    </row>
    <row r="3845" spans="1:19" ht="44" thickBot="1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0" t="s">
        <v>8319</v>
      </c>
      <c r="P3845" s="15" t="s">
        <v>8320</v>
      </c>
      <c r="Q3845" s="13">
        <v>41766.072500000002</v>
      </c>
      <c r="R3845">
        <f t="shared" si="80"/>
        <v>2014</v>
      </c>
      <c r="S3845" t="str">
        <f t="shared" si="79"/>
        <v>May</v>
      </c>
    </row>
    <row r="3846" spans="1:19" ht="44" thickBot="1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0" t="s">
        <v>8319</v>
      </c>
      <c r="P3846" s="15" t="s">
        <v>8320</v>
      </c>
      <c r="Q3846" s="12">
        <v>41766.617291666669</v>
      </c>
      <c r="R3846">
        <f t="shared" si="80"/>
        <v>2014</v>
      </c>
      <c r="S3846" t="str">
        <f t="shared" si="79"/>
        <v>May</v>
      </c>
    </row>
    <row r="3847" spans="1:19" ht="58.5" thickBot="1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0" t="s">
        <v>8319</v>
      </c>
      <c r="P3847" s="15" t="s">
        <v>8320</v>
      </c>
      <c r="Q3847" s="13">
        <v>42248.627013888887</v>
      </c>
      <c r="R3847">
        <f t="shared" si="80"/>
        <v>2015</v>
      </c>
      <c r="S3847" t="str">
        <f t="shared" si="79"/>
        <v>Sep</v>
      </c>
    </row>
    <row r="3848" spans="1:19" ht="44" thickBot="1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0" t="s">
        <v>8319</v>
      </c>
      <c r="P3848" s="15" t="s">
        <v>8320</v>
      </c>
      <c r="Q3848" s="12">
        <v>41885.221550925926</v>
      </c>
      <c r="R3848">
        <f t="shared" si="80"/>
        <v>2014</v>
      </c>
      <c r="S3848" t="str">
        <f t="shared" si="79"/>
        <v>Sep</v>
      </c>
    </row>
    <row r="3849" spans="1:19" ht="44" thickBot="1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0" t="s">
        <v>8319</v>
      </c>
      <c r="P3849" s="15" t="s">
        <v>8320</v>
      </c>
      <c r="Q3849" s="13">
        <v>42159.224432870367</v>
      </c>
      <c r="R3849">
        <f t="shared" si="80"/>
        <v>2015</v>
      </c>
      <c r="S3849" t="str">
        <f t="shared" si="79"/>
        <v>Jun</v>
      </c>
    </row>
    <row r="3850" spans="1:19" ht="44" thickBot="1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0" t="s">
        <v>8319</v>
      </c>
      <c r="P3850" s="15" t="s">
        <v>8320</v>
      </c>
      <c r="Q3850" s="12">
        <v>42265.817002314812</v>
      </c>
      <c r="R3850">
        <f t="shared" si="80"/>
        <v>2015</v>
      </c>
      <c r="S3850" t="str">
        <f t="shared" si="79"/>
        <v>Sep</v>
      </c>
    </row>
    <row r="3851" spans="1:19" ht="58.5" thickBot="1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0" t="s">
        <v>8319</v>
      </c>
      <c r="P3851" s="15" t="s">
        <v>8320</v>
      </c>
      <c r="Q3851" s="13">
        <v>42136.767175925925</v>
      </c>
      <c r="R3851">
        <f t="shared" si="80"/>
        <v>2015</v>
      </c>
      <c r="S3851" t="str">
        <f t="shared" si="79"/>
        <v>May</v>
      </c>
    </row>
    <row r="3852" spans="1:19" ht="29.5" thickBot="1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0" t="s">
        <v>8319</v>
      </c>
      <c r="P3852" s="15" t="s">
        <v>8320</v>
      </c>
      <c r="Q3852" s="12">
        <v>41975.124340277776</v>
      </c>
      <c r="R3852">
        <f t="shared" si="80"/>
        <v>2014</v>
      </c>
      <c r="S3852" t="str">
        <f t="shared" si="79"/>
        <v>Dec</v>
      </c>
    </row>
    <row r="3853" spans="1:19" ht="44" thickBot="1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0" t="s">
        <v>8319</v>
      </c>
      <c r="P3853" s="15" t="s">
        <v>8320</v>
      </c>
      <c r="Q3853" s="13">
        <v>42172.439571759256</v>
      </c>
      <c r="R3853">
        <f t="shared" si="80"/>
        <v>2015</v>
      </c>
      <c r="S3853" t="str">
        <f t="shared" si="79"/>
        <v>Jun</v>
      </c>
    </row>
    <row r="3854" spans="1:19" ht="44" thickBot="1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0" t="s">
        <v>8319</v>
      </c>
      <c r="P3854" s="15" t="s">
        <v>8320</v>
      </c>
      <c r="Q3854" s="12">
        <v>42065.190694444442</v>
      </c>
      <c r="R3854">
        <f t="shared" si="80"/>
        <v>2015</v>
      </c>
      <c r="S3854" t="str">
        <f t="shared" si="79"/>
        <v>Mar</v>
      </c>
    </row>
    <row r="3855" spans="1:19" ht="44" thickBot="1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0" t="s">
        <v>8319</v>
      </c>
      <c r="P3855" s="15" t="s">
        <v>8320</v>
      </c>
      <c r="Q3855" s="13">
        <v>41848.84002314815</v>
      </c>
      <c r="R3855">
        <f t="shared" si="80"/>
        <v>2014</v>
      </c>
      <c r="S3855" t="str">
        <f t="shared" si="79"/>
        <v>Jul</v>
      </c>
    </row>
    <row r="3856" spans="1:19" ht="29.5" thickBot="1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0" t="s">
        <v>8319</v>
      </c>
      <c r="P3856" s="15" t="s">
        <v>8320</v>
      </c>
      <c r="Q3856" s="12">
        <v>42103.884930555556</v>
      </c>
      <c r="R3856">
        <f t="shared" si="80"/>
        <v>2015</v>
      </c>
      <c r="S3856" t="str">
        <f t="shared" si="79"/>
        <v>Apr</v>
      </c>
    </row>
    <row r="3857" spans="1:19" ht="58.5" thickBot="1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0" t="s">
        <v>8319</v>
      </c>
      <c r="P3857" s="15" t="s">
        <v>8320</v>
      </c>
      <c r="Q3857" s="13">
        <v>42059.970729166664</v>
      </c>
      <c r="R3857">
        <f t="shared" si="80"/>
        <v>2015</v>
      </c>
      <c r="S3857" t="str">
        <f t="shared" si="79"/>
        <v>Feb</v>
      </c>
    </row>
    <row r="3858" spans="1:19" ht="58.5" thickBot="1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0" t="s">
        <v>8319</v>
      </c>
      <c r="P3858" s="15" t="s">
        <v>8320</v>
      </c>
      <c r="Q3858" s="12">
        <v>42041.743090277778</v>
      </c>
      <c r="R3858">
        <f t="shared" si="80"/>
        <v>2015</v>
      </c>
      <c r="S3858" t="str">
        <f t="shared" si="79"/>
        <v>Feb</v>
      </c>
    </row>
    <row r="3859" spans="1:19" ht="44" thickBot="1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0" t="s">
        <v>8319</v>
      </c>
      <c r="P3859" s="15" t="s">
        <v>8320</v>
      </c>
      <c r="Q3859" s="13">
        <v>41829.73715277778</v>
      </c>
      <c r="R3859">
        <f t="shared" si="80"/>
        <v>2014</v>
      </c>
      <c r="S3859" t="str">
        <f t="shared" si="79"/>
        <v>Jul</v>
      </c>
    </row>
    <row r="3860" spans="1:19" ht="58.5" thickBot="1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0" t="s">
        <v>8319</v>
      </c>
      <c r="P3860" s="15" t="s">
        <v>8320</v>
      </c>
      <c r="Q3860" s="12">
        <v>42128.431064814817</v>
      </c>
      <c r="R3860">
        <f t="shared" si="80"/>
        <v>2015</v>
      </c>
      <c r="S3860" t="str">
        <f t="shared" si="79"/>
        <v>May</v>
      </c>
    </row>
    <row r="3861" spans="1:19" ht="44" thickBot="1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0" t="s">
        <v>8319</v>
      </c>
      <c r="P3861" s="15" t="s">
        <v>8320</v>
      </c>
      <c r="Q3861" s="13">
        <v>41789.893599537034</v>
      </c>
      <c r="R3861">
        <f t="shared" si="80"/>
        <v>2014</v>
      </c>
      <c r="S3861" t="str">
        <f t="shared" si="79"/>
        <v>May</v>
      </c>
    </row>
    <row r="3862" spans="1:19" ht="58.5" thickBot="1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0" t="s">
        <v>8319</v>
      </c>
      <c r="P3862" s="15" t="s">
        <v>8320</v>
      </c>
      <c r="Q3862" s="12">
        <v>41833.660995370374</v>
      </c>
      <c r="R3862">
        <f t="shared" si="80"/>
        <v>2014</v>
      </c>
      <c r="S3862" t="str">
        <f t="shared" si="79"/>
        <v>Jul</v>
      </c>
    </row>
    <row r="3863" spans="1:19" ht="15" thickBot="1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0" t="s">
        <v>8319</v>
      </c>
      <c r="P3863" s="15" t="s">
        <v>8320</v>
      </c>
      <c r="Q3863" s="13">
        <v>41914.590011574073</v>
      </c>
      <c r="R3863">
        <f t="shared" si="80"/>
        <v>2014</v>
      </c>
      <c r="S3863" t="str">
        <f t="shared" si="79"/>
        <v>Oct</v>
      </c>
    </row>
    <row r="3864" spans="1:19" ht="29.5" thickBot="1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0" t="s">
        <v>8319</v>
      </c>
      <c r="P3864" s="15" t="s">
        <v>8320</v>
      </c>
      <c r="Q3864" s="12">
        <v>42611.261064814818</v>
      </c>
      <c r="R3864">
        <f t="shared" si="80"/>
        <v>2016</v>
      </c>
      <c r="S3864" t="str">
        <f t="shared" si="79"/>
        <v>Aug</v>
      </c>
    </row>
    <row r="3865" spans="1:19" ht="44" thickBot="1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0" t="s">
        <v>8319</v>
      </c>
      <c r="P3865" s="15" t="s">
        <v>8320</v>
      </c>
      <c r="Q3865" s="13">
        <v>42253.633159722223</v>
      </c>
      <c r="R3865">
        <f t="shared" si="80"/>
        <v>2015</v>
      </c>
      <c r="S3865" t="str">
        <f t="shared" si="79"/>
        <v>Sep</v>
      </c>
    </row>
    <row r="3866" spans="1:19" ht="58.5" thickBot="1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0" t="s">
        <v>8319</v>
      </c>
      <c r="P3866" s="15" t="s">
        <v>8320</v>
      </c>
      <c r="Q3866" s="12">
        <v>42295.891828703701</v>
      </c>
      <c r="R3866">
        <f t="shared" si="80"/>
        <v>2015</v>
      </c>
      <c r="S3866" t="str">
        <f t="shared" si="79"/>
        <v>Oct</v>
      </c>
    </row>
    <row r="3867" spans="1:19" ht="44" thickBot="1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0" t="s">
        <v>8319</v>
      </c>
      <c r="P3867" s="15" t="s">
        <v>8320</v>
      </c>
      <c r="Q3867" s="13">
        <v>41841.651597222219</v>
      </c>
      <c r="R3867">
        <f t="shared" si="80"/>
        <v>2014</v>
      </c>
      <c r="S3867" t="str">
        <f t="shared" si="79"/>
        <v>Jul</v>
      </c>
    </row>
    <row r="3868" spans="1:19" ht="29.5" thickBot="1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0" t="s">
        <v>8319</v>
      </c>
      <c r="P3868" s="15" t="s">
        <v>8320</v>
      </c>
      <c r="Q3868" s="12">
        <v>42402.947002314817</v>
      </c>
      <c r="R3868">
        <f t="shared" si="80"/>
        <v>2016</v>
      </c>
      <c r="S3868" t="str">
        <f t="shared" si="79"/>
        <v>Feb</v>
      </c>
    </row>
    <row r="3869" spans="1:19" ht="44" thickBot="1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0" t="s">
        <v>8319</v>
      </c>
      <c r="P3869" s="15" t="s">
        <v>8320</v>
      </c>
      <c r="Q3869" s="13">
        <v>42509.814108796294</v>
      </c>
      <c r="R3869">
        <f t="shared" si="80"/>
        <v>2016</v>
      </c>
      <c r="S3869" t="str">
        <f t="shared" si="79"/>
        <v>May</v>
      </c>
    </row>
    <row r="3870" spans="1:19" ht="15" thickBot="1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0" t="s">
        <v>8319</v>
      </c>
      <c r="P3870" s="15" t="s">
        <v>8361</v>
      </c>
      <c r="Q3870" s="12">
        <v>41865.659780092596</v>
      </c>
      <c r="R3870">
        <f t="shared" si="80"/>
        <v>2014</v>
      </c>
      <c r="S3870" t="str">
        <f t="shared" si="79"/>
        <v>Aug</v>
      </c>
    </row>
    <row r="3871" spans="1:19" ht="29.5" thickBot="1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0" t="s">
        <v>8319</v>
      </c>
      <c r="P3871" s="15" t="s">
        <v>8361</v>
      </c>
      <c r="Q3871" s="13">
        <v>42047.724444444444</v>
      </c>
      <c r="R3871">
        <f t="shared" si="80"/>
        <v>2015</v>
      </c>
      <c r="S3871" t="str">
        <f t="shared" ref="S3871:S3934" si="81">TEXT(Q3871,"mmm")</f>
        <v>Feb</v>
      </c>
    </row>
    <row r="3872" spans="1:19" ht="58.5" thickBot="1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0" t="s">
        <v>8319</v>
      </c>
      <c r="P3872" s="15" t="s">
        <v>8361</v>
      </c>
      <c r="Q3872" s="12">
        <v>41793.172199074077</v>
      </c>
      <c r="R3872">
        <f t="shared" si="80"/>
        <v>2014</v>
      </c>
      <c r="S3872" t="str">
        <f t="shared" si="81"/>
        <v>Jun</v>
      </c>
    </row>
    <row r="3873" spans="1:19" ht="29.5" thickBot="1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0" t="s">
        <v>8319</v>
      </c>
      <c r="P3873" s="15" t="s">
        <v>8361</v>
      </c>
      <c r="Q3873" s="13">
        <v>42763.780671296299</v>
      </c>
      <c r="R3873">
        <f t="shared" si="80"/>
        <v>2017</v>
      </c>
      <c r="S3873" t="str">
        <f t="shared" si="81"/>
        <v>Jan</v>
      </c>
    </row>
    <row r="3874" spans="1:19" ht="44" thickBot="1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0" t="s">
        <v>8319</v>
      </c>
      <c r="P3874" s="15" t="s">
        <v>8361</v>
      </c>
      <c r="Q3874" s="12">
        <v>42180.145787037036</v>
      </c>
      <c r="R3874">
        <f t="shared" si="80"/>
        <v>2015</v>
      </c>
      <c r="S3874" t="str">
        <f t="shared" si="81"/>
        <v>Jun</v>
      </c>
    </row>
    <row r="3875" spans="1:19" ht="44" thickBot="1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0" t="s">
        <v>8319</v>
      </c>
      <c r="P3875" s="15" t="s">
        <v>8361</v>
      </c>
      <c r="Q3875" s="13">
        <v>42255.696006944447</v>
      </c>
      <c r="R3875">
        <f t="shared" si="80"/>
        <v>2015</v>
      </c>
      <c r="S3875" t="str">
        <f t="shared" si="81"/>
        <v>Sep</v>
      </c>
    </row>
    <row r="3876" spans="1:19" ht="58.5" thickBot="1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0" t="s">
        <v>8319</v>
      </c>
      <c r="P3876" s="15" t="s">
        <v>8361</v>
      </c>
      <c r="Q3876" s="12">
        <v>42007.016458333332</v>
      </c>
      <c r="R3876">
        <f t="shared" si="80"/>
        <v>2015</v>
      </c>
      <c r="S3876" t="str">
        <f t="shared" si="81"/>
        <v>Jan</v>
      </c>
    </row>
    <row r="3877" spans="1:19" ht="44" thickBot="1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0" t="s">
        <v>8319</v>
      </c>
      <c r="P3877" s="15" t="s">
        <v>8361</v>
      </c>
      <c r="Q3877" s="13">
        <v>42615.346817129626</v>
      </c>
      <c r="R3877">
        <f t="shared" si="80"/>
        <v>2016</v>
      </c>
      <c r="S3877" t="str">
        <f t="shared" si="81"/>
        <v>Sep</v>
      </c>
    </row>
    <row r="3878" spans="1:19" ht="58.5" thickBot="1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0" t="s">
        <v>8319</v>
      </c>
      <c r="P3878" s="15" t="s">
        <v>8361</v>
      </c>
      <c r="Q3878" s="12">
        <v>42372.624166666668</v>
      </c>
      <c r="R3878">
        <f t="shared" si="80"/>
        <v>2016</v>
      </c>
      <c r="S3878" t="str">
        <f t="shared" si="81"/>
        <v>Jan</v>
      </c>
    </row>
    <row r="3879" spans="1:19" ht="44" thickBot="1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0" t="s">
        <v>8319</v>
      </c>
      <c r="P3879" s="15" t="s">
        <v>8361</v>
      </c>
      <c r="Q3879" s="13">
        <v>42682.677685185183</v>
      </c>
      <c r="R3879">
        <f t="shared" si="80"/>
        <v>2016</v>
      </c>
      <c r="S3879" t="str">
        <f t="shared" si="81"/>
        <v>Nov</v>
      </c>
    </row>
    <row r="3880" spans="1:19" ht="44" thickBot="1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0" t="s">
        <v>8319</v>
      </c>
      <c r="P3880" s="15" t="s">
        <v>8361</v>
      </c>
      <c r="Q3880" s="12">
        <v>42154.818819444445</v>
      </c>
      <c r="R3880">
        <f t="shared" si="80"/>
        <v>2015</v>
      </c>
      <c r="S3880" t="str">
        <f t="shared" si="81"/>
        <v>May</v>
      </c>
    </row>
    <row r="3881" spans="1:19" ht="44" thickBot="1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0" t="s">
        <v>8319</v>
      </c>
      <c r="P3881" s="15" t="s">
        <v>8361</v>
      </c>
      <c r="Q3881" s="13">
        <v>41999.861064814817</v>
      </c>
      <c r="R3881">
        <f t="shared" si="80"/>
        <v>2014</v>
      </c>
      <c r="S3881" t="str">
        <f t="shared" si="81"/>
        <v>Dec</v>
      </c>
    </row>
    <row r="3882" spans="1:19" ht="44" thickBot="1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0" t="s">
        <v>8319</v>
      </c>
      <c r="P3882" s="15" t="s">
        <v>8361</v>
      </c>
      <c r="Q3882" s="12">
        <v>41815.815046296295</v>
      </c>
      <c r="R3882">
        <f t="shared" si="80"/>
        <v>2014</v>
      </c>
      <c r="S3882" t="str">
        <f t="shared" si="81"/>
        <v>Jun</v>
      </c>
    </row>
    <row r="3883" spans="1:19" ht="29.5" thickBot="1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0" t="s">
        <v>8319</v>
      </c>
      <c r="P3883" s="15" t="s">
        <v>8361</v>
      </c>
      <c r="Q3883" s="13">
        <v>42756.018506944441</v>
      </c>
      <c r="R3883">
        <f t="shared" si="80"/>
        <v>2017</v>
      </c>
      <c r="S3883" t="str">
        <f t="shared" si="81"/>
        <v>Jan</v>
      </c>
    </row>
    <row r="3884" spans="1:19" ht="44" thickBot="1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0" t="s">
        <v>8319</v>
      </c>
      <c r="P3884" s="15" t="s">
        <v>8361</v>
      </c>
      <c r="Q3884" s="12">
        <v>42373.983449074076</v>
      </c>
      <c r="R3884">
        <f t="shared" si="80"/>
        <v>2016</v>
      </c>
      <c r="S3884" t="str">
        <f t="shared" si="81"/>
        <v>Jan</v>
      </c>
    </row>
    <row r="3885" spans="1:19" ht="58.5" thickBot="1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0" t="s">
        <v>8319</v>
      </c>
      <c r="P3885" s="15" t="s">
        <v>8361</v>
      </c>
      <c r="Q3885" s="13">
        <v>41854.602650462963</v>
      </c>
      <c r="R3885">
        <f t="shared" si="80"/>
        <v>2014</v>
      </c>
      <c r="S3885" t="str">
        <f t="shared" si="81"/>
        <v>Aug</v>
      </c>
    </row>
    <row r="3886" spans="1:19" ht="44" thickBot="1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0" t="s">
        <v>8319</v>
      </c>
      <c r="P3886" s="15" t="s">
        <v>8361</v>
      </c>
      <c r="Q3886" s="12">
        <v>42065.791574074072</v>
      </c>
      <c r="R3886">
        <f t="shared" si="80"/>
        <v>2015</v>
      </c>
      <c r="S3886" t="str">
        <f t="shared" si="81"/>
        <v>Mar</v>
      </c>
    </row>
    <row r="3887" spans="1:19" ht="44" thickBot="1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0" t="s">
        <v>8319</v>
      </c>
      <c r="P3887" s="15" t="s">
        <v>8361</v>
      </c>
      <c r="Q3887" s="13">
        <v>42469.951284722221</v>
      </c>
      <c r="R3887">
        <f t="shared" si="80"/>
        <v>2016</v>
      </c>
      <c r="S3887" t="str">
        <f t="shared" si="81"/>
        <v>Apr</v>
      </c>
    </row>
    <row r="3888" spans="1:19" ht="15" thickBot="1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0" t="s">
        <v>8319</v>
      </c>
      <c r="P3888" s="15" t="s">
        <v>8361</v>
      </c>
      <c r="Q3888" s="12">
        <v>41954.228032407409</v>
      </c>
      <c r="R3888">
        <f t="shared" si="80"/>
        <v>2014</v>
      </c>
      <c r="S3888" t="str">
        <f t="shared" si="81"/>
        <v>Nov</v>
      </c>
    </row>
    <row r="3889" spans="1:19" ht="44" thickBot="1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0" t="s">
        <v>8319</v>
      </c>
      <c r="P3889" s="15" t="s">
        <v>8361</v>
      </c>
      <c r="Q3889" s="13">
        <v>42079.857974537037</v>
      </c>
      <c r="R3889">
        <f t="shared" si="80"/>
        <v>2015</v>
      </c>
      <c r="S3889" t="str">
        <f t="shared" si="81"/>
        <v>Mar</v>
      </c>
    </row>
    <row r="3890" spans="1:19" ht="58.5" thickBot="1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0" t="s">
        <v>8319</v>
      </c>
      <c r="P3890" s="15" t="s">
        <v>8320</v>
      </c>
      <c r="Q3890" s="12">
        <v>42762.545810185184</v>
      </c>
      <c r="R3890">
        <f t="shared" si="80"/>
        <v>2017</v>
      </c>
      <c r="S3890" t="str">
        <f t="shared" si="81"/>
        <v>Jan</v>
      </c>
    </row>
    <row r="3891" spans="1:19" ht="44" thickBot="1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0" t="s">
        <v>8319</v>
      </c>
      <c r="P3891" s="15" t="s">
        <v>8320</v>
      </c>
      <c r="Q3891" s="13">
        <v>41977.004976851851</v>
      </c>
      <c r="R3891">
        <f t="shared" si="80"/>
        <v>2014</v>
      </c>
      <c r="S3891" t="str">
        <f t="shared" si="81"/>
        <v>Dec</v>
      </c>
    </row>
    <row r="3892" spans="1:19" ht="44" thickBot="1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0" t="s">
        <v>8319</v>
      </c>
      <c r="P3892" s="15" t="s">
        <v>8320</v>
      </c>
      <c r="Q3892" s="12">
        <v>42171.758611111109</v>
      </c>
      <c r="R3892">
        <f t="shared" si="80"/>
        <v>2015</v>
      </c>
      <c r="S3892" t="str">
        <f t="shared" si="81"/>
        <v>Jun</v>
      </c>
    </row>
    <row r="3893" spans="1:19" ht="29.5" thickBot="1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0" t="s">
        <v>8319</v>
      </c>
      <c r="P3893" s="15" t="s">
        <v>8320</v>
      </c>
      <c r="Q3893" s="13">
        <v>42056.132453703707</v>
      </c>
      <c r="R3893">
        <f t="shared" si="80"/>
        <v>2015</v>
      </c>
      <c r="S3893" t="str">
        <f t="shared" si="81"/>
        <v>Feb</v>
      </c>
    </row>
    <row r="3894" spans="1:19" ht="58.5" thickBot="1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0" t="s">
        <v>8319</v>
      </c>
      <c r="P3894" s="15" t="s">
        <v>8320</v>
      </c>
      <c r="Q3894" s="12">
        <v>41867.652280092596</v>
      </c>
      <c r="R3894">
        <f t="shared" si="80"/>
        <v>2014</v>
      </c>
      <c r="S3894" t="str">
        <f t="shared" si="81"/>
        <v>Aug</v>
      </c>
    </row>
    <row r="3895" spans="1:19" ht="58.5" thickBot="1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0" t="s">
        <v>8319</v>
      </c>
      <c r="P3895" s="15" t="s">
        <v>8320</v>
      </c>
      <c r="Q3895" s="13">
        <v>41779.657870370371</v>
      </c>
      <c r="R3895">
        <f t="shared" si="80"/>
        <v>2014</v>
      </c>
      <c r="S3895" t="str">
        <f t="shared" si="81"/>
        <v>May</v>
      </c>
    </row>
    <row r="3896" spans="1:19" ht="58.5" thickBot="1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0" t="s">
        <v>8319</v>
      </c>
      <c r="P3896" s="15" t="s">
        <v>8320</v>
      </c>
      <c r="Q3896" s="12">
        <v>42679.958472222221</v>
      </c>
      <c r="R3896">
        <f t="shared" si="80"/>
        <v>2016</v>
      </c>
      <c r="S3896" t="str">
        <f t="shared" si="81"/>
        <v>Nov</v>
      </c>
    </row>
    <row r="3897" spans="1:19" ht="58.5" thickBot="1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0" t="s">
        <v>8319</v>
      </c>
      <c r="P3897" s="15" t="s">
        <v>8320</v>
      </c>
      <c r="Q3897" s="13">
        <v>42032.250208333331</v>
      </c>
      <c r="R3897">
        <f t="shared" si="80"/>
        <v>2015</v>
      </c>
      <c r="S3897" t="str">
        <f t="shared" si="81"/>
        <v>Jan</v>
      </c>
    </row>
    <row r="3898" spans="1:19" ht="44" thickBot="1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0" t="s">
        <v>8319</v>
      </c>
      <c r="P3898" s="15" t="s">
        <v>8320</v>
      </c>
      <c r="Q3898" s="12">
        <v>41793.191874999997</v>
      </c>
      <c r="R3898">
        <f t="shared" si="80"/>
        <v>2014</v>
      </c>
      <c r="S3898" t="str">
        <f t="shared" si="81"/>
        <v>Jun</v>
      </c>
    </row>
    <row r="3899" spans="1:19" ht="44" thickBot="1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0" t="s">
        <v>8319</v>
      </c>
      <c r="P3899" s="15" t="s">
        <v>8320</v>
      </c>
      <c r="Q3899" s="13">
        <v>41982.873645833337</v>
      </c>
      <c r="R3899">
        <f t="shared" si="80"/>
        <v>2014</v>
      </c>
      <c r="S3899" t="str">
        <f t="shared" si="81"/>
        <v>Dec</v>
      </c>
    </row>
    <row r="3900" spans="1:19" ht="58.5" thickBot="1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0" t="s">
        <v>8319</v>
      </c>
      <c r="P3900" s="15" t="s">
        <v>8320</v>
      </c>
      <c r="Q3900" s="12">
        <v>42193.482291666667</v>
      </c>
      <c r="R3900">
        <f t="shared" si="80"/>
        <v>2015</v>
      </c>
      <c r="S3900" t="str">
        <f t="shared" si="81"/>
        <v>Jul</v>
      </c>
    </row>
    <row r="3901" spans="1:19" ht="44" thickBot="1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0" t="s">
        <v>8319</v>
      </c>
      <c r="P3901" s="15" t="s">
        <v>8320</v>
      </c>
      <c r="Q3901" s="13">
        <v>41843.775011574071</v>
      </c>
      <c r="R3901">
        <f t="shared" si="80"/>
        <v>2014</v>
      </c>
      <c r="S3901" t="str">
        <f t="shared" si="81"/>
        <v>Jul</v>
      </c>
    </row>
    <row r="3902" spans="1:19" ht="44" thickBot="1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0" t="s">
        <v>8319</v>
      </c>
      <c r="P3902" s="15" t="s">
        <v>8320</v>
      </c>
      <c r="Q3902" s="12">
        <v>42136.092488425929</v>
      </c>
      <c r="R3902">
        <f t="shared" si="80"/>
        <v>2015</v>
      </c>
      <c r="S3902" t="str">
        <f t="shared" si="81"/>
        <v>May</v>
      </c>
    </row>
    <row r="3903" spans="1:19" ht="44" thickBot="1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0" t="s">
        <v>8319</v>
      </c>
      <c r="P3903" s="15" t="s">
        <v>8320</v>
      </c>
      <c r="Q3903" s="13">
        <v>42317.826377314814</v>
      </c>
      <c r="R3903">
        <f t="shared" si="80"/>
        <v>2015</v>
      </c>
      <c r="S3903" t="str">
        <f t="shared" si="81"/>
        <v>Nov</v>
      </c>
    </row>
    <row r="3904" spans="1:19" ht="44" thickBot="1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0" t="s">
        <v>8319</v>
      </c>
      <c r="P3904" s="15" t="s">
        <v>8320</v>
      </c>
      <c r="Q3904" s="12">
        <v>42663.468078703707</v>
      </c>
      <c r="R3904">
        <f t="shared" si="80"/>
        <v>2016</v>
      </c>
      <c r="S3904" t="str">
        <f t="shared" si="81"/>
        <v>Oct</v>
      </c>
    </row>
    <row r="3905" spans="1:19" ht="58.5" thickBot="1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0" t="s">
        <v>8319</v>
      </c>
      <c r="P3905" s="15" t="s">
        <v>8320</v>
      </c>
      <c r="Q3905" s="13">
        <v>42186.01116898148</v>
      </c>
      <c r="R3905">
        <f t="shared" si="80"/>
        <v>2015</v>
      </c>
      <c r="S3905" t="str">
        <f t="shared" si="81"/>
        <v>Jul</v>
      </c>
    </row>
    <row r="3906" spans="1:19" ht="29.5" thickBot="1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0" t="s">
        <v>8319</v>
      </c>
      <c r="P3906" s="15" t="s">
        <v>8320</v>
      </c>
      <c r="Q3906" s="12">
        <v>42095.229166666664</v>
      </c>
      <c r="R3906">
        <f t="shared" si="80"/>
        <v>2015</v>
      </c>
      <c r="S3906" t="str">
        <f t="shared" si="81"/>
        <v>Apr</v>
      </c>
    </row>
    <row r="3907" spans="1:19" ht="44" thickBot="1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0" t="s">
        <v>8319</v>
      </c>
      <c r="P3907" s="15" t="s">
        <v>8320</v>
      </c>
      <c r="Q3907" s="13">
        <v>42124.623877314814</v>
      </c>
      <c r="R3907">
        <f t="shared" ref="R3907:R3970" si="82">YEAR(Q3907)</f>
        <v>2015</v>
      </c>
      <c r="S3907" t="str">
        <f t="shared" si="81"/>
        <v>Apr</v>
      </c>
    </row>
    <row r="3908" spans="1:19" ht="44" thickBot="1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0" t="s">
        <v>8319</v>
      </c>
      <c r="P3908" s="15" t="s">
        <v>8320</v>
      </c>
      <c r="Q3908" s="12">
        <v>42143.917743055557</v>
      </c>
      <c r="R3908">
        <f t="shared" si="82"/>
        <v>2015</v>
      </c>
      <c r="S3908" t="str">
        <f t="shared" si="81"/>
        <v>May</v>
      </c>
    </row>
    <row r="3909" spans="1:19" ht="44" thickBot="1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0" t="s">
        <v>8319</v>
      </c>
      <c r="P3909" s="15" t="s">
        <v>8320</v>
      </c>
      <c r="Q3909" s="13">
        <v>41906.819513888891</v>
      </c>
      <c r="R3909">
        <f t="shared" si="82"/>
        <v>2014</v>
      </c>
      <c r="S3909" t="str">
        <f t="shared" si="81"/>
        <v>Sep</v>
      </c>
    </row>
    <row r="3910" spans="1:19" ht="58.5" thickBot="1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0" t="s">
        <v>8319</v>
      </c>
      <c r="P3910" s="15" t="s">
        <v>8320</v>
      </c>
      <c r="Q3910" s="12">
        <v>41834.135370370372</v>
      </c>
      <c r="R3910">
        <f t="shared" si="82"/>
        <v>2014</v>
      </c>
      <c r="S3910" t="str">
        <f t="shared" si="81"/>
        <v>Jul</v>
      </c>
    </row>
    <row r="3911" spans="1:19" ht="44" thickBot="1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0" t="s">
        <v>8319</v>
      </c>
      <c r="P3911" s="15" t="s">
        <v>8320</v>
      </c>
      <c r="Q3911" s="13">
        <v>41863.359282407408</v>
      </c>
      <c r="R3911">
        <f t="shared" si="82"/>
        <v>2014</v>
      </c>
      <c r="S3911" t="str">
        <f t="shared" si="81"/>
        <v>Aug</v>
      </c>
    </row>
    <row r="3912" spans="1:19" ht="44" thickBot="1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0" t="s">
        <v>8319</v>
      </c>
      <c r="P3912" s="15" t="s">
        <v>8320</v>
      </c>
      <c r="Q3912" s="12">
        <v>42224.756909722222</v>
      </c>
      <c r="R3912">
        <f t="shared" si="82"/>
        <v>2015</v>
      </c>
      <c r="S3912" t="str">
        <f t="shared" si="81"/>
        <v>Aug</v>
      </c>
    </row>
    <row r="3913" spans="1:19" ht="44" thickBot="1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0" t="s">
        <v>8319</v>
      </c>
      <c r="P3913" s="15" t="s">
        <v>8320</v>
      </c>
      <c r="Q3913" s="13">
        <v>41939.8122337963</v>
      </c>
      <c r="R3913">
        <f t="shared" si="82"/>
        <v>2014</v>
      </c>
      <c r="S3913" t="str">
        <f t="shared" si="81"/>
        <v>Oct</v>
      </c>
    </row>
    <row r="3914" spans="1:19" ht="44" thickBot="1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0" t="s">
        <v>8319</v>
      </c>
      <c r="P3914" s="15" t="s">
        <v>8320</v>
      </c>
      <c r="Q3914" s="12">
        <v>42059.27002314815</v>
      </c>
      <c r="R3914">
        <f t="shared" si="82"/>
        <v>2015</v>
      </c>
      <c r="S3914" t="str">
        <f t="shared" si="81"/>
        <v>Feb</v>
      </c>
    </row>
    <row r="3915" spans="1:19" ht="44" thickBot="1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0" t="s">
        <v>8319</v>
      </c>
      <c r="P3915" s="15" t="s">
        <v>8320</v>
      </c>
      <c r="Q3915" s="13">
        <v>42308.211215277777</v>
      </c>
      <c r="R3915">
        <f t="shared" si="82"/>
        <v>2015</v>
      </c>
      <c r="S3915" t="str">
        <f t="shared" si="81"/>
        <v>Oct</v>
      </c>
    </row>
    <row r="3916" spans="1:19" ht="44" thickBot="1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0" t="s">
        <v>8319</v>
      </c>
      <c r="P3916" s="15" t="s">
        <v>8320</v>
      </c>
      <c r="Q3916" s="12">
        <v>42114.818935185183</v>
      </c>
      <c r="R3916">
        <f t="shared" si="82"/>
        <v>2015</v>
      </c>
      <c r="S3916" t="str">
        <f t="shared" si="81"/>
        <v>Apr</v>
      </c>
    </row>
    <row r="3917" spans="1:19" ht="44" thickBot="1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0" t="s">
        <v>8319</v>
      </c>
      <c r="P3917" s="15" t="s">
        <v>8320</v>
      </c>
      <c r="Q3917" s="13">
        <v>42492.98505787037</v>
      </c>
      <c r="R3917">
        <f t="shared" si="82"/>
        <v>2016</v>
      </c>
      <c r="S3917" t="str">
        <f t="shared" si="81"/>
        <v>May</v>
      </c>
    </row>
    <row r="3918" spans="1:19" ht="44" thickBot="1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0" t="s">
        <v>8319</v>
      </c>
      <c r="P3918" s="15" t="s">
        <v>8320</v>
      </c>
      <c r="Q3918" s="12">
        <v>42494.471666666665</v>
      </c>
      <c r="R3918">
        <f t="shared" si="82"/>
        <v>2016</v>
      </c>
      <c r="S3918" t="str">
        <f t="shared" si="81"/>
        <v>May</v>
      </c>
    </row>
    <row r="3919" spans="1:19" ht="44" thickBot="1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0" t="s">
        <v>8319</v>
      </c>
      <c r="P3919" s="15" t="s">
        <v>8320</v>
      </c>
      <c r="Q3919" s="13">
        <v>41863.527326388888</v>
      </c>
      <c r="R3919">
        <f t="shared" si="82"/>
        <v>2014</v>
      </c>
      <c r="S3919" t="str">
        <f t="shared" si="81"/>
        <v>Aug</v>
      </c>
    </row>
    <row r="3920" spans="1:19" ht="58.5" thickBot="1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0" t="s">
        <v>8319</v>
      </c>
      <c r="P3920" s="15" t="s">
        <v>8320</v>
      </c>
      <c r="Q3920" s="12">
        <v>41843.664618055554</v>
      </c>
      <c r="R3920">
        <f t="shared" si="82"/>
        <v>2014</v>
      </c>
      <c r="S3920" t="str">
        <f t="shared" si="81"/>
        <v>Jul</v>
      </c>
    </row>
    <row r="3921" spans="1:19" ht="44" thickBot="1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0" t="s">
        <v>8319</v>
      </c>
      <c r="P3921" s="15" t="s">
        <v>8320</v>
      </c>
      <c r="Q3921" s="13">
        <v>42358.684872685182</v>
      </c>
      <c r="R3921">
        <f t="shared" si="82"/>
        <v>2015</v>
      </c>
      <c r="S3921" t="str">
        <f t="shared" si="81"/>
        <v>Dec</v>
      </c>
    </row>
    <row r="3922" spans="1:19" ht="44" thickBot="1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0" t="s">
        <v>8319</v>
      </c>
      <c r="P3922" s="15" t="s">
        <v>8320</v>
      </c>
      <c r="Q3922" s="12">
        <v>42657.38726851852</v>
      </c>
      <c r="R3922">
        <f t="shared" si="82"/>
        <v>2016</v>
      </c>
      <c r="S3922" t="str">
        <f t="shared" si="81"/>
        <v>Oct</v>
      </c>
    </row>
    <row r="3923" spans="1:19" ht="44" thickBot="1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0" t="s">
        <v>8319</v>
      </c>
      <c r="P3923" s="15" t="s">
        <v>8320</v>
      </c>
      <c r="Q3923" s="13">
        <v>41926.542303240742</v>
      </c>
      <c r="R3923">
        <f t="shared" si="82"/>
        <v>2014</v>
      </c>
      <c r="S3923" t="str">
        <f t="shared" si="81"/>
        <v>Oct</v>
      </c>
    </row>
    <row r="3924" spans="1:19" ht="44" thickBot="1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0" t="s">
        <v>8319</v>
      </c>
      <c r="P3924" s="15" t="s">
        <v>8320</v>
      </c>
      <c r="Q3924" s="12">
        <v>42020.768634259257</v>
      </c>
      <c r="R3924">
        <f t="shared" si="82"/>
        <v>2015</v>
      </c>
      <c r="S3924" t="str">
        <f t="shared" si="81"/>
        <v>Jan</v>
      </c>
    </row>
    <row r="3925" spans="1:19" ht="44" thickBot="1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0" t="s">
        <v>8319</v>
      </c>
      <c r="P3925" s="15" t="s">
        <v>8320</v>
      </c>
      <c r="Q3925" s="13">
        <v>42075.979988425926</v>
      </c>
      <c r="R3925">
        <f t="shared" si="82"/>
        <v>2015</v>
      </c>
      <c r="S3925" t="str">
        <f t="shared" si="81"/>
        <v>Mar</v>
      </c>
    </row>
    <row r="3926" spans="1:19" ht="44" thickBot="1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0" t="s">
        <v>8319</v>
      </c>
      <c r="P3926" s="15" t="s">
        <v>8320</v>
      </c>
      <c r="Q3926" s="12">
        <v>41786.959745370368</v>
      </c>
      <c r="R3926">
        <f t="shared" si="82"/>
        <v>2014</v>
      </c>
      <c r="S3926" t="str">
        <f t="shared" si="81"/>
        <v>May</v>
      </c>
    </row>
    <row r="3927" spans="1:19" ht="44" thickBot="1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0" t="s">
        <v>8319</v>
      </c>
      <c r="P3927" s="15" t="s">
        <v>8320</v>
      </c>
      <c r="Q3927" s="13">
        <v>41820.870821759258</v>
      </c>
      <c r="R3927">
        <f t="shared" si="82"/>
        <v>2014</v>
      </c>
      <c r="S3927" t="str">
        <f t="shared" si="81"/>
        <v>Jun</v>
      </c>
    </row>
    <row r="3928" spans="1:19" ht="29.5" thickBot="1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0" t="s">
        <v>8319</v>
      </c>
      <c r="P3928" s="15" t="s">
        <v>8320</v>
      </c>
      <c r="Q3928" s="12">
        <v>41970.085046296299</v>
      </c>
      <c r="R3928">
        <f t="shared" si="82"/>
        <v>2014</v>
      </c>
      <c r="S3928" t="str">
        <f t="shared" si="81"/>
        <v>Nov</v>
      </c>
    </row>
    <row r="3929" spans="1:19" ht="44" thickBot="1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0" t="s">
        <v>8319</v>
      </c>
      <c r="P3929" s="15" t="s">
        <v>8320</v>
      </c>
      <c r="Q3929" s="13">
        <v>41830.267407407409</v>
      </c>
      <c r="R3929">
        <f t="shared" si="82"/>
        <v>2014</v>
      </c>
      <c r="S3929" t="str">
        <f t="shared" si="81"/>
        <v>Jul</v>
      </c>
    </row>
    <row r="3930" spans="1:19" ht="44" thickBot="1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0" t="s">
        <v>8319</v>
      </c>
      <c r="P3930" s="15" t="s">
        <v>8320</v>
      </c>
      <c r="Q3930" s="12">
        <v>42265.683182870373</v>
      </c>
      <c r="R3930">
        <f t="shared" si="82"/>
        <v>2015</v>
      </c>
      <c r="S3930" t="str">
        <f t="shared" si="81"/>
        <v>Sep</v>
      </c>
    </row>
    <row r="3931" spans="1:19" ht="44" thickBot="1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0" t="s">
        <v>8319</v>
      </c>
      <c r="P3931" s="15" t="s">
        <v>8320</v>
      </c>
      <c r="Q3931" s="13">
        <v>42601.827141203707</v>
      </c>
      <c r="R3931">
        <f t="shared" si="82"/>
        <v>2016</v>
      </c>
      <c r="S3931" t="str">
        <f t="shared" si="81"/>
        <v>Aug</v>
      </c>
    </row>
    <row r="3932" spans="1:19" ht="44" thickBot="1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0" t="s">
        <v>8319</v>
      </c>
      <c r="P3932" s="15" t="s">
        <v>8320</v>
      </c>
      <c r="Q3932" s="12">
        <v>42433.338750000003</v>
      </c>
      <c r="R3932">
        <f t="shared" si="82"/>
        <v>2016</v>
      </c>
      <c r="S3932" t="str">
        <f t="shared" si="81"/>
        <v>Mar</v>
      </c>
    </row>
    <row r="3933" spans="1:19" ht="44" thickBot="1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0" t="s">
        <v>8319</v>
      </c>
      <c r="P3933" s="15" t="s">
        <v>8320</v>
      </c>
      <c r="Q3933" s="13">
        <v>42228.151701388888</v>
      </c>
      <c r="R3933">
        <f t="shared" si="82"/>
        <v>2015</v>
      </c>
      <c r="S3933" t="str">
        <f t="shared" si="81"/>
        <v>Aug</v>
      </c>
    </row>
    <row r="3934" spans="1:19" ht="44" thickBot="1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0" t="s">
        <v>8319</v>
      </c>
      <c r="P3934" s="15" t="s">
        <v>8320</v>
      </c>
      <c r="Q3934" s="12">
        <v>42415.168564814812</v>
      </c>
      <c r="R3934">
        <f t="shared" si="82"/>
        <v>2016</v>
      </c>
      <c r="S3934" t="str">
        <f t="shared" si="81"/>
        <v>Feb</v>
      </c>
    </row>
    <row r="3935" spans="1:19" ht="44" thickBot="1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0" t="s">
        <v>8319</v>
      </c>
      <c r="P3935" s="15" t="s">
        <v>8320</v>
      </c>
      <c r="Q3935" s="13">
        <v>42538.968310185184</v>
      </c>
      <c r="R3935">
        <f t="shared" si="82"/>
        <v>2016</v>
      </c>
      <c r="S3935" t="str">
        <f t="shared" ref="S3935:S3998" si="83">TEXT(Q3935,"mmm")</f>
        <v>Jun</v>
      </c>
    </row>
    <row r="3936" spans="1:19" ht="44" thickBot="1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0" t="s">
        <v>8319</v>
      </c>
      <c r="P3936" s="15" t="s">
        <v>8320</v>
      </c>
      <c r="Q3936" s="12">
        <v>42233.671747685185</v>
      </c>
      <c r="R3936">
        <f t="shared" si="82"/>
        <v>2015</v>
      </c>
      <c r="S3936" t="str">
        <f t="shared" si="83"/>
        <v>Aug</v>
      </c>
    </row>
    <row r="3937" spans="1:19" ht="58.5" thickBot="1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0" t="s">
        <v>8319</v>
      </c>
      <c r="P3937" s="15" t="s">
        <v>8320</v>
      </c>
      <c r="Q3937" s="13">
        <v>42221.656782407408</v>
      </c>
      <c r="R3937">
        <f t="shared" si="82"/>
        <v>2015</v>
      </c>
      <c r="S3937" t="str">
        <f t="shared" si="83"/>
        <v>Aug</v>
      </c>
    </row>
    <row r="3938" spans="1:19" ht="44" thickBot="1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0" t="s">
        <v>8319</v>
      </c>
      <c r="P3938" s="15" t="s">
        <v>8320</v>
      </c>
      <c r="Q3938" s="12">
        <v>42675.262962962966</v>
      </c>
      <c r="R3938">
        <f t="shared" si="82"/>
        <v>2016</v>
      </c>
      <c r="S3938" t="str">
        <f t="shared" si="83"/>
        <v>Nov</v>
      </c>
    </row>
    <row r="3939" spans="1:19" ht="44" thickBot="1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0" t="s">
        <v>8319</v>
      </c>
      <c r="P3939" s="15" t="s">
        <v>8320</v>
      </c>
      <c r="Q3939" s="13">
        <v>42534.631481481483</v>
      </c>
      <c r="R3939">
        <f t="shared" si="82"/>
        <v>2016</v>
      </c>
      <c r="S3939" t="str">
        <f t="shared" si="83"/>
        <v>Jun</v>
      </c>
    </row>
    <row r="3940" spans="1:19" ht="44" thickBot="1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0" t="s">
        <v>8319</v>
      </c>
      <c r="P3940" s="15" t="s">
        <v>8320</v>
      </c>
      <c r="Q3940" s="12">
        <v>42151.905717592592</v>
      </c>
      <c r="R3940">
        <f t="shared" si="82"/>
        <v>2015</v>
      </c>
      <c r="S3940" t="str">
        <f t="shared" si="83"/>
        <v>May</v>
      </c>
    </row>
    <row r="3941" spans="1:19" ht="44" thickBot="1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0" t="s">
        <v>8319</v>
      </c>
      <c r="P3941" s="15" t="s">
        <v>8320</v>
      </c>
      <c r="Q3941" s="13">
        <v>41915.400219907409</v>
      </c>
      <c r="R3941">
        <f t="shared" si="82"/>
        <v>2014</v>
      </c>
      <c r="S3941" t="str">
        <f t="shared" si="83"/>
        <v>Oct</v>
      </c>
    </row>
    <row r="3942" spans="1:19" ht="44" thickBot="1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0" t="s">
        <v>8319</v>
      </c>
      <c r="P3942" s="15" t="s">
        <v>8320</v>
      </c>
      <c r="Q3942" s="12">
        <v>41961.492488425924</v>
      </c>
      <c r="R3942">
        <f t="shared" si="82"/>
        <v>2014</v>
      </c>
      <c r="S3942" t="str">
        <f t="shared" si="83"/>
        <v>Nov</v>
      </c>
    </row>
    <row r="3943" spans="1:19" ht="73" thickBot="1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0" t="s">
        <v>8319</v>
      </c>
      <c r="P3943" s="15" t="s">
        <v>8320</v>
      </c>
      <c r="Q3943" s="13">
        <v>41940.587233796294</v>
      </c>
      <c r="R3943">
        <f t="shared" si="82"/>
        <v>2014</v>
      </c>
      <c r="S3943" t="str">
        <f t="shared" si="83"/>
        <v>Oct</v>
      </c>
    </row>
    <row r="3944" spans="1:19" ht="44" thickBot="1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0" t="s">
        <v>8319</v>
      </c>
      <c r="P3944" s="15" t="s">
        <v>8320</v>
      </c>
      <c r="Q3944" s="12">
        <v>42111.904097222221</v>
      </c>
      <c r="R3944">
        <f t="shared" si="82"/>
        <v>2015</v>
      </c>
      <c r="S3944" t="str">
        <f t="shared" si="83"/>
        <v>Apr</v>
      </c>
    </row>
    <row r="3945" spans="1:19" ht="44" thickBot="1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0" t="s">
        <v>8319</v>
      </c>
      <c r="P3945" s="15" t="s">
        <v>8320</v>
      </c>
      <c r="Q3945" s="13">
        <v>42279.778564814813</v>
      </c>
      <c r="R3945">
        <f t="shared" si="82"/>
        <v>2015</v>
      </c>
      <c r="S3945" t="str">
        <f t="shared" si="83"/>
        <v>Oct</v>
      </c>
    </row>
    <row r="3946" spans="1:19" ht="58.5" thickBot="1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0" t="s">
        <v>8319</v>
      </c>
      <c r="P3946" s="15" t="s">
        <v>8320</v>
      </c>
      <c r="Q3946" s="12">
        <v>42213.662905092591</v>
      </c>
      <c r="R3946">
        <f t="shared" si="82"/>
        <v>2015</v>
      </c>
      <c r="S3946" t="str">
        <f t="shared" si="83"/>
        <v>Jul</v>
      </c>
    </row>
    <row r="3947" spans="1:19" ht="44" thickBot="1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0" t="s">
        <v>8319</v>
      </c>
      <c r="P3947" s="15" t="s">
        <v>8320</v>
      </c>
      <c r="Q3947" s="13">
        <v>42109.801712962966</v>
      </c>
      <c r="R3947">
        <f t="shared" si="82"/>
        <v>2015</v>
      </c>
      <c r="S3947" t="str">
        <f t="shared" si="83"/>
        <v>Apr</v>
      </c>
    </row>
    <row r="3948" spans="1:19" ht="29.5" thickBot="1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0" t="s">
        <v>8319</v>
      </c>
      <c r="P3948" s="15" t="s">
        <v>8320</v>
      </c>
      <c r="Q3948" s="12">
        <v>42031.833587962959</v>
      </c>
      <c r="R3948">
        <f t="shared" si="82"/>
        <v>2015</v>
      </c>
      <c r="S3948" t="str">
        <f t="shared" si="83"/>
        <v>Jan</v>
      </c>
    </row>
    <row r="3949" spans="1:19" ht="44" thickBot="1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0" t="s">
        <v>8319</v>
      </c>
      <c r="P3949" s="15" t="s">
        <v>8320</v>
      </c>
      <c r="Q3949" s="13">
        <v>42615.142870370371</v>
      </c>
      <c r="R3949">
        <f t="shared" si="82"/>
        <v>2016</v>
      </c>
      <c r="S3949" t="str">
        <f t="shared" si="83"/>
        <v>Sep</v>
      </c>
    </row>
    <row r="3950" spans="1:19" ht="44" thickBot="1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0" t="s">
        <v>8319</v>
      </c>
      <c r="P3950" s="15" t="s">
        <v>8320</v>
      </c>
      <c r="Q3950" s="12">
        <v>41829.325497685182</v>
      </c>
      <c r="R3950">
        <f t="shared" si="82"/>
        <v>2014</v>
      </c>
      <c r="S3950" t="str">
        <f t="shared" si="83"/>
        <v>Jul</v>
      </c>
    </row>
    <row r="3951" spans="1:19" ht="58.5" thickBot="1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0" t="s">
        <v>8319</v>
      </c>
      <c r="P3951" s="15" t="s">
        <v>8320</v>
      </c>
      <c r="Q3951" s="13">
        <v>42016.120613425926</v>
      </c>
      <c r="R3951">
        <f t="shared" si="82"/>
        <v>2015</v>
      </c>
      <c r="S3951" t="str">
        <f t="shared" si="83"/>
        <v>Jan</v>
      </c>
    </row>
    <row r="3952" spans="1:19" ht="58.5" thickBot="1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0" t="s">
        <v>8319</v>
      </c>
      <c r="P3952" s="15" t="s">
        <v>8320</v>
      </c>
      <c r="Q3952" s="12">
        <v>42439.702314814815</v>
      </c>
      <c r="R3952">
        <f t="shared" si="82"/>
        <v>2016</v>
      </c>
      <c r="S3952" t="str">
        <f t="shared" si="83"/>
        <v>Mar</v>
      </c>
    </row>
    <row r="3953" spans="1:19" ht="44" thickBot="1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0" t="s">
        <v>8319</v>
      </c>
      <c r="P3953" s="15" t="s">
        <v>8320</v>
      </c>
      <c r="Q3953" s="13">
        <v>42433.82571759259</v>
      </c>
      <c r="R3953">
        <f t="shared" si="82"/>
        <v>2016</v>
      </c>
      <c r="S3953" t="str">
        <f t="shared" si="83"/>
        <v>Mar</v>
      </c>
    </row>
    <row r="3954" spans="1:19" ht="44" thickBot="1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0" t="s">
        <v>8319</v>
      </c>
      <c r="P3954" s="15" t="s">
        <v>8320</v>
      </c>
      <c r="Q3954" s="12">
        <v>42243.790393518517</v>
      </c>
      <c r="R3954">
        <f t="shared" si="82"/>
        <v>2015</v>
      </c>
      <c r="S3954" t="str">
        <f t="shared" si="83"/>
        <v>Aug</v>
      </c>
    </row>
    <row r="3955" spans="1:19" ht="44" thickBot="1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0" t="s">
        <v>8319</v>
      </c>
      <c r="P3955" s="15" t="s">
        <v>8320</v>
      </c>
      <c r="Q3955" s="13">
        <v>42550.048449074071</v>
      </c>
      <c r="R3955">
        <f t="shared" si="82"/>
        <v>2016</v>
      </c>
      <c r="S3955" t="str">
        <f t="shared" si="83"/>
        <v>Jun</v>
      </c>
    </row>
    <row r="3956" spans="1:19" ht="58.5" thickBot="1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0" t="s">
        <v>8319</v>
      </c>
      <c r="P3956" s="15" t="s">
        <v>8320</v>
      </c>
      <c r="Q3956" s="12">
        <v>41774.651203703703</v>
      </c>
      <c r="R3956">
        <f t="shared" si="82"/>
        <v>2014</v>
      </c>
      <c r="S3956" t="str">
        <f t="shared" si="83"/>
        <v>May</v>
      </c>
    </row>
    <row r="3957" spans="1:19" ht="44" thickBot="1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0" t="s">
        <v>8319</v>
      </c>
      <c r="P3957" s="15" t="s">
        <v>8320</v>
      </c>
      <c r="Q3957" s="13">
        <v>42306.848854166667</v>
      </c>
      <c r="R3957">
        <f t="shared" si="82"/>
        <v>2015</v>
      </c>
      <c r="S3957" t="str">
        <f t="shared" si="83"/>
        <v>Oct</v>
      </c>
    </row>
    <row r="3958" spans="1:19" ht="44" thickBot="1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0" t="s">
        <v>8319</v>
      </c>
      <c r="P3958" s="15" t="s">
        <v>8320</v>
      </c>
      <c r="Q3958" s="12">
        <v>42457.932025462964</v>
      </c>
      <c r="R3958">
        <f t="shared" si="82"/>
        <v>2016</v>
      </c>
      <c r="S3958" t="str">
        <f t="shared" si="83"/>
        <v>Mar</v>
      </c>
    </row>
    <row r="3959" spans="1:19" ht="44" thickBot="1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0" t="s">
        <v>8319</v>
      </c>
      <c r="P3959" s="15" t="s">
        <v>8320</v>
      </c>
      <c r="Q3959" s="13">
        <v>42513.976319444446</v>
      </c>
      <c r="R3959">
        <f t="shared" si="82"/>
        <v>2016</v>
      </c>
      <c r="S3959" t="str">
        <f t="shared" si="83"/>
        <v>May</v>
      </c>
    </row>
    <row r="3960" spans="1:19" ht="44" thickBot="1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0" t="s">
        <v>8319</v>
      </c>
      <c r="P3960" s="15" t="s">
        <v>8320</v>
      </c>
      <c r="Q3960" s="12">
        <v>41816.950370370374</v>
      </c>
      <c r="R3960">
        <f t="shared" si="82"/>
        <v>2014</v>
      </c>
      <c r="S3960" t="str">
        <f t="shared" si="83"/>
        <v>Jun</v>
      </c>
    </row>
    <row r="3961" spans="1:19" ht="44" thickBot="1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0" t="s">
        <v>8319</v>
      </c>
      <c r="P3961" s="15" t="s">
        <v>8320</v>
      </c>
      <c r="Q3961" s="13">
        <v>41880.788842592592</v>
      </c>
      <c r="R3961">
        <f t="shared" si="82"/>
        <v>2014</v>
      </c>
      <c r="S3961" t="str">
        <f t="shared" si="83"/>
        <v>Aug</v>
      </c>
    </row>
    <row r="3962" spans="1:19" ht="44" thickBot="1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0" t="s">
        <v>8319</v>
      </c>
      <c r="P3962" s="15" t="s">
        <v>8320</v>
      </c>
      <c r="Q3962" s="12">
        <v>42342.845555555556</v>
      </c>
      <c r="R3962">
        <f t="shared" si="82"/>
        <v>2015</v>
      </c>
      <c r="S3962" t="str">
        <f t="shared" si="83"/>
        <v>Dec</v>
      </c>
    </row>
    <row r="3963" spans="1:19" ht="58.5" thickBot="1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0" t="s">
        <v>8319</v>
      </c>
      <c r="P3963" s="15" t="s">
        <v>8320</v>
      </c>
      <c r="Q3963" s="13">
        <v>41745.891319444447</v>
      </c>
      <c r="R3963">
        <f t="shared" si="82"/>
        <v>2014</v>
      </c>
      <c r="S3963" t="str">
        <f t="shared" si="83"/>
        <v>Apr</v>
      </c>
    </row>
    <row r="3964" spans="1:19" ht="58.5" thickBot="1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0" t="s">
        <v>8319</v>
      </c>
      <c r="P3964" s="15" t="s">
        <v>8320</v>
      </c>
      <c r="Q3964" s="12">
        <v>42311.621458333335</v>
      </c>
      <c r="R3964">
        <f t="shared" si="82"/>
        <v>2015</v>
      </c>
      <c r="S3964" t="str">
        <f t="shared" si="83"/>
        <v>Nov</v>
      </c>
    </row>
    <row r="3965" spans="1:19" ht="58.5" thickBot="1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0" t="s">
        <v>8319</v>
      </c>
      <c r="P3965" s="15" t="s">
        <v>8320</v>
      </c>
      <c r="Q3965" s="13">
        <v>42296.154131944444</v>
      </c>
      <c r="R3965">
        <f t="shared" si="82"/>
        <v>2015</v>
      </c>
      <c r="S3965" t="str">
        <f t="shared" si="83"/>
        <v>Oct</v>
      </c>
    </row>
    <row r="3966" spans="1:19" ht="44" thickBot="1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0" t="s">
        <v>8319</v>
      </c>
      <c r="P3966" s="15" t="s">
        <v>8320</v>
      </c>
      <c r="Q3966" s="12">
        <v>42053.722060185188</v>
      </c>
      <c r="R3966">
        <f t="shared" si="82"/>
        <v>2015</v>
      </c>
      <c r="S3966" t="str">
        <f t="shared" si="83"/>
        <v>Feb</v>
      </c>
    </row>
    <row r="3967" spans="1:19" ht="58.5" thickBot="1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0" t="s">
        <v>8319</v>
      </c>
      <c r="P3967" s="15" t="s">
        <v>8320</v>
      </c>
      <c r="Q3967" s="13">
        <v>42414.235879629632</v>
      </c>
      <c r="R3967">
        <f t="shared" si="82"/>
        <v>2016</v>
      </c>
      <c r="S3967" t="str">
        <f t="shared" si="83"/>
        <v>Feb</v>
      </c>
    </row>
    <row r="3968" spans="1:19" ht="58.5" thickBot="1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0" t="s">
        <v>8319</v>
      </c>
      <c r="P3968" s="15" t="s">
        <v>8320</v>
      </c>
      <c r="Q3968" s="12">
        <v>41801.711550925924</v>
      </c>
      <c r="R3968">
        <f t="shared" si="82"/>
        <v>2014</v>
      </c>
      <c r="S3968" t="str">
        <f t="shared" si="83"/>
        <v>Jun</v>
      </c>
    </row>
    <row r="3969" spans="1:19" ht="44" thickBot="1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0" t="s">
        <v>8319</v>
      </c>
      <c r="P3969" s="15" t="s">
        <v>8320</v>
      </c>
      <c r="Q3969" s="13">
        <v>42770.290590277778</v>
      </c>
      <c r="R3969">
        <f t="shared" si="82"/>
        <v>2017</v>
      </c>
      <c r="S3969" t="str">
        <f t="shared" si="83"/>
        <v>Feb</v>
      </c>
    </row>
    <row r="3970" spans="1:19" ht="44" thickBot="1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0" t="s">
        <v>8319</v>
      </c>
      <c r="P3970" s="15" t="s">
        <v>8320</v>
      </c>
      <c r="Q3970" s="12">
        <v>42452.815659722219</v>
      </c>
      <c r="R3970">
        <f t="shared" si="82"/>
        <v>2016</v>
      </c>
      <c r="S3970" t="str">
        <f t="shared" si="83"/>
        <v>Mar</v>
      </c>
    </row>
    <row r="3971" spans="1:19" ht="58.5" thickBot="1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0" t="s">
        <v>8319</v>
      </c>
      <c r="P3971" s="15" t="s">
        <v>8320</v>
      </c>
      <c r="Q3971" s="13">
        <v>42601.854699074072</v>
      </c>
      <c r="R3971">
        <f t="shared" ref="R3971:R4034" si="84">YEAR(Q3971)</f>
        <v>2016</v>
      </c>
      <c r="S3971" t="str">
        <f t="shared" si="83"/>
        <v>Aug</v>
      </c>
    </row>
    <row r="3972" spans="1:19" ht="58.5" thickBot="1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0" t="s">
        <v>8319</v>
      </c>
      <c r="P3972" s="15" t="s">
        <v>8320</v>
      </c>
      <c r="Q3972" s="12">
        <v>42447.863553240742</v>
      </c>
      <c r="R3972">
        <f t="shared" si="84"/>
        <v>2016</v>
      </c>
      <c r="S3972" t="str">
        <f t="shared" si="83"/>
        <v>Mar</v>
      </c>
    </row>
    <row r="3973" spans="1:19" ht="44" thickBot="1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0" t="s">
        <v>8319</v>
      </c>
      <c r="P3973" s="15" t="s">
        <v>8320</v>
      </c>
      <c r="Q3973" s="13">
        <v>41811.536180555559</v>
      </c>
      <c r="R3973">
        <f t="shared" si="84"/>
        <v>2014</v>
      </c>
      <c r="S3973" t="str">
        <f t="shared" si="83"/>
        <v>Jun</v>
      </c>
    </row>
    <row r="3974" spans="1:19" ht="44" thickBot="1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0" t="s">
        <v>8319</v>
      </c>
      <c r="P3974" s="15" t="s">
        <v>8320</v>
      </c>
      <c r="Q3974" s="12">
        <v>41981.067523148151</v>
      </c>
      <c r="R3974">
        <f t="shared" si="84"/>
        <v>2014</v>
      </c>
      <c r="S3974" t="str">
        <f t="shared" si="83"/>
        <v>Dec</v>
      </c>
    </row>
    <row r="3975" spans="1:19" ht="44" thickBot="1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0" t="s">
        <v>8319</v>
      </c>
      <c r="P3975" s="15" t="s">
        <v>8320</v>
      </c>
      <c r="Q3975" s="13">
        <v>42469.68414351852</v>
      </c>
      <c r="R3975">
        <f t="shared" si="84"/>
        <v>2016</v>
      </c>
      <c r="S3975" t="str">
        <f t="shared" si="83"/>
        <v>Apr</v>
      </c>
    </row>
    <row r="3976" spans="1:19" ht="58.5" thickBot="1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0" t="s">
        <v>8319</v>
      </c>
      <c r="P3976" s="15" t="s">
        <v>8320</v>
      </c>
      <c r="Q3976" s="12">
        <v>42493.546851851854</v>
      </c>
      <c r="R3976">
        <f t="shared" si="84"/>
        <v>2016</v>
      </c>
      <c r="S3976" t="str">
        <f t="shared" si="83"/>
        <v>May</v>
      </c>
    </row>
    <row r="3977" spans="1:19" ht="44" thickBot="1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0" t="s">
        <v>8319</v>
      </c>
      <c r="P3977" s="15" t="s">
        <v>8320</v>
      </c>
      <c r="Q3977" s="13">
        <v>42534.866875</v>
      </c>
      <c r="R3977">
        <f t="shared" si="84"/>
        <v>2016</v>
      </c>
      <c r="S3977" t="str">
        <f t="shared" si="83"/>
        <v>Jun</v>
      </c>
    </row>
    <row r="3978" spans="1:19" ht="58.5" thickBot="1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0" t="s">
        <v>8319</v>
      </c>
      <c r="P3978" s="15" t="s">
        <v>8320</v>
      </c>
      <c r="Q3978" s="12">
        <v>41830.858344907407</v>
      </c>
      <c r="R3978">
        <f t="shared" si="84"/>
        <v>2014</v>
      </c>
      <c r="S3978" t="str">
        <f t="shared" si="83"/>
        <v>Jul</v>
      </c>
    </row>
    <row r="3979" spans="1:19" ht="44" thickBot="1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0" t="s">
        <v>8319</v>
      </c>
      <c r="P3979" s="15" t="s">
        <v>8320</v>
      </c>
      <c r="Q3979" s="13">
        <v>42543.788564814815</v>
      </c>
      <c r="R3979">
        <f t="shared" si="84"/>
        <v>2016</v>
      </c>
      <c r="S3979" t="str">
        <f t="shared" si="83"/>
        <v>Jun</v>
      </c>
    </row>
    <row r="3980" spans="1:19" ht="44" thickBot="1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0" t="s">
        <v>8319</v>
      </c>
      <c r="P3980" s="15" t="s">
        <v>8320</v>
      </c>
      <c r="Q3980" s="12">
        <v>41975.642974537041</v>
      </c>
      <c r="R3980">
        <f t="shared" si="84"/>
        <v>2014</v>
      </c>
      <c r="S3980" t="str">
        <f t="shared" si="83"/>
        <v>Dec</v>
      </c>
    </row>
    <row r="3981" spans="1:19" ht="44" thickBot="1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0" t="s">
        <v>8319</v>
      </c>
      <c r="P3981" s="15" t="s">
        <v>8320</v>
      </c>
      <c r="Q3981" s="13">
        <v>42069.903437499997</v>
      </c>
      <c r="R3981">
        <f t="shared" si="84"/>
        <v>2015</v>
      </c>
      <c r="S3981" t="str">
        <f t="shared" si="83"/>
        <v>Mar</v>
      </c>
    </row>
    <row r="3982" spans="1:19" ht="58.5" thickBot="1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0" t="s">
        <v>8319</v>
      </c>
      <c r="P3982" s="15" t="s">
        <v>8320</v>
      </c>
      <c r="Q3982" s="12">
        <v>41795.598923611113</v>
      </c>
      <c r="R3982">
        <f t="shared" si="84"/>
        <v>2014</v>
      </c>
      <c r="S3982" t="str">
        <f t="shared" si="83"/>
        <v>Jun</v>
      </c>
    </row>
    <row r="3983" spans="1:19" ht="44" thickBot="1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0" t="s">
        <v>8319</v>
      </c>
      <c r="P3983" s="15" t="s">
        <v>8320</v>
      </c>
      <c r="Q3983" s="13">
        <v>42508.179965277777</v>
      </c>
      <c r="R3983">
        <f t="shared" si="84"/>
        <v>2016</v>
      </c>
      <c r="S3983" t="str">
        <f t="shared" si="83"/>
        <v>May</v>
      </c>
    </row>
    <row r="3984" spans="1:19" ht="58.5" thickBot="1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0" t="s">
        <v>8319</v>
      </c>
      <c r="P3984" s="15" t="s">
        <v>8320</v>
      </c>
      <c r="Q3984" s="12">
        <v>42132.809953703705</v>
      </c>
      <c r="R3984">
        <f t="shared" si="84"/>
        <v>2015</v>
      </c>
      <c r="S3984" t="str">
        <f t="shared" si="83"/>
        <v>May</v>
      </c>
    </row>
    <row r="3985" spans="1:19" ht="44" thickBot="1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0" t="s">
        <v>8319</v>
      </c>
      <c r="P3985" s="15" t="s">
        <v>8320</v>
      </c>
      <c r="Q3985" s="13">
        <v>41747.86986111111</v>
      </c>
      <c r="R3985">
        <f t="shared" si="84"/>
        <v>2014</v>
      </c>
      <c r="S3985" t="str">
        <f t="shared" si="83"/>
        <v>Apr</v>
      </c>
    </row>
    <row r="3986" spans="1:19" ht="44" thickBot="1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0" t="s">
        <v>8319</v>
      </c>
      <c r="P3986" s="15" t="s">
        <v>8320</v>
      </c>
      <c r="Q3986" s="12">
        <v>41920.963472222225</v>
      </c>
      <c r="R3986">
        <f t="shared" si="84"/>
        <v>2014</v>
      </c>
      <c r="S3986" t="str">
        <f t="shared" si="83"/>
        <v>Oct</v>
      </c>
    </row>
    <row r="3987" spans="1:19" ht="58.5" thickBot="1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0" t="s">
        <v>8319</v>
      </c>
      <c r="P3987" s="15" t="s">
        <v>8320</v>
      </c>
      <c r="Q3987" s="13">
        <v>42399.707407407404</v>
      </c>
      <c r="R3987">
        <f t="shared" si="84"/>
        <v>2016</v>
      </c>
      <c r="S3987" t="str">
        <f t="shared" si="83"/>
        <v>Jan</v>
      </c>
    </row>
    <row r="3988" spans="1:19" ht="58.5" thickBot="1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0" t="s">
        <v>8319</v>
      </c>
      <c r="P3988" s="15" t="s">
        <v>8320</v>
      </c>
      <c r="Q3988" s="12">
        <v>42467.548541666663</v>
      </c>
      <c r="R3988">
        <f t="shared" si="84"/>
        <v>2016</v>
      </c>
      <c r="S3988" t="str">
        <f t="shared" si="83"/>
        <v>Apr</v>
      </c>
    </row>
    <row r="3989" spans="1:19" ht="44" thickBot="1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0" t="s">
        <v>8319</v>
      </c>
      <c r="P3989" s="15" t="s">
        <v>8320</v>
      </c>
      <c r="Q3989" s="13">
        <v>41765.92465277778</v>
      </c>
      <c r="R3989">
        <f t="shared" si="84"/>
        <v>2014</v>
      </c>
      <c r="S3989" t="str">
        <f t="shared" si="83"/>
        <v>May</v>
      </c>
    </row>
    <row r="3990" spans="1:19" ht="29.5" thickBot="1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0" t="s">
        <v>8319</v>
      </c>
      <c r="P3990" s="15" t="s">
        <v>8320</v>
      </c>
      <c r="Q3990" s="12">
        <v>42230.08116898148</v>
      </c>
      <c r="R3990">
        <f t="shared" si="84"/>
        <v>2015</v>
      </c>
      <c r="S3990" t="str">
        <f t="shared" si="83"/>
        <v>Aug</v>
      </c>
    </row>
    <row r="3991" spans="1:19" ht="58.5" thickBot="1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0" t="s">
        <v>8319</v>
      </c>
      <c r="P3991" s="15" t="s">
        <v>8320</v>
      </c>
      <c r="Q3991" s="13">
        <v>42286.749780092592</v>
      </c>
      <c r="R3991">
        <f t="shared" si="84"/>
        <v>2015</v>
      </c>
      <c r="S3991" t="str">
        <f t="shared" si="83"/>
        <v>Oct</v>
      </c>
    </row>
    <row r="3992" spans="1:19" ht="44" thickBot="1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0" t="s">
        <v>8319</v>
      </c>
      <c r="P3992" s="15" t="s">
        <v>8320</v>
      </c>
      <c r="Q3992" s="12">
        <v>42401.672372685185</v>
      </c>
      <c r="R3992">
        <f t="shared" si="84"/>
        <v>2016</v>
      </c>
      <c r="S3992" t="str">
        <f t="shared" si="83"/>
        <v>Feb</v>
      </c>
    </row>
    <row r="3993" spans="1:19" ht="29.5" thickBot="1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0" t="s">
        <v>8319</v>
      </c>
      <c r="P3993" s="15" t="s">
        <v>8320</v>
      </c>
      <c r="Q3993" s="13">
        <v>42125.644467592596</v>
      </c>
      <c r="R3993">
        <f t="shared" si="84"/>
        <v>2015</v>
      </c>
      <c r="S3993" t="str">
        <f t="shared" si="83"/>
        <v>May</v>
      </c>
    </row>
    <row r="3994" spans="1:19" ht="44" thickBot="1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0" t="s">
        <v>8319</v>
      </c>
      <c r="P3994" s="15" t="s">
        <v>8320</v>
      </c>
      <c r="Q3994" s="12">
        <v>42289.940497685187</v>
      </c>
      <c r="R3994">
        <f t="shared" si="84"/>
        <v>2015</v>
      </c>
      <c r="S3994" t="str">
        <f t="shared" si="83"/>
        <v>Oct</v>
      </c>
    </row>
    <row r="3995" spans="1:19" ht="44" thickBot="1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0" t="s">
        <v>8319</v>
      </c>
      <c r="P3995" s="15" t="s">
        <v>8320</v>
      </c>
      <c r="Q3995" s="13">
        <v>42107.864722222221</v>
      </c>
      <c r="R3995">
        <f t="shared" si="84"/>
        <v>2015</v>
      </c>
      <c r="S3995" t="str">
        <f t="shared" si="83"/>
        <v>Apr</v>
      </c>
    </row>
    <row r="3996" spans="1:19" ht="44" thickBot="1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0" t="s">
        <v>8319</v>
      </c>
      <c r="P3996" s="15" t="s">
        <v>8320</v>
      </c>
      <c r="Q3996" s="12">
        <v>41809.389930555553</v>
      </c>
      <c r="R3996">
        <f t="shared" si="84"/>
        <v>2014</v>
      </c>
      <c r="S3996" t="str">
        <f t="shared" si="83"/>
        <v>Jun</v>
      </c>
    </row>
    <row r="3997" spans="1:19" ht="44" thickBot="1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0" t="s">
        <v>8319</v>
      </c>
      <c r="P3997" s="15" t="s">
        <v>8320</v>
      </c>
      <c r="Q3997" s="13">
        <v>42019.683761574073</v>
      </c>
      <c r="R3997">
        <f t="shared" si="84"/>
        <v>2015</v>
      </c>
      <c r="S3997" t="str">
        <f t="shared" si="83"/>
        <v>Jan</v>
      </c>
    </row>
    <row r="3998" spans="1:19" ht="44" thickBot="1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0" t="s">
        <v>8319</v>
      </c>
      <c r="P3998" s="15" t="s">
        <v>8320</v>
      </c>
      <c r="Q3998" s="12">
        <v>41950.266944444447</v>
      </c>
      <c r="R3998">
        <f t="shared" si="84"/>
        <v>2014</v>
      </c>
      <c r="S3998" t="str">
        <f t="shared" si="83"/>
        <v>Nov</v>
      </c>
    </row>
    <row r="3999" spans="1:19" ht="44" thickBot="1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0" t="s">
        <v>8319</v>
      </c>
      <c r="P3999" s="15" t="s">
        <v>8320</v>
      </c>
      <c r="Q3999" s="13">
        <v>42069.391446759262</v>
      </c>
      <c r="R3999">
        <f t="shared" si="84"/>
        <v>2015</v>
      </c>
      <c r="S3999" t="str">
        <f t="shared" ref="S3999:S4062" si="85">TEXT(Q3999,"mmm")</f>
        <v>Mar</v>
      </c>
    </row>
    <row r="4000" spans="1:19" ht="44" thickBot="1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0" t="s">
        <v>8319</v>
      </c>
      <c r="P4000" s="15" t="s">
        <v>8320</v>
      </c>
      <c r="Q4000" s="12">
        <v>42061.963263888887</v>
      </c>
      <c r="R4000">
        <f t="shared" si="84"/>
        <v>2015</v>
      </c>
      <c r="S4000" t="str">
        <f t="shared" si="85"/>
        <v>Feb</v>
      </c>
    </row>
    <row r="4001" spans="1:19" ht="44" thickBot="1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0" t="s">
        <v>8319</v>
      </c>
      <c r="P4001" s="15" t="s">
        <v>8320</v>
      </c>
      <c r="Q4001" s="13">
        <v>41842.828680555554</v>
      </c>
      <c r="R4001">
        <f t="shared" si="84"/>
        <v>2014</v>
      </c>
      <c r="S4001" t="str">
        <f t="shared" si="85"/>
        <v>Jul</v>
      </c>
    </row>
    <row r="4002" spans="1:19" ht="29.5" thickBot="1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0" t="s">
        <v>8319</v>
      </c>
      <c r="P4002" s="15" t="s">
        <v>8320</v>
      </c>
      <c r="Q4002" s="12">
        <v>42437.64534722222</v>
      </c>
      <c r="R4002">
        <f t="shared" si="84"/>
        <v>2016</v>
      </c>
      <c r="S4002" t="str">
        <f t="shared" si="85"/>
        <v>Mar</v>
      </c>
    </row>
    <row r="4003" spans="1:19" ht="58.5" thickBot="1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0" t="s">
        <v>8319</v>
      </c>
      <c r="P4003" s="15" t="s">
        <v>8320</v>
      </c>
      <c r="Q4003" s="13">
        <v>42775.964212962965</v>
      </c>
      <c r="R4003">
        <f t="shared" si="84"/>
        <v>2017</v>
      </c>
      <c r="S4003" t="str">
        <f t="shared" si="85"/>
        <v>Feb</v>
      </c>
    </row>
    <row r="4004" spans="1:19" ht="58.5" thickBot="1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0" t="s">
        <v>8319</v>
      </c>
      <c r="P4004" s="15" t="s">
        <v>8320</v>
      </c>
      <c r="Q4004" s="12">
        <v>41879.043530092589</v>
      </c>
      <c r="R4004">
        <f t="shared" si="84"/>
        <v>2014</v>
      </c>
      <c r="S4004" t="str">
        <f t="shared" si="85"/>
        <v>Aug</v>
      </c>
    </row>
    <row r="4005" spans="1:19" ht="44" thickBot="1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0" t="s">
        <v>8319</v>
      </c>
      <c r="P4005" s="15" t="s">
        <v>8320</v>
      </c>
      <c r="Q4005" s="13">
        <v>42020.58734953704</v>
      </c>
      <c r="R4005">
        <f t="shared" si="84"/>
        <v>2015</v>
      </c>
      <c r="S4005" t="str">
        <f t="shared" si="85"/>
        <v>Jan</v>
      </c>
    </row>
    <row r="4006" spans="1:19" ht="15" thickBot="1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0" t="s">
        <v>8319</v>
      </c>
      <c r="P4006" s="15" t="s">
        <v>8320</v>
      </c>
      <c r="Q4006" s="12">
        <v>41890.16269675926</v>
      </c>
      <c r="R4006">
        <f t="shared" si="84"/>
        <v>2014</v>
      </c>
      <c r="S4006" t="str">
        <f t="shared" si="85"/>
        <v>Sep</v>
      </c>
    </row>
    <row r="4007" spans="1:19" ht="44" thickBot="1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0" t="s">
        <v>8319</v>
      </c>
      <c r="P4007" s="15" t="s">
        <v>8320</v>
      </c>
      <c r="Q4007" s="13">
        <v>41872.807696759257</v>
      </c>
      <c r="R4007">
        <f t="shared" si="84"/>
        <v>2014</v>
      </c>
      <c r="S4007" t="str">
        <f t="shared" si="85"/>
        <v>Aug</v>
      </c>
    </row>
    <row r="4008" spans="1:19" ht="44" thickBot="1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0" t="s">
        <v>8319</v>
      </c>
      <c r="P4008" s="15" t="s">
        <v>8320</v>
      </c>
      <c r="Q4008" s="12">
        <v>42391.772997685184</v>
      </c>
      <c r="R4008">
        <f t="shared" si="84"/>
        <v>2016</v>
      </c>
      <c r="S4008" t="str">
        <f t="shared" si="85"/>
        <v>Jan</v>
      </c>
    </row>
    <row r="4009" spans="1:19" ht="44" thickBot="1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0" t="s">
        <v>8319</v>
      </c>
      <c r="P4009" s="15" t="s">
        <v>8320</v>
      </c>
      <c r="Q4009" s="13">
        <v>41848.772928240738</v>
      </c>
      <c r="R4009">
        <f t="shared" si="84"/>
        <v>2014</v>
      </c>
      <c r="S4009" t="str">
        <f t="shared" si="85"/>
        <v>Jul</v>
      </c>
    </row>
    <row r="4010" spans="1:19" ht="58.5" thickBot="1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0" t="s">
        <v>8319</v>
      </c>
      <c r="P4010" s="15" t="s">
        <v>8320</v>
      </c>
      <c r="Q4010" s="12">
        <v>42177.964201388888</v>
      </c>
      <c r="R4010">
        <f t="shared" si="84"/>
        <v>2015</v>
      </c>
      <c r="S4010" t="str">
        <f t="shared" si="85"/>
        <v>Jun</v>
      </c>
    </row>
    <row r="4011" spans="1:19" ht="44" thickBot="1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0" t="s">
        <v>8319</v>
      </c>
      <c r="P4011" s="15" t="s">
        <v>8320</v>
      </c>
      <c r="Q4011" s="13">
        <v>41851.700925925928</v>
      </c>
      <c r="R4011">
        <f t="shared" si="84"/>
        <v>2014</v>
      </c>
      <c r="S4011" t="str">
        <f t="shared" si="85"/>
        <v>Jul</v>
      </c>
    </row>
    <row r="4012" spans="1:19" ht="44" thickBot="1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0" t="s">
        <v>8319</v>
      </c>
      <c r="P4012" s="15" t="s">
        <v>8320</v>
      </c>
      <c r="Q4012" s="12">
        <v>41921.770439814813</v>
      </c>
      <c r="R4012">
        <f t="shared" si="84"/>
        <v>2014</v>
      </c>
      <c r="S4012" t="str">
        <f t="shared" si="85"/>
        <v>Oct</v>
      </c>
    </row>
    <row r="4013" spans="1:19" ht="44" thickBot="1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0" t="s">
        <v>8319</v>
      </c>
      <c r="P4013" s="15" t="s">
        <v>8320</v>
      </c>
      <c r="Q4013" s="13">
        <v>42002.54488425926</v>
      </c>
      <c r="R4013">
        <f t="shared" si="84"/>
        <v>2014</v>
      </c>
      <c r="S4013" t="str">
        <f t="shared" si="85"/>
        <v>Dec</v>
      </c>
    </row>
    <row r="4014" spans="1:19" ht="58.5" thickBot="1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0" t="s">
        <v>8319</v>
      </c>
      <c r="P4014" s="15" t="s">
        <v>8320</v>
      </c>
      <c r="Q4014" s="12">
        <v>42096.544548611113</v>
      </c>
      <c r="R4014">
        <f t="shared" si="84"/>
        <v>2015</v>
      </c>
      <c r="S4014" t="str">
        <f t="shared" si="85"/>
        <v>Apr</v>
      </c>
    </row>
    <row r="4015" spans="1:19" ht="58.5" thickBot="1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0" t="s">
        <v>8319</v>
      </c>
      <c r="P4015" s="15" t="s">
        <v>8320</v>
      </c>
      <c r="Q4015" s="13">
        <v>42021.301192129627</v>
      </c>
      <c r="R4015">
        <f t="shared" si="84"/>
        <v>2015</v>
      </c>
      <c r="S4015" t="str">
        <f t="shared" si="85"/>
        <v>Jan</v>
      </c>
    </row>
    <row r="4016" spans="1:19" ht="44" thickBot="1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0" t="s">
        <v>8319</v>
      </c>
      <c r="P4016" s="15" t="s">
        <v>8320</v>
      </c>
      <c r="Q4016" s="12">
        <v>42419.246168981481</v>
      </c>
      <c r="R4016">
        <f t="shared" si="84"/>
        <v>2016</v>
      </c>
      <c r="S4016" t="str">
        <f t="shared" si="85"/>
        <v>Feb</v>
      </c>
    </row>
    <row r="4017" spans="1:19" ht="44" thickBot="1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0" t="s">
        <v>8319</v>
      </c>
      <c r="P4017" s="15" t="s">
        <v>8320</v>
      </c>
      <c r="Q4017" s="13">
        <v>42174.780821759261</v>
      </c>
      <c r="R4017">
        <f t="shared" si="84"/>
        <v>2015</v>
      </c>
      <c r="S4017" t="str">
        <f t="shared" si="85"/>
        <v>Jun</v>
      </c>
    </row>
    <row r="4018" spans="1:19" ht="44" thickBot="1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0" t="s">
        <v>8319</v>
      </c>
      <c r="P4018" s="15" t="s">
        <v>8320</v>
      </c>
      <c r="Q4018" s="12">
        <v>41869.872685185182</v>
      </c>
      <c r="R4018">
        <f t="shared" si="84"/>
        <v>2014</v>
      </c>
      <c r="S4018" t="str">
        <f t="shared" si="85"/>
        <v>Aug</v>
      </c>
    </row>
    <row r="4019" spans="1:19" ht="44" thickBot="1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0" t="s">
        <v>8319</v>
      </c>
      <c r="P4019" s="15" t="s">
        <v>8320</v>
      </c>
      <c r="Q4019" s="13">
        <v>41856.672152777777</v>
      </c>
      <c r="R4019">
        <f t="shared" si="84"/>
        <v>2014</v>
      </c>
      <c r="S4019" t="str">
        <f t="shared" si="85"/>
        <v>Aug</v>
      </c>
    </row>
    <row r="4020" spans="1:19" ht="29.5" thickBot="1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0" t="s">
        <v>8319</v>
      </c>
      <c r="P4020" s="15" t="s">
        <v>8320</v>
      </c>
      <c r="Q4020" s="12">
        <v>42620.91097222222</v>
      </c>
      <c r="R4020">
        <f t="shared" si="84"/>
        <v>2016</v>
      </c>
      <c r="S4020" t="str">
        <f t="shared" si="85"/>
        <v>Sep</v>
      </c>
    </row>
    <row r="4021" spans="1:19" ht="44" thickBot="1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0" t="s">
        <v>8319</v>
      </c>
      <c r="P4021" s="15" t="s">
        <v>8320</v>
      </c>
      <c r="Q4021" s="13">
        <v>42417.675879629627</v>
      </c>
      <c r="R4021">
        <f t="shared" si="84"/>
        <v>2016</v>
      </c>
      <c r="S4021" t="str">
        <f t="shared" si="85"/>
        <v>Feb</v>
      </c>
    </row>
    <row r="4022" spans="1:19" ht="44" thickBot="1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0" t="s">
        <v>8319</v>
      </c>
      <c r="P4022" s="15" t="s">
        <v>8320</v>
      </c>
      <c r="Q4022" s="12">
        <v>42057.190960648149</v>
      </c>
      <c r="R4022">
        <f t="shared" si="84"/>
        <v>2015</v>
      </c>
      <c r="S4022" t="str">
        <f t="shared" si="85"/>
        <v>Feb</v>
      </c>
    </row>
    <row r="4023" spans="1:19" ht="44" thickBot="1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0" t="s">
        <v>8319</v>
      </c>
      <c r="P4023" s="15" t="s">
        <v>8320</v>
      </c>
      <c r="Q4023" s="13">
        <v>41878.911550925928</v>
      </c>
      <c r="R4023">
        <f t="shared" si="84"/>
        <v>2014</v>
      </c>
      <c r="S4023" t="str">
        <f t="shared" si="85"/>
        <v>Aug</v>
      </c>
    </row>
    <row r="4024" spans="1:19" ht="29.5" thickBot="1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0" t="s">
        <v>8319</v>
      </c>
      <c r="P4024" s="15" t="s">
        <v>8320</v>
      </c>
      <c r="Q4024" s="12">
        <v>41990.584108796298</v>
      </c>
      <c r="R4024">
        <f t="shared" si="84"/>
        <v>2014</v>
      </c>
      <c r="S4024" t="str">
        <f t="shared" si="85"/>
        <v>Dec</v>
      </c>
    </row>
    <row r="4025" spans="1:19" ht="44" thickBot="1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0" t="s">
        <v>8319</v>
      </c>
      <c r="P4025" s="15" t="s">
        <v>8320</v>
      </c>
      <c r="Q4025" s="13">
        <v>42408.999571759261</v>
      </c>
      <c r="R4025">
        <f t="shared" si="84"/>
        <v>2016</v>
      </c>
      <c r="S4025" t="str">
        <f t="shared" si="85"/>
        <v>Feb</v>
      </c>
    </row>
    <row r="4026" spans="1:19" ht="44" thickBot="1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0" t="s">
        <v>8319</v>
      </c>
      <c r="P4026" s="15" t="s">
        <v>8320</v>
      </c>
      <c r="Q4026" s="12">
        <v>42217.670104166667</v>
      </c>
      <c r="R4026">
        <f t="shared" si="84"/>
        <v>2015</v>
      </c>
      <c r="S4026" t="str">
        <f t="shared" si="85"/>
        <v>Aug</v>
      </c>
    </row>
    <row r="4027" spans="1:19" ht="58.5" thickBot="1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0" t="s">
        <v>8319</v>
      </c>
      <c r="P4027" s="15" t="s">
        <v>8320</v>
      </c>
      <c r="Q4027" s="13">
        <v>42151.237685185188</v>
      </c>
      <c r="R4027">
        <f t="shared" si="84"/>
        <v>2015</v>
      </c>
      <c r="S4027" t="str">
        <f t="shared" si="85"/>
        <v>May</v>
      </c>
    </row>
    <row r="4028" spans="1:19" ht="44" thickBot="1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0" t="s">
        <v>8319</v>
      </c>
      <c r="P4028" s="15" t="s">
        <v>8320</v>
      </c>
      <c r="Q4028" s="12">
        <v>42282.655543981484</v>
      </c>
      <c r="R4028">
        <f t="shared" si="84"/>
        <v>2015</v>
      </c>
      <c r="S4028" t="str">
        <f t="shared" si="85"/>
        <v>Oct</v>
      </c>
    </row>
    <row r="4029" spans="1:19" ht="58.5" thickBot="1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0" t="s">
        <v>8319</v>
      </c>
      <c r="P4029" s="15" t="s">
        <v>8320</v>
      </c>
      <c r="Q4029" s="13">
        <v>42768.97084490741</v>
      </c>
      <c r="R4029">
        <f t="shared" si="84"/>
        <v>2017</v>
      </c>
      <c r="S4029" t="str">
        <f t="shared" si="85"/>
        <v>Feb</v>
      </c>
    </row>
    <row r="4030" spans="1:19" ht="44" thickBot="1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0" t="s">
        <v>8319</v>
      </c>
      <c r="P4030" s="15" t="s">
        <v>8320</v>
      </c>
      <c r="Q4030" s="12">
        <v>41765.938657407409</v>
      </c>
      <c r="R4030">
        <f t="shared" si="84"/>
        <v>2014</v>
      </c>
      <c r="S4030" t="str">
        <f t="shared" si="85"/>
        <v>May</v>
      </c>
    </row>
    <row r="4031" spans="1:19" ht="44" thickBot="1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0" t="s">
        <v>8319</v>
      </c>
      <c r="P4031" s="15" t="s">
        <v>8320</v>
      </c>
      <c r="Q4031" s="13">
        <v>42322.02511574074</v>
      </c>
      <c r="R4031">
        <f t="shared" si="84"/>
        <v>2015</v>
      </c>
      <c r="S4031" t="str">
        <f t="shared" si="85"/>
        <v>Nov</v>
      </c>
    </row>
    <row r="4032" spans="1:19" ht="58.5" thickBot="1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0" t="s">
        <v>8319</v>
      </c>
      <c r="P4032" s="15" t="s">
        <v>8320</v>
      </c>
      <c r="Q4032" s="12">
        <v>42374.655081018522</v>
      </c>
      <c r="R4032">
        <f t="shared" si="84"/>
        <v>2016</v>
      </c>
      <c r="S4032" t="str">
        <f t="shared" si="85"/>
        <v>Jan</v>
      </c>
    </row>
    <row r="4033" spans="1:19" ht="58.5" thickBot="1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0" t="s">
        <v>8319</v>
      </c>
      <c r="P4033" s="15" t="s">
        <v>8320</v>
      </c>
      <c r="Q4033" s="13">
        <v>41941.585231481484</v>
      </c>
      <c r="R4033">
        <f t="shared" si="84"/>
        <v>2014</v>
      </c>
      <c r="S4033" t="str">
        <f t="shared" si="85"/>
        <v>Oct</v>
      </c>
    </row>
    <row r="4034" spans="1:19" ht="44" thickBot="1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0" t="s">
        <v>8319</v>
      </c>
      <c r="P4034" s="15" t="s">
        <v>8320</v>
      </c>
      <c r="Q4034" s="12">
        <v>42293.809212962966</v>
      </c>
      <c r="R4034">
        <f t="shared" si="84"/>
        <v>2015</v>
      </c>
      <c r="S4034" t="str">
        <f t="shared" si="85"/>
        <v>Oct</v>
      </c>
    </row>
    <row r="4035" spans="1:19" ht="44" thickBot="1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0" t="s">
        <v>8319</v>
      </c>
      <c r="P4035" s="15" t="s">
        <v>8320</v>
      </c>
      <c r="Q4035" s="13">
        <v>42614.268796296295</v>
      </c>
      <c r="R4035">
        <f t="shared" ref="R4035:R4098" si="86">YEAR(Q4035)</f>
        <v>2016</v>
      </c>
      <c r="S4035" t="str">
        <f t="shared" si="85"/>
        <v>Sep</v>
      </c>
    </row>
    <row r="4036" spans="1:19" ht="44" thickBot="1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0" t="s">
        <v>8319</v>
      </c>
      <c r="P4036" s="15" t="s">
        <v>8320</v>
      </c>
      <c r="Q4036" s="12">
        <v>42067.947337962964</v>
      </c>
      <c r="R4036">
        <f t="shared" si="86"/>
        <v>2015</v>
      </c>
      <c r="S4036" t="str">
        <f t="shared" si="85"/>
        <v>Mar</v>
      </c>
    </row>
    <row r="4037" spans="1:19" ht="29.5" thickBot="1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0" t="s">
        <v>8319</v>
      </c>
      <c r="P4037" s="15" t="s">
        <v>8320</v>
      </c>
      <c r="Q4037" s="13">
        <v>41903.882951388892</v>
      </c>
      <c r="R4037">
        <f t="shared" si="86"/>
        <v>2014</v>
      </c>
      <c r="S4037" t="str">
        <f t="shared" si="85"/>
        <v>Sep</v>
      </c>
    </row>
    <row r="4038" spans="1:19" ht="44" thickBot="1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0" t="s">
        <v>8319</v>
      </c>
      <c r="P4038" s="15" t="s">
        <v>8320</v>
      </c>
      <c r="Q4038" s="12">
        <v>41804.937083333331</v>
      </c>
      <c r="R4038">
        <f t="shared" si="86"/>
        <v>2014</v>
      </c>
      <c r="S4038" t="str">
        <f t="shared" si="85"/>
        <v>Jun</v>
      </c>
    </row>
    <row r="4039" spans="1:19" ht="58.5" thickBot="1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0" t="s">
        <v>8319</v>
      </c>
      <c r="P4039" s="15" t="s">
        <v>8320</v>
      </c>
      <c r="Q4039" s="13">
        <v>42497.070775462962</v>
      </c>
      <c r="R4039">
        <f t="shared" si="86"/>
        <v>2016</v>
      </c>
      <c r="S4039" t="str">
        <f t="shared" si="85"/>
        <v>May</v>
      </c>
    </row>
    <row r="4040" spans="1:19" ht="44" thickBot="1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0" t="s">
        <v>8319</v>
      </c>
      <c r="P4040" s="15" t="s">
        <v>8320</v>
      </c>
      <c r="Q4040" s="12">
        <v>41869.798726851855</v>
      </c>
      <c r="R4040">
        <f t="shared" si="86"/>
        <v>2014</v>
      </c>
      <c r="S4040" t="str">
        <f t="shared" si="85"/>
        <v>Aug</v>
      </c>
    </row>
    <row r="4041" spans="1:19" ht="44" thickBot="1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0" t="s">
        <v>8319</v>
      </c>
      <c r="P4041" s="15" t="s">
        <v>8320</v>
      </c>
      <c r="Q4041" s="13">
        <v>42305.670914351853</v>
      </c>
      <c r="R4041">
        <f t="shared" si="86"/>
        <v>2015</v>
      </c>
      <c r="S4041" t="str">
        <f t="shared" si="85"/>
        <v>Oct</v>
      </c>
    </row>
    <row r="4042" spans="1:19" ht="44" thickBot="1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0" t="s">
        <v>8319</v>
      </c>
      <c r="P4042" s="15" t="s">
        <v>8320</v>
      </c>
      <c r="Q4042" s="12">
        <v>42144.231527777774</v>
      </c>
      <c r="R4042">
        <f t="shared" si="86"/>
        <v>2015</v>
      </c>
      <c r="S4042" t="str">
        <f t="shared" si="85"/>
        <v>May</v>
      </c>
    </row>
    <row r="4043" spans="1:19" ht="29.5" thickBot="1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0" t="s">
        <v>8319</v>
      </c>
      <c r="P4043" s="15" t="s">
        <v>8320</v>
      </c>
      <c r="Q4043" s="13">
        <v>42559.474004629628</v>
      </c>
      <c r="R4043">
        <f t="shared" si="86"/>
        <v>2016</v>
      </c>
      <c r="S4043" t="str">
        <f t="shared" si="85"/>
        <v>Jul</v>
      </c>
    </row>
    <row r="4044" spans="1:19" ht="44" thickBot="1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0" t="s">
        <v>8319</v>
      </c>
      <c r="P4044" s="15" t="s">
        <v>8320</v>
      </c>
      <c r="Q4044" s="12">
        <v>41995.084074074075</v>
      </c>
      <c r="R4044">
        <f t="shared" si="86"/>
        <v>2014</v>
      </c>
      <c r="S4044" t="str">
        <f t="shared" si="85"/>
        <v>Dec</v>
      </c>
    </row>
    <row r="4045" spans="1:19" ht="44" thickBot="1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0" t="s">
        <v>8319</v>
      </c>
      <c r="P4045" s="15" t="s">
        <v>8320</v>
      </c>
      <c r="Q4045" s="13">
        <v>41948.957465277781</v>
      </c>
      <c r="R4045">
        <f t="shared" si="86"/>
        <v>2014</v>
      </c>
      <c r="S4045" t="str">
        <f t="shared" si="85"/>
        <v>Nov</v>
      </c>
    </row>
    <row r="4046" spans="1:19" ht="44" thickBot="1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0" t="s">
        <v>8319</v>
      </c>
      <c r="P4046" s="15" t="s">
        <v>8320</v>
      </c>
      <c r="Q4046" s="12">
        <v>42074.219699074078</v>
      </c>
      <c r="R4046">
        <f t="shared" si="86"/>
        <v>2015</v>
      </c>
      <c r="S4046" t="str">
        <f t="shared" si="85"/>
        <v>Mar</v>
      </c>
    </row>
    <row r="4047" spans="1:19" ht="58.5" thickBot="1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0" t="s">
        <v>8319</v>
      </c>
      <c r="P4047" s="15" t="s">
        <v>8320</v>
      </c>
      <c r="Q4047" s="13">
        <v>41842.201261574075</v>
      </c>
      <c r="R4047">
        <f t="shared" si="86"/>
        <v>2014</v>
      </c>
      <c r="S4047" t="str">
        <f t="shared" si="85"/>
        <v>Jul</v>
      </c>
    </row>
    <row r="4048" spans="1:19" ht="58.5" thickBot="1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0" t="s">
        <v>8319</v>
      </c>
      <c r="P4048" s="15" t="s">
        <v>8320</v>
      </c>
      <c r="Q4048" s="12">
        <v>41904.650578703702</v>
      </c>
      <c r="R4048">
        <f t="shared" si="86"/>
        <v>2014</v>
      </c>
      <c r="S4048" t="str">
        <f t="shared" si="85"/>
        <v>Sep</v>
      </c>
    </row>
    <row r="4049" spans="1:19" ht="44" thickBot="1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0" t="s">
        <v>8319</v>
      </c>
      <c r="P4049" s="15" t="s">
        <v>8320</v>
      </c>
      <c r="Q4049" s="13">
        <v>41991.022488425922</v>
      </c>
      <c r="R4049">
        <f t="shared" si="86"/>
        <v>2014</v>
      </c>
      <c r="S4049" t="str">
        <f t="shared" si="85"/>
        <v>Dec</v>
      </c>
    </row>
    <row r="4050" spans="1:19" ht="58.5" thickBot="1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0" t="s">
        <v>8319</v>
      </c>
      <c r="P4050" s="15" t="s">
        <v>8320</v>
      </c>
      <c r="Q4050" s="12">
        <v>42436.509108796294</v>
      </c>
      <c r="R4050">
        <f t="shared" si="86"/>
        <v>2016</v>
      </c>
      <c r="S4050" t="str">
        <f t="shared" si="85"/>
        <v>Mar</v>
      </c>
    </row>
    <row r="4051" spans="1:19" ht="44" thickBot="1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0" t="s">
        <v>8319</v>
      </c>
      <c r="P4051" s="15" t="s">
        <v>8320</v>
      </c>
      <c r="Q4051" s="13">
        <v>42169.958506944444</v>
      </c>
      <c r="R4051">
        <f t="shared" si="86"/>
        <v>2015</v>
      </c>
      <c r="S4051" t="str">
        <f t="shared" si="85"/>
        <v>Jun</v>
      </c>
    </row>
    <row r="4052" spans="1:19" ht="58.5" thickBot="1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0" t="s">
        <v>8319</v>
      </c>
      <c r="P4052" s="15" t="s">
        <v>8320</v>
      </c>
      <c r="Q4052" s="12">
        <v>41905.636469907404</v>
      </c>
      <c r="R4052">
        <f t="shared" si="86"/>
        <v>2014</v>
      </c>
      <c r="S4052" t="str">
        <f t="shared" si="85"/>
        <v>Sep</v>
      </c>
    </row>
    <row r="4053" spans="1:19" ht="44" thickBot="1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0" t="s">
        <v>8319</v>
      </c>
      <c r="P4053" s="15" t="s">
        <v>8320</v>
      </c>
      <c r="Q4053" s="13">
        <v>41761.810150462959</v>
      </c>
      <c r="R4053">
        <f t="shared" si="86"/>
        <v>2014</v>
      </c>
      <c r="S4053" t="str">
        <f t="shared" si="85"/>
        <v>May</v>
      </c>
    </row>
    <row r="4054" spans="1:19" ht="58.5" thickBot="1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0" t="s">
        <v>8319</v>
      </c>
      <c r="P4054" s="15" t="s">
        <v>8320</v>
      </c>
      <c r="Q4054" s="12">
        <v>41865.878657407404</v>
      </c>
      <c r="R4054">
        <f t="shared" si="86"/>
        <v>2014</v>
      </c>
      <c r="S4054" t="str">
        <f t="shared" si="85"/>
        <v>Aug</v>
      </c>
    </row>
    <row r="4055" spans="1:19" ht="44" thickBot="1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0" t="s">
        <v>8319</v>
      </c>
      <c r="P4055" s="15" t="s">
        <v>8320</v>
      </c>
      <c r="Q4055" s="13">
        <v>41928.690138888887</v>
      </c>
      <c r="R4055">
        <f t="shared" si="86"/>
        <v>2014</v>
      </c>
      <c r="S4055" t="str">
        <f t="shared" si="85"/>
        <v>Oct</v>
      </c>
    </row>
    <row r="4056" spans="1:19" ht="44" thickBot="1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0" t="s">
        <v>8319</v>
      </c>
      <c r="P4056" s="15" t="s">
        <v>8320</v>
      </c>
      <c r="Q4056" s="12">
        <v>42613.841261574074</v>
      </c>
      <c r="R4056">
        <f t="shared" si="86"/>
        <v>2016</v>
      </c>
      <c r="S4056" t="str">
        <f t="shared" si="85"/>
        <v>Aug</v>
      </c>
    </row>
    <row r="4057" spans="1:19" ht="44" thickBot="1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0" t="s">
        <v>8319</v>
      </c>
      <c r="P4057" s="15" t="s">
        <v>8320</v>
      </c>
      <c r="Q4057" s="13">
        <v>41779.648506944446</v>
      </c>
      <c r="R4057">
        <f t="shared" si="86"/>
        <v>2014</v>
      </c>
      <c r="S4057" t="str">
        <f t="shared" si="85"/>
        <v>May</v>
      </c>
    </row>
    <row r="4058" spans="1:19" ht="44" thickBot="1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0" t="s">
        <v>8319</v>
      </c>
      <c r="P4058" s="15" t="s">
        <v>8320</v>
      </c>
      <c r="Q4058" s="12">
        <v>42534.933321759258</v>
      </c>
      <c r="R4058">
        <f t="shared" si="86"/>
        <v>2016</v>
      </c>
      <c r="S4058" t="str">
        <f t="shared" si="85"/>
        <v>Jun</v>
      </c>
    </row>
    <row r="4059" spans="1:19" ht="58.5" thickBot="1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0" t="s">
        <v>8319</v>
      </c>
      <c r="P4059" s="15" t="s">
        <v>8320</v>
      </c>
      <c r="Q4059" s="13">
        <v>42310.968518518515</v>
      </c>
      <c r="R4059">
        <f t="shared" si="86"/>
        <v>2015</v>
      </c>
      <c r="S4059" t="str">
        <f t="shared" si="85"/>
        <v>Nov</v>
      </c>
    </row>
    <row r="4060" spans="1:19" ht="44" thickBot="1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0" t="s">
        <v>8319</v>
      </c>
      <c r="P4060" s="15" t="s">
        <v>8320</v>
      </c>
      <c r="Q4060" s="12">
        <v>42446.060694444444</v>
      </c>
      <c r="R4060">
        <f t="shared" si="86"/>
        <v>2016</v>
      </c>
      <c r="S4060" t="str">
        <f t="shared" si="85"/>
        <v>Mar</v>
      </c>
    </row>
    <row r="4061" spans="1:19" ht="44" thickBot="1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0" t="s">
        <v>8319</v>
      </c>
      <c r="P4061" s="15" t="s">
        <v>8320</v>
      </c>
      <c r="Q4061" s="13">
        <v>41866.640648148146</v>
      </c>
      <c r="R4061">
        <f t="shared" si="86"/>
        <v>2014</v>
      </c>
      <c r="S4061" t="str">
        <f t="shared" si="85"/>
        <v>Aug</v>
      </c>
    </row>
    <row r="4062" spans="1:19" ht="58.5" thickBot="1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0" t="s">
        <v>8319</v>
      </c>
      <c r="P4062" s="15" t="s">
        <v>8320</v>
      </c>
      <c r="Q4062" s="12">
        <v>41779.695092592592</v>
      </c>
      <c r="R4062">
        <f t="shared" si="86"/>
        <v>2014</v>
      </c>
      <c r="S4062" t="str">
        <f t="shared" si="85"/>
        <v>May</v>
      </c>
    </row>
    <row r="4063" spans="1:19" ht="44" thickBot="1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0" t="s">
        <v>8319</v>
      </c>
      <c r="P4063" s="15" t="s">
        <v>8320</v>
      </c>
      <c r="Q4063" s="13">
        <v>42421.141469907408</v>
      </c>
      <c r="R4063">
        <f t="shared" si="86"/>
        <v>2016</v>
      </c>
      <c r="S4063" t="str">
        <f t="shared" ref="S4063:S4115" si="87">TEXT(Q4063,"mmm")</f>
        <v>Feb</v>
      </c>
    </row>
    <row r="4064" spans="1:19" ht="44" thickBot="1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0" t="s">
        <v>8319</v>
      </c>
      <c r="P4064" s="15" t="s">
        <v>8320</v>
      </c>
      <c r="Q4064" s="12">
        <v>42523.739212962966</v>
      </c>
      <c r="R4064">
        <f t="shared" si="86"/>
        <v>2016</v>
      </c>
      <c r="S4064" t="str">
        <f t="shared" si="87"/>
        <v>Jun</v>
      </c>
    </row>
    <row r="4065" spans="1:19" ht="44" thickBot="1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0" t="s">
        <v>8319</v>
      </c>
      <c r="P4065" s="15" t="s">
        <v>8320</v>
      </c>
      <c r="Q4065" s="13">
        <v>41787.681527777779</v>
      </c>
      <c r="R4065">
        <f t="shared" si="86"/>
        <v>2014</v>
      </c>
      <c r="S4065" t="str">
        <f t="shared" si="87"/>
        <v>May</v>
      </c>
    </row>
    <row r="4066" spans="1:19" ht="44" thickBot="1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0" t="s">
        <v>8319</v>
      </c>
      <c r="P4066" s="15" t="s">
        <v>8320</v>
      </c>
      <c r="Q4066" s="12">
        <v>42093.588263888887</v>
      </c>
      <c r="R4066">
        <f t="shared" si="86"/>
        <v>2015</v>
      </c>
      <c r="S4066" t="str">
        <f t="shared" si="87"/>
        <v>Mar</v>
      </c>
    </row>
    <row r="4067" spans="1:19" ht="29.5" thickBot="1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0" t="s">
        <v>8319</v>
      </c>
      <c r="P4067" s="15" t="s">
        <v>8320</v>
      </c>
      <c r="Q4067" s="13">
        <v>41833.951516203706</v>
      </c>
      <c r="R4067">
        <f t="shared" si="86"/>
        <v>2014</v>
      </c>
      <c r="S4067" t="str">
        <f t="shared" si="87"/>
        <v>Jul</v>
      </c>
    </row>
    <row r="4068" spans="1:19" ht="58.5" thickBot="1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0" t="s">
        <v>8319</v>
      </c>
      <c r="P4068" s="15" t="s">
        <v>8320</v>
      </c>
      <c r="Q4068" s="12">
        <v>42479.039212962962</v>
      </c>
      <c r="R4068">
        <f t="shared" si="86"/>
        <v>2016</v>
      </c>
      <c r="S4068" t="str">
        <f t="shared" si="87"/>
        <v>Apr</v>
      </c>
    </row>
    <row r="4069" spans="1:19" ht="44" thickBot="1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0" t="s">
        <v>8319</v>
      </c>
      <c r="P4069" s="15" t="s">
        <v>8320</v>
      </c>
      <c r="Q4069" s="13">
        <v>42235.117476851854</v>
      </c>
      <c r="R4069">
        <f t="shared" si="86"/>
        <v>2015</v>
      </c>
      <c r="S4069" t="str">
        <f t="shared" si="87"/>
        <v>Aug</v>
      </c>
    </row>
    <row r="4070" spans="1:19" ht="44" thickBot="1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0" t="s">
        <v>8319</v>
      </c>
      <c r="P4070" s="15" t="s">
        <v>8320</v>
      </c>
      <c r="Q4070" s="12">
        <v>42718.963599537034</v>
      </c>
      <c r="R4070">
        <f t="shared" si="86"/>
        <v>2016</v>
      </c>
      <c r="S4070" t="str">
        <f t="shared" si="87"/>
        <v>Dec</v>
      </c>
    </row>
    <row r="4071" spans="1:19" ht="44" thickBot="1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0" t="s">
        <v>8319</v>
      </c>
      <c r="P4071" s="15" t="s">
        <v>8320</v>
      </c>
      <c r="Q4071" s="13">
        <v>42022.661527777775</v>
      </c>
      <c r="R4071">
        <f t="shared" si="86"/>
        <v>2015</v>
      </c>
      <c r="S4071" t="str">
        <f t="shared" si="87"/>
        <v>Jan</v>
      </c>
    </row>
    <row r="4072" spans="1:19" ht="44" thickBot="1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0" t="s">
        <v>8319</v>
      </c>
      <c r="P4072" s="15" t="s">
        <v>8320</v>
      </c>
      <c r="Q4072" s="12">
        <v>42031.666898148149</v>
      </c>
      <c r="R4072">
        <f t="shared" si="86"/>
        <v>2015</v>
      </c>
      <c r="S4072" t="str">
        <f t="shared" si="87"/>
        <v>Jan</v>
      </c>
    </row>
    <row r="4073" spans="1:19" ht="58.5" thickBot="1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0" t="s">
        <v>8319</v>
      </c>
      <c r="P4073" s="15" t="s">
        <v>8320</v>
      </c>
      <c r="Q4073" s="13">
        <v>42700.804756944446</v>
      </c>
      <c r="R4073">
        <f t="shared" si="86"/>
        <v>2016</v>
      </c>
      <c r="S4073" t="str">
        <f t="shared" si="87"/>
        <v>Nov</v>
      </c>
    </row>
    <row r="4074" spans="1:19" ht="58.5" thickBot="1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0" t="s">
        <v>8319</v>
      </c>
      <c r="P4074" s="15" t="s">
        <v>8320</v>
      </c>
      <c r="Q4074" s="12">
        <v>41812.77443287037</v>
      </c>
      <c r="R4074">
        <f t="shared" si="86"/>
        <v>2014</v>
      </c>
      <c r="S4074" t="str">
        <f t="shared" si="87"/>
        <v>Jun</v>
      </c>
    </row>
    <row r="4075" spans="1:19" ht="44" thickBot="1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0" t="s">
        <v>8319</v>
      </c>
      <c r="P4075" s="15" t="s">
        <v>8320</v>
      </c>
      <c r="Q4075" s="13">
        <v>42078.345208333332</v>
      </c>
      <c r="R4075">
        <f t="shared" si="86"/>
        <v>2015</v>
      </c>
      <c r="S4075" t="str">
        <f t="shared" si="87"/>
        <v>Mar</v>
      </c>
    </row>
    <row r="4076" spans="1:19" ht="44" thickBot="1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0" t="s">
        <v>8319</v>
      </c>
      <c r="P4076" s="15" t="s">
        <v>8320</v>
      </c>
      <c r="Q4076" s="12">
        <v>42283.552951388891</v>
      </c>
      <c r="R4076">
        <f t="shared" si="86"/>
        <v>2015</v>
      </c>
      <c r="S4076" t="str">
        <f t="shared" si="87"/>
        <v>Oct</v>
      </c>
    </row>
    <row r="4077" spans="1:19" ht="44" thickBot="1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0" t="s">
        <v>8319</v>
      </c>
      <c r="P4077" s="15" t="s">
        <v>8320</v>
      </c>
      <c r="Q4077" s="13">
        <v>41779.045937499999</v>
      </c>
      <c r="R4077">
        <f t="shared" si="86"/>
        <v>2014</v>
      </c>
      <c r="S4077" t="str">
        <f t="shared" si="87"/>
        <v>May</v>
      </c>
    </row>
    <row r="4078" spans="1:19" ht="44" thickBot="1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0" t="s">
        <v>8319</v>
      </c>
      <c r="P4078" s="15" t="s">
        <v>8320</v>
      </c>
      <c r="Q4078" s="12">
        <v>41905.795706018522</v>
      </c>
      <c r="R4078">
        <f t="shared" si="86"/>
        <v>2014</v>
      </c>
      <c r="S4078" t="str">
        <f t="shared" si="87"/>
        <v>Sep</v>
      </c>
    </row>
    <row r="4079" spans="1:19" ht="44" thickBot="1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0" t="s">
        <v>8319</v>
      </c>
      <c r="P4079" s="15" t="s">
        <v>8320</v>
      </c>
      <c r="Q4079" s="13">
        <v>42695.710578703707</v>
      </c>
      <c r="R4079">
        <f t="shared" si="86"/>
        <v>2016</v>
      </c>
      <c r="S4079" t="str">
        <f t="shared" si="87"/>
        <v>Nov</v>
      </c>
    </row>
    <row r="4080" spans="1:19" ht="44" thickBot="1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0" t="s">
        <v>8319</v>
      </c>
      <c r="P4080" s="15" t="s">
        <v>8320</v>
      </c>
      <c r="Q4080" s="12">
        <v>42732.787523148145</v>
      </c>
      <c r="R4080">
        <f t="shared" si="86"/>
        <v>2016</v>
      </c>
      <c r="S4080" t="str">
        <f t="shared" si="87"/>
        <v>Dec</v>
      </c>
    </row>
    <row r="4081" spans="1:19" ht="44" thickBot="1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0" t="s">
        <v>8319</v>
      </c>
      <c r="P4081" s="15" t="s">
        <v>8320</v>
      </c>
      <c r="Q4081" s="13">
        <v>42510.938900462963</v>
      </c>
      <c r="R4081">
        <f t="shared" si="86"/>
        <v>2016</v>
      </c>
      <c r="S4081" t="str">
        <f t="shared" si="87"/>
        <v>May</v>
      </c>
    </row>
    <row r="4082" spans="1:19" ht="44" thickBot="1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0" t="s">
        <v>8319</v>
      </c>
      <c r="P4082" s="15" t="s">
        <v>8320</v>
      </c>
      <c r="Q4082" s="12">
        <v>42511.698101851849</v>
      </c>
      <c r="R4082">
        <f t="shared" si="86"/>
        <v>2016</v>
      </c>
      <c r="S4082" t="str">
        <f t="shared" si="87"/>
        <v>May</v>
      </c>
    </row>
    <row r="4083" spans="1:19" ht="44" thickBot="1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0" t="s">
        <v>8319</v>
      </c>
      <c r="P4083" s="15" t="s">
        <v>8320</v>
      </c>
      <c r="Q4083" s="13">
        <v>42041.581307870372</v>
      </c>
      <c r="R4083">
        <f t="shared" si="86"/>
        <v>2015</v>
      </c>
      <c r="S4083" t="str">
        <f t="shared" si="87"/>
        <v>Feb</v>
      </c>
    </row>
    <row r="4084" spans="1:19" ht="44" thickBot="1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0" t="s">
        <v>8319</v>
      </c>
      <c r="P4084" s="15" t="s">
        <v>8320</v>
      </c>
      <c r="Q4084" s="12">
        <v>42307.189270833333</v>
      </c>
      <c r="R4084">
        <f t="shared" si="86"/>
        <v>2015</v>
      </c>
      <c r="S4084" t="str">
        <f t="shared" si="87"/>
        <v>Oct</v>
      </c>
    </row>
    <row r="4085" spans="1:19" ht="44" thickBot="1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0" t="s">
        <v>8319</v>
      </c>
      <c r="P4085" s="15" t="s">
        <v>8320</v>
      </c>
      <c r="Q4085" s="13">
        <v>42353.761759259258</v>
      </c>
      <c r="R4085">
        <f t="shared" si="86"/>
        <v>2015</v>
      </c>
      <c r="S4085" t="str">
        <f t="shared" si="87"/>
        <v>Dec</v>
      </c>
    </row>
    <row r="4086" spans="1:19" ht="58.5" thickBot="1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0" t="s">
        <v>8319</v>
      </c>
      <c r="P4086" s="15" t="s">
        <v>8320</v>
      </c>
      <c r="Q4086" s="12">
        <v>42622.436412037037</v>
      </c>
      <c r="R4086">
        <f t="shared" si="86"/>
        <v>2016</v>
      </c>
      <c r="S4086" t="str">
        <f t="shared" si="87"/>
        <v>Sep</v>
      </c>
    </row>
    <row r="4087" spans="1:19" ht="44" thickBot="1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0" t="s">
        <v>8319</v>
      </c>
      <c r="P4087" s="15" t="s">
        <v>8320</v>
      </c>
      <c r="Q4087" s="13">
        <v>42058.603877314818</v>
      </c>
      <c r="R4087">
        <f t="shared" si="86"/>
        <v>2015</v>
      </c>
      <c r="S4087" t="str">
        <f t="shared" si="87"/>
        <v>Feb</v>
      </c>
    </row>
    <row r="4088" spans="1:19" ht="44" thickBot="1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0" t="s">
        <v>8319</v>
      </c>
      <c r="P4088" s="15" t="s">
        <v>8320</v>
      </c>
      <c r="Q4088" s="12">
        <v>42304.940960648149</v>
      </c>
      <c r="R4088">
        <f t="shared" si="86"/>
        <v>2015</v>
      </c>
      <c r="S4088" t="str">
        <f t="shared" si="87"/>
        <v>Oct</v>
      </c>
    </row>
    <row r="4089" spans="1:19" ht="15" thickBot="1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0" t="s">
        <v>8319</v>
      </c>
      <c r="P4089" s="15" t="s">
        <v>8320</v>
      </c>
      <c r="Q4089" s="13">
        <v>42538.742893518516</v>
      </c>
      <c r="R4089">
        <f t="shared" si="86"/>
        <v>2016</v>
      </c>
      <c r="S4089" t="str">
        <f t="shared" si="87"/>
        <v>Jun</v>
      </c>
    </row>
    <row r="4090" spans="1:19" ht="44" thickBot="1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0" t="s">
        <v>8319</v>
      </c>
      <c r="P4090" s="15" t="s">
        <v>8320</v>
      </c>
      <c r="Q4090" s="12">
        <v>41990.612546296295</v>
      </c>
      <c r="R4090">
        <f t="shared" si="86"/>
        <v>2014</v>
      </c>
      <c r="S4090" t="str">
        <f t="shared" si="87"/>
        <v>Dec</v>
      </c>
    </row>
    <row r="4091" spans="1:19" ht="58.5" thickBot="1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0" t="s">
        <v>8319</v>
      </c>
      <c r="P4091" s="15" t="s">
        <v>8320</v>
      </c>
      <c r="Q4091" s="13">
        <v>42122.732499999998</v>
      </c>
      <c r="R4091">
        <f t="shared" si="86"/>
        <v>2015</v>
      </c>
      <c r="S4091" t="str">
        <f t="shared" si="87"/>
        <v>Apr</v>
      </c>
    </row>
    <row r="4092" spans="1:19" ht="44" thickBot="1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0" t="s">
        <v>8319</v>
      </c>
      <c r="P4092" s="15" t="s">
        <v>8320</v>
      </c>
      <c r="Q4092" s="12">
        <v>42209.672881944447</v>
      </c>
      <c r="R4092">
        <f t="shared" si="86"/>
        <v>2015</v>
      </c>
      <c r="S4092" t="str">
        <f t="shared" si="87"/>
        <v>Jul</v>
      </c>
    </row>
    <row r="4093" spans="1:19" ht="44" thickBot="1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0" t="s">
        <v>8319</v>
      </c>
      <c r="P4093" s="15" t="s">
        <v>8320</v>
      </c>
      <c r="Q4093" s="13">
        <v>41990.506377314814</v>
      </c>
      <c r="R4093">
        <f t="shared" si="86"/>
        <v>2014</v>
      </c>
      <c r="S4093" t="str">
        <f t="shared" si="87"/>
        <v>Dec</v>
      </c>
    </row>
    <row r="4094" spans="1:19" ht="44" thickBot="1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0" t="s">
        <v>8319</v>
      </c>
      <c r="P4094" s="15" t="s">
        <v>8320</v>
      </c>
      <c r="Q4094" s="12">
        <v>42039.194988425923</v>
      </c>
      <c r="R4094">
        <f t="shared" si="86"/>
        <v>2015</v>
      </c>
      <c r="S4094" t="str">
        <f t="shared" si="87"/>
        <v>Feb</v>
      </c>
    </row>
    <row r="4095" spans="1:19" ht="44" thickBot="1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0" t="s">
        <v>8319</v>
      </c>
      <c r="P4095" s="15" t="s">
        <v>8320</v>
      </c>
      <c r="Q4095" s="13">
        <v>42178.815891203703</v>
      </c>
      <c r="R4095">
        <f t="shared" si="86"/>
        <v>2015</v>
      </c>
      <c r="S4095" t="str">
        <f t="shared" si="87"/>
        <v>Jun</v>
      </c>
    </row>
    <row r="4096" spans="1:19" ht="44" thickBot="1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0" t="s">
        <v>8319</v>
      </c>
      <c r="P4096" s="15" t="s">
        <v>8320</v>
      </c>
      <c r="Q4096" s="12">
        <v>41890.086805555555</v>
      </c>
      <c r="R4096">
        <f t="shared" si="86"/>
        <v>2014</v>
      </c>
      <c r="S4096" t="str">
        <f t="shared" si="87"/>
        <v>Sep</v>
      </c>
    </row>
    <row r="4097" spans="1:19" ht="44" thickBot="1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0" t="s">
        <v>8319</v>
      </c>
      <c r="P4097" s="15" t="s">
        <v>8320</v>
      </c>
      <c r="Q4097" s="13">
        <v>42693.031828703701</v>
      </c>
      <c r="R4097">
        <f t="shared" si="86"/>
        <v>2016</v>
      </c>
      <c r="S4097" t="str">
        <f t="shared" si="87"/>
        <v>Nov</v>
      </c>
    </row>
    <row r="4098" spans="1:19" ht="44" thickBot="1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0" t="s">
        <v>8319</v>
      </c>
      <c r="P4098" s="15" t="s">
        <v>8320</v>
      </c>
      <c r="Q4098" s="12">
        <v>42750.530312499999</v>
      </c>
      <c r="R4098">
        <f t="shared" si="86"/>
        <v>2017</v>
      </c>
      <c r="S4098" t="str">
        <f t="shared" si="87"/>
        <v>Jan</v>
      </c>
    </row>
    <row r="4099" spans="1:19" ht="44" thickBot="1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0" t="s">
        <v>8319</v>
      </c>
      <c r="P4099" s="15" t="s">
        <v>8320</v>
      </c>
      <c r="Q4099" s="13">
        <v>42344.824502314812</v>
      </c>
      <c r="R4099">
        <f t="shared" ref="R4099:R4115" si="88">YEAR(Q4099)</f>
        <v>2015</v>
      </c>
      <c r="S4099" t="str">
        <f t="shared" si="87"/>
        <v>Dec</v>
      </c>
    </row>
    <row r="4100" spans="1:19" ht="44" thickBot="1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0" t="s">
        <v>8319</v>
      </c>
      <c r="P4100" s="15" t="s">
        <v>8320</v>
      </c>
      <c r="Q4100" s="12">
        <v>42495.722187500003</v>
      </c>
      <c r="R4100">
        <f t="shared" si="88"/>
        <v>2016</v>
      </c>
      <c r="S4100" t="str">
        <f t="shared" si="87"/>
        <v>May</v>
      </c>
    </row>
    <row r="4101" spans="1:19" ht="58.5" thickBot="1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0" t="s">
        <v>8319</v>
      </c>
      <c r="P4101" s="15" t="s">
        <v>8320</v>
      </c>
      <c r="Q4101" s="13">
        <v>42570.850381944445</v>
      </c>
      <c r="R4101">
        <f t="shared" si="88"/>
        <v>2016</v>
      </c>
      <c r="S4101" t="str">
        <f t="shared" si="87"/>
        <v>Jul</v>
      </c>
    </row>
    <row r="4102" spans="1:19" ht="44" thickBot="1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0" t="s">
        <v>8319</v>
      </c>
      <c r="P4102" s="15" t="s">
        <v>8320</v>
      </c>
      <c r="Q4102" s="12">
        <v>41927.124884259261</v>
      </c>
      <c r="R4102">
        <f t="shared" si="88"/>
        <v>2014</v>
      </c>
      <c r="S4102" t="str">
        <f t="shared" si="87"/>
        <v>Oct</v>
      </c>
    </row>
    <row r="4103" spans="1:19" ht="44" thickBot="1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0" t="s">
        <v>8319</v>
      </c>
      <c r="P4103" s="15" t="s">
        <v>8320</v>
      </c>
      <c r="Q4103" s="13">
        <v>42730.903726851851</v>
      </c>
      <c r="R4103">
        <f t="shared" si="88"/>
        <v>2016</v>
      </c>
      <c r="S4103" t="str">
        <f t="shared" si="87"/>
        <v>Dec</v>
      </c>
    </row>
    <row r="4104" spans="1:19" ht="44" thickBot="1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0" t="s">
        <v>8319</v>
      </c>
      <c r="P4104" s="15" t="s">
        <v>8320</v>
      </c>
      <c r="Q4104" s="12">
        <v>42475.848067129627</v>
      </c>
      <c r="R4104">
        <f t="shared" si="88"/>
        <v>2016</v>
      </c>
      <c r="S4104" t="str">
        <f t="shared" si="87"/>
        <v>Apr</v>
      </c>
    </row>
    <row r="4105" spans="1:19" ht="44" thickBot="1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0" t="s">
        <v>8319</v>
      </c>
      <c r="P4105" s="15" t="s">
        <v>8320</v>
      </c>
      <c r="Q4105" s="14">
        <v>42188.832939814813</v>
      </c>
      <c r="R4105">
        <f t="shared" si="88"/>
        <v>2015</v>
      </c>
      <c r="S4105" t="str">
        <f t="shared" si="87"/>
        <v>Jul</v>
      </c>
    </row>
    <row r="4106" spans="1:19" ht="44" thickBot="1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0" t="s">
        <v>8319</v>
      </c>
      <c r="P4106" s="15" t="s">
        <v>8320</v>
      </c>
      <c r="Q4106" s="12">
        <v>42640.278171296297</v>
      </c>
      <c r="R4106">
        <f t="shared" si="88"/>
        <v>2016</v>
      </c>
      <c r="S4106" t="str">
        <f t="shared" si="87"/>
        <v>Sep</v>
      </c>
    </row>
    <row r="4107" spans="1:19" ht="58.5" thickBot="1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0" t="s">
        <v>8319</v>
      </c>
      <c r="P4107" s="15" t="s">
        <v>8320</v>
      </c>
      <c r="Q4107" s="13">
        <v>42697.010520833333</v>
      </c>
      <c r="R4107">
        <f t="shared" si="88"/>
        <v>2016</v>
      </c>
      <c r="S4107" t="str">
        <f t="shared" si="87"/>
        <v>Nov</v>
      </c>
    </row>
    <row r="4108" spans="1:19" ht="44" thickBot="1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0" t="s">
        <v>8319</v>
      </c>
      <c r="P4108" s="15" t="s">
        <v>8320</v>
      </c>
      <c r="Q4108" s="12">
        <v>42053.049375000002</v>
      </c>
      <c r="R4108">
        <f t="shared" si="88"/>
        <v>2015</v>
      </c>
      <c r="S4108" t="str">
        <f t="shared" si="87"/>
        <v>Feb</v>
      </c>
    </row>
    <row r="4109" spans="1:19" ht="44" thickBot="1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0" t="s">
        <v>8319</v>
      </c>
      <c r="P4109" s="15" t="s">
        <v>8320</v>
      </c>
      <c r="Q4109" s="13">
        <v>41883.916678240741</v>
      </c>
      <c r="R4109">
        <f t="shared" si="88"/>
        <v>2014</v>
      </c>
      <c r="S4109" t="str">
        <f t="shared" si="87"/>
        <v>Sep</v>
      </c>
    </row>
    <row r="4110" spans="1:19" ht="44" thickBot="1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0" t="s">
        <v>8319</v>
      </c>
      <c r="P4110" s="15" t="s">
        <v>8320</v>
      </c>
      <c r="Q4110" s="12">
        <v>42767.031678240739</v>
      </c>
      <c r="R4110">
        <f t="shared" si="88"/>
        <v>2017</v>
      </c>
      <c r="S4110" t="str">
        <f t="shared" si="87"/>
        <v>Feb</v>
      </c>
    </row>
    <row r="4111" spans="1:19" ht="44" thickBot="1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0" t="s">
        <v>8319</v>
      </c>
      <c r="P4111" s="15" t="s">
        <v>8320</v>
      </c>
      <c r="Q4111" s="13">
        <v>42307.539398148147</v>
      </c>
      <c r="R4111">
        <f t="shared" si="88"/>
        <v>2015</v>
      </c>
      <c r="S4111" t="str">
        <f t="shared" si="87"/>
        <v>Oct</v>
      </c>
    </row>
    <row r="4112" spans="1:19" ht="44" thickBot="1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0" t="s">
        <v>8319</v>
      </c>
      <c r="P4112" s="15" t="s">
        <v>8320</v>
      </c>
      <c r="Q4112" s="12">
        <v>42512.626747685186</v>
      </c>
      <c r="R4112">
        <f t="shared" si="88"/>
        <v>2016</v>
      </c>
      <c r="S4112" t="str">
        <f t="shared" si="87"/>
        <v>May</v>
      </c>
    </row>
    <row r="4113" spans="1:19" ht="44" thickBot="1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0" t="s">
        <v>8319</v>
      </c>
      <c r="P4113" s="15" t="s">
        <v>8320</v>
      </c>
      <c r="Q4113" s="13">
        <v>42029.135879629626</v>
      </c>
      <c r="R4113">
        <f t="shared" si="88"/>
        <v>2015</v>
      </c>
      <c r="S4113" t="str">
        <f t="shared" si="87"/>
        <v>Jan</v>
      </c>
    </row>
    <row r="4114" spans="1:19" ht="44" thickBot="1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0" t="s">
        <v>8319</v>
      </c>
      <c r="P4114" s="15" t="s">
        <v>8320</v>
      </c>
      <c r="Q4114" s="12">
        <v>42400.946597222224</v>
      </c>
      <c r="R4114">
        <f t="shared" si="88"/>
        <v>2016</v>
      </c>
      <c r="S4114" t="str">
        <f t="shared" si="87"/>
        <v>Jan</v>
      </c>
    </row>
    <row r="4115" spans="1:19" ht="44" thickBot="1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0" t="s">
        <v>8319</v>
      </c>
      <c r="P4115" s="15" t="s">
        <v>8320</v>
      </c>
      <c r="Q4115" s="13">
        <v>42358.573182870372</v>
      </c>
      <c r="R4115">
        <f t="shared" si="88"/>
        <v>2015</v>
      </c>
      <c r="S4115" t="str">
        <f t="shared" si="87"/>
        <v>Dec</v>
      </c>
    </row>
  </sheetData>
  <autoFilter ref="A1:R4115" xr:uid="{FC6B699D-3C95-45D7-9290-FAF66BC1E81F}">
    <filterColumn colId="14">
      <filters>
        <filter val="theater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68EB-8DC9-4F9E-8704-11EBE5F69FCD}">
  <dimension ref="A1:E18"/>
  <sheetViews>
    <sheetView tabSelected="1" workbookViewId="0">
      <selection activeCell="G9" sqref="G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6" t="s">
        <v>8362</v>
      </c>
      <c r="B1" t="s">
        <v>8310</v>
      </c>
    </row>
    <row r="2" spans="1:5" x14ac:dyDescent="0.35">
      <c r="A2" s="16" t="s">
        <v>8363</v>
      </c>
      <c r="B2" t="s">
        <v>8310</v>
      </c>
    </row>
    <row r="4" spans="1:5" x14ac:dyDescent="0.35">
      <c r="A4" s="16" t="s">
        <v>8311</v>
      </c>
      <c r="B4" s="16" t="s">
        <v>8307</v>
      </c>
    </row>
    <row r="5" spans="1:5" x14ac:dyDescent="0.35">
      <c r="A5" s="16" t="s">
        <v>8309</v>
      </c>
      <c r="B5" t="s">
        <v>8219</v>
      </c>
      <c r="C5" t="s">
        <v>8220</v>
      </c>
      <c r="D5" t="s">
        <v>8218</v>
      </c>
      <c r="E5" t="s">
        <v>8308</v>
      </c>
    </row>
    <row r="6" spans="1:5" x14ac:dyDescent="0.35">
      <c r="A6" s="17" t="s">
        <v>8365</v>
      </c>
      <c r="B6" s="18">
        <v>7</v>
      </c>
      <c r="C6" s="18">
        <v>33</v>
      </c>
      <c r="D6" s="18">
        <v>56</v>
      </c>
      <c r="E6" s="18">
        <v>96</v>
      </c>
    </row>
    <row r="7" spans="1:5" x14ac:dyDescent="0.35">
      <c r="A7" s="17" t="s">
        <v>8376</v>
      </c>
      <c r="B7" s="18">
        <v>3</v>
      </c>
      <c r="C7" s="18">
        <v>39</v>
      </c>
      <c r="D7" s="18">
        <v>71</v>
      </c>
      <c r="E7" s="18">
        <v>113</v>
      </c>
    </row>
    <row r="8" spans="1:5" x14ac:dyDescent="0.35">
      <c r="A8" s="17" t="s">
        <v>8366</v>
      </c>
      <c r="B8" s="18">
        <v>3</v>
      </c>
      <c r="C8" s="18">
        <v>33</v>
      </c>
      <c r="D8" s="18">
        <v>56</v>
      </c>
      <c r="E8" s="18">
        <v>92</v>
      </c>
    </row>
    <row r="9" spans="1:5" x14ac:dyDescent="0.35">
      <c r="A9" s="17" t="s">
        <v>8367</v>
      </c>
      <c r="B9" s="18">
        <v>2</v>
      </c>
      <c r="C9" s="18">
        <v>40</v>
      </c>
      <c r="D9" s="18">
        <v>71</v>
      </c>
      <c r="E9" s="18">
        <v>113</v>
      </c>
    </row>
    <row r="10" spans="1:5" x14ac:dyDescent="0.35">
      <c r="A10" s="17" t="s">
        <v>8368</v>
      </c>
      <c r="B10" s="18">
        <v>3</v>
      </c>
      <c r="C10" s="18">
        <v>52</v>
      </c>
      <c r="D10" s="18">
        <v>111</v>
      </c>
      <c r="E10" s="18">
        <v>166</v>
      </c>
    </row>
    <row r="11" spans="1:5" x14ac:dyDescent="0.35">
      <c r="A11" s="17" t="s">
        <v>8369</v>
      </c>
      <c r="B11" s="18">
        <v>4</v>
      </c>
      <c r="C11" s="18">
        <v>49</v>
      </c>
      <c r="D11" s="18">
        <v>100</v>
      </c>
      <c r="E11" s="18">
        <v>153</v>
      </c>
    </row>
    <row r="12" spans="1:5" x14ac:dyDescent="0.35">
      <c r="A12" s="17" t="s">
        <v>8370</v>
      </c>
      <c r="B12" s="18">
        <v>1</v>
      </c>
      <c r="C12" s="18">
        <v>50</v>
      </c>
      <c r="D12" s="18">
        <v>87</v>
      </c>
      <c r="E12" s="18">
        <v>138</v>
      </c>
    </row>
    <row r="13" spans="1:5" x14ac:dyDescent="0.35">
      <c r="A13" s="17" t="s">
        <v>8371</v>
      </c>
      <c r="B13" s="18">
        <v>4</v>
      </c>
      <c r="C13" s="18">
        <v>47</v>
      </c>
      <c r="D13" s="18">
        <v>72</v>
      </c>
      <c r="E13" s="18">
        <v>123</v>
      </c>
    </row>
    <row r="14" spans="1:5" x14ac:dyDescent="0.35">
      <c r="A14" s="17" t="s">
        <v>8372</v>
      </c>
      <c r="B14" s="18">
        <v>4</v>
      </c>
      <c r="C14" s="18">
        <v>34</v>
      </c>
      <c r="D14" s="18">
        <v>59</v>
      </c>
      <c r="E14" s="18">
        <v>97</v>
      </c>
    </row>
    <row r="15" spans="1:5" x14ac:dyDescent="0.35">
      <c r="A15" s="17" t="s">
        <v>8373</v>
      </c>
      <c r="B15" s="18"/>
      <c r="C15" s="18">
        <v>50</v>
      </c>
      <c r="D15" s="18">
        <v>65</v>
      </c>
      <c r="E15" s="18">
        <v>115</v>
      </c>
    </row>
    <row r="16" spans="1:5" x14ac:dyDescent="0.35">
      <c r="A16" s="17" t="s">
        <v>8374</v>
      </c>
      <c r="B16" s="18">
        <v>3</v>
      </c>
      <c r="C16" s="18">
        <v>31</v>
      </c>
      <c r="D16" s="18">
        <v>54</v>
      </c>
      <c r="E16" s="18">
        <v>88</v>
      </c>
    </row>
    <row r="17" spans="1:5" x14ac:dyDescent="0.35">
      <c r="A17" s="17" t="s">
        <v>8375</v>
      </c>
      <c r="B17" s="18">
        <v>3</v>
      </c>
      <c r="C17" s="18">
        <v>35</v>
      </c>
      <c r="D17" s="18">
        <v>37</v>
      </c>
      <c r="E17" s="18">
        <v>75</v>
      </c>
    </row>
    <row r="18" spans="1:5" x14ac:dyDescent="0.35">
      <c r="A18" s="17" t="s">
        <v>8308</v>
      </c>
      <c r="B18" s="18">
        <v>37</v>
      </c>
      <c r="C18" s="18">
        <v>493</v>
      </c>
      <c r="D18" s="18">
        <v>839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399D6-A3A9-48C6-9C6F-82177AD899D5}">
  <dimension ref="A1:S1414"/>
  <sheetViews>
    <sheetView topLeftCell="C1407" workbookViewId="0">
      <selection activeCell="C1418" sqref="C1418"/>
    </sheetView>
  </sheetViews>
  <sheetFormatPr defaultRowHeight="14.5" x14ac:dyDescent="0.35"/>
  <cols>
    <col min="3" max="3" width="57.1796875" customWidth="1"/>
    <col min="4" max="4" width="24" customWidth="1"/>
    <col min="5" max="5" width="13.6328125" bestFit="1" customWidth="1"/>
    <col min="6" max="6" width="16.1796875" bestFit="1" customWidth="1"/>
    <col min="7" max="7" width="12.54296875" bestFit="1" customWidth="1"/>
    <col min="8" max="8" width="19.90625" bestFit="1" customWidth="1"/>
    <col min="9" max="9" width="16.1796875" bestFit="1" customWidth="1"/>
    <col min="10" max="10" width="18.90625" bestFit="1" customWidth="1"/>
  </cols>
  <sheetData>
    <row r="1" spans="1:19" ht="15" thickBot="1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8305</v>
      </c>
      <c r="P1" s="1" t="s">
        <v>8362</v>
      </c>
      <c r="Q1" s="11" t="s">
        <v>8306</v>
      </c>
      <c r="R1" s="1" t="s">
        <v>8363</v>
      </c>
      <c r="S1" s="1" t="s">
        <v>8364</v>
      </c>
    </row>
    <row r="2" spans="1:19" ht="29.5" thickBot="1" x14ac:dyDescent="0.4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20" t="s">
        <v>8319</v>
      </c>
      <c r="P2" s="15" t="s">
        <v>8320</v>
      </c>
      <c r="Q2" s="12">
        <v>42318.702094907407</v>
      </c>
      <c r="R2">
        <v>2015</v>
      </c>
      <c r="S2" t="s">
        <v>8374</v>
      </c>
    </row>
    <row r="3" spans="1:19" ht="116.5" thickBot="1" x14ac:dyDescent="0.4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20" t="s">
        <v>8319</v>
      </c>
      <c r="P3" s="15" t="s">
        <v>8320</v>
      </c>
      <c r="Q3" s="13">
        <v>42646.092812499999</v>
      </c>
      <c r="R3">
        <v>2016</v>
      </c>
      <c r="S3" t="s">
        <v>8373</v>
      </c>
    </row>
    <row r="4" spans="1:19" ht="44" thickBot="1" x14ac:dyDescent="0.4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20" t="s">
        <v>8319</v>
      </c>
      <c r="P4" s="15" t="s">
        <v>8320</v>
      </c>
      <c r="Q4" s="12">
        <v>42430.040798611109</v>
      </c>
      <c r="R4">
        <v>2016</v>
      </c>
      <c r="S4" t="s">
        <v>8366</v>
      </c>
    </row>
    <row r="5" spans="1:19" ht="131" thickBot="1" x14ac:dyDescent="0.4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20" t="s">
        <v>8319</v>
      </c>
      <c r="P5" s="15" t="s">
        <v>8320</v>
      </c>
      <c r="Q5" s="13">
        <v>42238.132824074077</v>
      </c>
      <c r="R5">
        <v>2015</v>
      </c>
      <c r="S5" t="s">
        <v>8371</v>
      </c>
    </row>
    <row r="6" spans="1:19" ht="29.5" thickBot="1" x14ac:dyDescent="0.4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20" t="s">
        <v>8319</v>
      </c>
      <c r="P6" s="15" t="s">
        <v>8320</v>
      </c>
      <c r="Q6" s="12">
        <v>42492.717233796298</v>
      </c>
      <c r="R6">
        <v>2016</v>
      </c>
      <c r="S6" t="s">
        <v>8368</v>
      </c>
    </row>
    <row r="7" spans="1:19" ht="87.5" thickBot="1" x14ac:dyDescent="0.4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20" t="s">
        <v>8319</v>
      </c>
      <c r="P7" s="15" t="s">
        <v>8320</v>
      </c>
      <c r="Q7" s="13">
        <v>41850.400937500002</v>
      </c>
      <c r="R7">
        <v>2014</v>
      </c>
      <c r="S7" t="s">
        <v>8370</v>
      </c>
    </row>
    <row r="8" spans="1:19" ht="58.5" thickBot="1" x14ac:dyDescent="0.4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20" t="s">
        <v>8319</v>
      </c>
      <c r="P8" s="15" t="s">
        <v>8320</v>
      </c>
      <c r="Q8" s="12">
        <v>42192.591944444444</v>
      </c>
      <c r="R8">
        <v>2015</v>
      </c>
      <c r="S8" t="s">
        <v>8370</v>
      </c>
    </row>
    <row r="9" spans="1:19" ht="44" thickBot="1" x14ac:dyDescent="0.4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20" t="s">
        <v>8319</v>
      </c>
      <c r="P9" s="15" t="s">
        <v>8320</v>
      </c>
      <c r="Q9" s="13">
        <v>42753.205625000002</v>
      </c>
      <c r="R9">
        <v>2017</v>
      </c>
      <c r="S9" t="s">
        <v>8365</v>
      </c>
    </row>
    <row r="10" spans="1:19" ht="58.5" thickBot="1" x14ac:dyDescent="0.4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20" t="s">
        <v>8319</v>
      </c>
      <c r="P10" s="15" t="s">
        <v>8320</v>
      </c>
      <c r="Q10" s="12">
        <v>42155.920219907406</v>
      </c>
      <c r="R10">
        <v>2015</v>
      </c>
      <c r="S10" t="s">
        <v>8368</v>
      </c>
    </row>
    <row r="11" spans="1:19" ht="116.5" thickBot="1" x14ac:dyDescent="0.4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20" t="s">
        <v>8319</v>
      </c>
      <c r="P11" s="15" t="s">
        <v>8320</v>
      </c>
      <c r="Q11" s="13">
        <v>42725.031180555554</v>
      </c>
      <c r="R11">
        <v>2016</v>
      </c>
      <c r="S11" t="s">
        <v>8375</v>
      </c>
    </row>
    <row r="12" spans="1:19" ht="29.5" thickBot="1" x14ac:dyDescent="0.4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20" t="s">
        <v>8319</v>
      </c>
      <c r="P12" s="15" t="s">
        <v>8320</v>
      </c>
      <c r="Q12" s="12">
        <v>42157.591064814813</v>
      </c>
      <c r="R12">
        <v>2015</v>
      </c>
      <c r="S12" t="s">
        <v>8369</v>
      </c>
    </row>
    <row r="13" spans="1:19" ht="102" thickBot="1" x14ac:dyDescent="0.4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20" t="s">
        <v>8319</v>
      </c>
      <c r="P13" s="15" t="s">
        <v>8320</v>
      </c>
      <c r="Q13" s="13">
        <v>42676.065150462964</v>
      </c>
      <c r="R13">
        <v>2016</v>
      </c>
      <c r="S13" t="s">
        <v>8374</v>
      </c>
    </row>
    <row r="14" spans="1:19" ht="44" thickBot="1" x14ac:dyDescent="0.4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20" t="s">
        <v>8319</v>
      </c>
      <c r="P14" s="15" t="s">
        <v>8320</v>
      </c>
      <c r="Q14" s="12">
        <v>42473.007037037038</v>
      </c>
      <c r="R14">
        <v>2016</v>
      </c>
      <c r="S14" t="s">
        <v>8367</v>
      </c>
    </row>
    <row r="15" spans="1:19" ht="29.5" thickBot="1" x14ac:dyDescent="0.4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20" t="s">
        <v>8319</v>
      </c>
      <c r="P15" s="15" t="s">
        <v>8320</v>
      </c>
      <c r="Q15" s="13">
        <v>42482.43478009259</v>
      </c>
      <c r="R15">
        <v>2016</v>
      </c>
      <c r="S15" t="s">
        <v>8367</v>
      </c>
    </row>
    <row r="16" spans="1:19" ht="102" thickBot="1" x14ac:dyDescent="0.4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20" t="s">
        <v>8319</v>
      </c>
      <c r="P16" s="15" t="s">
        <v>8320</v>
      </c>
      <c r="Q16" s="12">
        <v>42270.810995370368</v>
      </c>
      <c r="R16">
        <v>2015</v>
      </c>
      <c r="S16" t="s">
        <v>8372</v>
      </c>
    </row>
    <row r="17" spans="1:19" ht="116.5" thickBot="1" x14ac:dyDescent="0.4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20" t="s">
        <v>8319</v>
      </c>
      <c r="P17" s="15" t="s">
        <v>8320</v>
      </c>
      <c r="Q17" s="13">
        <v>42711.54519675926</v>
      </c>
      <c r="R17">
        <v>2016</v>
      </c>
      <c r="S17" t="s">
        <v>8375</v>
      </c>
    </row>
    <row r="18" spans="1:19" ht="131" thickBot="1" x14ac:dyDescent="0.4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20" t="s">
        <v>8319</v>
      </c>
      <c r="P18" s="15" t="s">
        <v>8320</v>
      </c>
      <c r="Q18" s="12">
        <v>42179.344988425924</v>
      </c>
      <c r="R18">
        <v>2015</v>
      </c>
      <c r="S18" t="s">
        <v>8369</v>
      </c>
    </row>
    <row r="19" spans="1:19" ht="131" thickBot="1" x14ac:dyDescent="0.4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20" t="s">
        <v>8319</v>
      </c>
      <c r="P19" s="15" t="s">
        <v>8320</v>
      </c>
      <c r="Q19" s="13">
        <v>42282.768414351849</v>
      </c>
      <c r="R19">
        <v>2015</v>
      </c>
      <c r="S19" t="s">
        <v>8373</v>
      </c>
    </row>
    <row r="20" spans="1:19" ht="102" thickBot="1" x14ac:dyDescent="0.4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20" t="s">
        <v>8319</v>
      </c>
      <c r="P20" s="15" t="s">
        <v>8320</v>
      </c>
      <c r="Q20" s="12">
        <v>42473.794710648152</v>
      </c>
      <c r="R20">
        <v>2016</v>
      </c>
      <c r="S20" t="s">
        <v>8367</v>
      </c>
    </row>
    <row r="21" spans="1:19" ht="87.5" thickBot="1" x14ac:dyDescent="0.4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20" t="s">
        <v>8319</v>
      </c>
      <c r="P21" s="15" t="s">
        <v>8320</v>
      </c>
      <c r="Q21" s="13">
        <v>42535.049849537034</v>
      </c>
      <c r="R21">
        <v>2016</v>
      </c>
      <c r="S21" t="s">
        <v>8369</v>
      </c>
    </row>
    <row r="22" spans="1:19" ht="87.5" thickBot="1" x14ac:dyDescent="0.4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20" t="s">
        <v>8319</v>
      </c>
      <c r="P22" s="15" t="s">
        <v>8320</v>
      </c>
      <c r="Q22" s="12">
        <v>42712.23474537037</v>
      </c>
      <c r="R22">
        <v>2016</v>
      </c>
      <c r="S22" t="s">
        <v>8375</v>
      </c>
    </row>
    <row r="23" spans="1:19" ht="44" thickBot="1" x14ac:dyDescent="0.4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20" t="s">
        <v>8319</v>
      </c>
      <c r="P23" s="15" t="s">
        <v>8320</v>
      </c>
      <c r="Q23" s="13">
        <v>42160.583043981482</v>
      </c>
      <c r="R23">
        <v>2015</v>
      </c>
      <c r="S23" t="s">
        <v>8369</v>
      </c>
    </row>
    <row r="24" spans="1:19" ht="44" thickBot="1" x14ac:dyDescent="0.4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20" t="s">
        <v>8319</v>
      </c>
      <c r="P24" s="15" t="s">
        <v>8320</v>
      </c>
      <c r="Q24" s="12">
        <v>42039.384571759256</v>
      </c>
      <c r="R24">
        <v>2015</v>
      </c>
      <c r="S24" t="s">
        <v>8376</v>
      </c>
    </row>
    <row r="25" spans="1:19" ht="102" thickBot="1" x14ac:dyDescent="0.4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20" t="s">
        <v>8319</v>
      </c>
      <c r="P25" s="15" t="s">
        <v>8320</v>
      </c>
      <c r="Q25" s="13">
        <v>42107.621018518519</v>
      </c>
      <c r="R25">
        <v>2015</v>
      </c>
      <c r="S25" t="s">
        <v>8367</v>
      </c>
    </row>
    <row r="26" spans="1:19" ht="102" thickBot="1" x14ac:dyDescent="0.4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20" t="s">
        <v>8319</v>
      </c>
      <c r="P26" s="15" t="s">
        <v>8320</v>
      </c>
      <c r="Q26" s="12">
        <v>42561.154664351852</v>
      </c>
      <c r="R26">
        <v>2016</v>
      </c>
      <c r="S26" t="s">
        <v>8370</v>
      </c>
    </row>
    <row r="27" spans="1:19" ht="58.5" thickBot="1" x14ac:dyDescent="0.4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20" t="s">
        <v>8319</v>
      </c>
      <c r="P27" s="15" t="s">
        <v>8320</v>
      </c>
      <c r="Q27" s="13">
        <v>42709.134780092594</v>
      </c>
      <c r="R27">
        <v>2016</v>
      </c>
      <c r="S27" t="s">
        <v>8375</v>
      </c>
    </row>
    <row r="28" spans="1:19" ht="73" thickBot="1" x14ac:dyDescent="0.4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20" t="s">
        <v>8319</v>
      </c>
      <c r="P28" s="15" t="s">
        <v>8320</v>
      </c>
      <c r="Q28" s="12">
        <v>42086.614942129629</v>
      </c>
      <c r="R28">
        <v>2015</v>
      </c>
      <c r="S28" t="s">
        <v>8366</v>
      </c>
    </row>
    <row r="29" spans="1:19" ht="102" thickBot="1" x14ac:dyDescent="0.4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20" t="s">
        <v>8319</v>
      </c>
      <c r="P29" s="15" t="s">
        <v>8320</v>
      </c>
      <c r="Q29" s="13">
        <v>42064.652673611112</v>
      </c>
      <c r="R29">
        <v>2015</v>
      </c>
      <c r="S29" t="s">
        <v>8366</v>
      </c>
    </row>
    <row r="30" spans="1:19" ht="44" thickBot="1" x14ac:dyDescent="0.4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20" t="s">
        <v>8319</v>
      </c>
      <c r="P30" s="15" t="s">
        <v>8320</v>
      </c>
      <c r="Q30" s="12">
        <v>42256.76421296296</v>
      </c>
      <c r="R30">
        <v>2015</v>
      </c>
      <c r="S30" t="s">
        <v>8372</v>
      </c>
    </row>
    <row r="31" spans="1:19" ht="44" thickBot="1" x14ac:dyDescent="0.4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20" t="s">
        <v>8319</v>
      </c>
      <c r="P31" s="15" t="s">
        <v>8320</v>
      </c>
      <c r="Q31" s="13">
        <v>42292.701053240744</v>
      </c>
      <c r="R31">
        <v>2015</v>
      </c>
      <c r="S31" t="s">
        <v>8373</v>
      </c>
    </row>
    <row r="32" spans="1:19" ht="44" thickBot="1" x14ac:dyDescent="0.4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20" t="s">
        <v>8319</v>
      </c>
      <c r="P32" s="15" t="s">
        <v>8320</v>
      </c>
      <c r="Q32" s="12">
        <v>42278.453668981485</v>
      </c>
      <c r="R32">
        <v>2015</v>
      </c>
      <c r="S32" t="s">
        <v>8373</v>
      </c>
    </row>
    <row r="33" spans="1:19" ht="73" thickBot="1" x14ac:dyDescent="0.4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20" t="s">
        <v>8319</v>
      </c>
      <c r="P33" s="15" t="s">
        <v>8320</v>
      </c>
      <c r="Q33" s="13">
        <v>42184.572881944441</v>
      </c>
      <c r="R33">
        <v>2015</v>
      </c>
      <c r="S33" t="s">
        <v>8369</v>
      </c>
    </row>
    <row r="34" spans="1:19" ht="87.5" thickBot="1" x14ac:dyDescent="0.4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20" t="s">
        <v>8319</v>
      </c>
      <c r="P34" s="15" t="s">
        <v>8320</v>
      </c>
      <c r="Q34" s="12">
        <v>42423.050613425927</v>
      </c>
      <c r="R34">
        <v>2016</v>
      </c>
      <c r="S34" t="s">
        <v>8376</v>
      </c>
    </row>
    <row r="35" spans="1:19" ht="102" thickBot="1" x14ac:dyDescent="0.4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20" t="s">
        <v>8319</v>
      </c>
      <c r="P35" s="15" t="s">
        <v>8320</v>
      </c>
      <c r="Q35" s="13">
        <v>42461.747199074074</v>
      </c>
      <c r="R35">
        <v>2016</v>
      </c>
      <c r="S35" t="s">
        <v>8367</v>
      </c>
    </row>
    <row r="36" spans="1:19" ht="29.5" thickBot="1" x14ac:dyDescent="0.4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20" t="s">
        <v>8319</v>
      </c>
      <c r="P36" s="15" t="s">
        <v>8320</v>
      </c>
      <c r="Q36" s="12">
        <v>42458.680925925924</v>
      </c>
      <c r="R36">
        <v>2016</v>
      </c>
      <c r="S36" t="s">
        <v>8366</v>
      </c>
    </row>
    <row r="37" spans="1:19" ht="44" thickBot="1" x14ac:dyDescent="0.4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20" t="s">
        <v>8319</v>
      </c>
      <c r="P37" s="15" t="s">
        <v>8320</v>
      </c>
      <c r="Q37" s="13">
        <v>42169.814340277779</v>
      </c>
      <c r="R37">
        <v>2015</v>
      </c>
      <c r="S37" t="s">
        <v>8369</v>
      </c>
    </row>
    <row r="38" spans="1:19" ht="58.5" thickBot="1" x14ac:dyDescent="0.4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20" t="s">
        <v>8319</v>
      </c>
      <c r="P38" s="15" t="s">
        <v>8320</v>
      </c>
      <c r="Q38" s="12">
        <v>42483.675208333334</v>
      </c>
      <c r="R38">
        <v>2016</v>
      </c>
      <c r="S38" t="s">
        <v>8367</v>
      </c>
    </row>
    <row r="39" spans="1:19" ht="58.5" thickBot="1" x14ac:dyDescent="0.4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20" t="s">
        <v>8319</v>
      </c>
      <c r="P39" s="15" t="s">
        <v>8320</v>
      </c>
      <c r="Q39" s="13">
        <v>42195.749745370369</v>
      </c>
      <c r="R39">
        <v>2015</v>
      </c>
      <c r="S39" t="s">
        <v>8370</v>
      </c>
    </row>
    <row r="40" spans="1:19" ht="87.5" thickBot="1" x14ac:dyDescent="0.4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20" t="s">
        <v>8319</v>
      </c>
      <c r="P40" s="15" t="s">
        <v>8320</v>
      </c>
      <c r="Q40" s="12">
        <v>42675.057997685188</v>
      </c>
      <c r="R40">
        <v>2016</v>
      </c>
      <c r="S40" t="s">
        <v>8374</v>
      </c>
    </row>
    <row r="41" spans="1:19" ht="102" thickBot="1" x14ac:dyDescent="0.4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20" t="s">
        <v>8319</v>
      </c>
      <c r="P41" s="15" t="s">
        <v>8320</v>
      </c>
      <c r="Q41" s="13">
        <v>42566.441203703704</v>
      </c>
      <c r="R41">
        <v>2016</v>
      </c>
      <c r="S41" t="s">
        <v>8370</v>
      </c>
    </row>
    <row r="42" spans="1:19" ht="102" thickBot="1" x14ac:dyDescent="0.4">
      <c r="A42">
        <v>2701</v>
      </c>
      <c r="B42" s="3" t="s">
        <v>2701</v>
      </c>
      <c r="C42" s="3" t="s">
        <v>6811</v>
      </c>
      <c r="D42" s="6">
        <v>3400</v>
      </c>
      <c r="E42" s="8">
        <v>1570</v>
      </c>
      <c r="F42" t="s">
        <v>8221</v>
      </c>
      <c r="G42" t="s">
        <v>8240</v>
      </c>
      <c r="H42" t="s">
        <v>8248</v>
      </c>
      <c r="I42">
        <v>1491586534</v>
      </c>
      <c r="J42">
        <v>1488911734</v>
      </c>
      <c r="K42" t="b">
        <v>0</v>
      </c>
      <c r="L42">
        <v>46</v>
      </c>
      <c r="M42" t="b">
        <v>0</v>
      </c>
      <c r="N42" t="s">
        <v>8301</v>
      </c>
      <c r="O42" s="20" t="s">
        <v>8319</v>
      </c>
      <c r="P42" s="15" t="s">
        <v>8359</v>
      </c>
      <c r="Q42" s="13">
        <v>42801.774699074071</v>
      </c>
      <c r="R42">
        <v>2017</v>
      </c>
      <c r="S42" t="s">
        <v>8366</v>
      </c>
    </row>
    <row r="43" spans="1:19" ht="131" thickBot="1" x14ac:dyDescent="0.4">
      <c r="A43">
        <v>2702</v>
      </c>
      <c r="B43" s="3" t="s">
        <v>2702</v>
      </c>
      <c r="C43" s="3" t="s">
        <v>6812</v>
      </c>
      <c r="D43" s="6">
        <v>10000</v>
      </c>
      <c r="E43" s="8">
        <v>3441</v>
      </c>
      <c r="F43" t="s">
        <v>8221</v>
      </c>
      <c r="G43" t="s">
        <v>8223</v>
      </c>
      <c r="H43" t="s">
        <v>8245</v>
      </c>
      <c r="I43">
        <v>1491416077</v>
      </c>
      <c r="J43">
        <v>1488827677</v>
      </c>
      <c r="K43" t="b">
        <v>1</v>
      </c>
      <c r="L43">
        <v>26</v>
      </c>
      <c r="M43" t="b">
        <v>0</v>
      </c>
      <c r="N43" t="s">
        <v>8301</v>
      </c>
      <c r="O43" s="20" t="s">
        <v>8319</v>
      </c>
      <c r="P43" s="15" t="s">
        <v>8359</v>
      </c>
      <c r="Q43" s="12">
        <v>42800.801817129628</v>
      </c>
      <c r="R43">
        <v>2017</v>
      </c>
      <c r="S43" t="s">
        <v>8366</v>
      </c>
    </row>
    <row r="44" spans="1:19" ht="73" thickBot="1" x14ac:dyDescent="0.4">
      <c r="A44">
        <v>2703</v>
      </c>
      <c r="B44" s="3" t="s">
        <v>2703</v>
      </c>
      <c r="C44" s="3" t="s">
        <v>6813</v>
      </c>
      <c r="D44" s="6">
        <v>40000</v>
      </c>
      <c r="E44" s="8">
        <v>41500</v>
      </c>
      <c r="F44" t="s">
        <v>8221</v>
      </c>
      <c r="G44" t="s">
        <v>8237</v>
      </c>
      <c r="H44" t="s">
        <v>8255</v>
      </c>
      <c r="I44">
        <v>1490196830</v>
      </c>
      <c r="J44">
        <v>1485016430</v>
      </c>
      <c r="K44" t="b">
        <v>0</v>
      </c>
      <c r="L44">
        <v>45</v>
      </c>
      <c r="M44" t="b">
        <v>0</v>
      </c>
      <c r="N44" t="s">
        <v>8301</v>
      </c>
      <c r="O44" s="20" t="s">
        <v>8319</v>
      </c>
      <c r="P44" s="15" t="s">
        <v>8359</v>
      </c>
      <c r="Q44" s="13">
        <v>42756.690162037034</v>
      </c>
      <c r="R44">
        <v>2017</v>
      </c>
      <c r="S44" t="s">
        <v>8365</v>
      </c>
    </row>
    <row r="45" spans="1:19" ht="44" thickBot="1" x14ac:dyDescent="0.4">
      <c r="A45">
        <v>2704</v>
      </c>
      <c r="B45" s="3" t="s">
        <v>2704</v>
      </c>
      <c r="C45" s="3" t="s">
        <v>6814</v>
      </c>
      <c r="D45" s="6">
        <v>19000</v>
      </c>
      <c r="E45" s="8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 s="20" t="s">
        <v>8319</v>
      </c>
      <c r="P45" s="15" t="s">
        <v>8359</v>
      </c>
      <c r="Q45" s="12">
        <v>42787.862430555557</v>
      </c>
      <c r="R45">
        <v>2017</v>
      </c>
      <c r="S45" t="s">
        <v>8376</v>
      </c>
    </row>
    <row r="46" spans="1:19" ht="44" thickBot="1" x14ac:dyDescent="0.4">
      <c r="A46">
        <v>2705</v>
      </c>
      <c r="B46" s="3" t="s">
        <v>2705</v>
      </c>
      <c r="C46" s="3" t="s">
        <v>6815</v>
      </c>
      <c r="D46" s="6">
        <v>16500</v>
      </c>
      <c r="E46" s="8">
        <v>1739</v>
      </c>
      <c r="F46" t="s">
        <v>8221</v>
      </c>
      <c r="G46" t="s">
        <v>8223</v>
      </c>
      <c r="H46" t="s">
        <v>8245</v>
      </c>
      <c r="I46">
        <v>1490389158</v>
      </c>
      <c r="J46">
        <v>1486504758</v>
      </c>
      <c r="K46" t="b">
        <v>0</v>
      </c>
      <c r="L46">
        <v>8</v>
      </c>
      <c r="M46" t="b">
        <v>0</v>
      </c>
      <c r="N46" t="s">
        <v>8301</v>
      </c>
      <c r="O46" s="20" t="s">
        <v>8319</v>
      </c>
      <c r="P46" s="15" t="s">
        <v>8359</v>
      </c>
      <c r="Q46" s="13">
        <v>42773.916180555556</v>
      </c>
      <c r="R46">
        <v>2017</v>
      </c>
      <c r="S46" t="s">
        <v>8376</v>
      </c>
    </row>
    <row r="47" spans="1:19" ht="102" thickBot="1" x14ac:dyDescent="0.4">
      <c r="A47">
        <v>2706</v>
      </c>
      <c r="B47" s="3" t="s">
        <v>2706</v>
      </c>
      <c r="C47" s="3" t="s">
        <v>6816</v>
      </c>
      <c r="D47" s="6">
        <v>35000</v>
      </c>
      <c r="E47" s="8">
        <v>39304</v>
      </c>
      <c r="F47" t="s">
        <v>8218</v>
      </c>
      <c r="G47" t="s">
        <v>8223</v>
      </c>
      <c r="H47" t="s">
        <v>8245</v>
      </c>
      <c r="I47">
        <v>1413442740</v>
      </c>
      <c r="J47">
        <v>1410937483</v>
      </c>
      <c r="K47" t="b">
        <v>1</v>
      </c>
      <c r="L47">
        <v>263</v>
      </c>
      <c r="M47" t="b">
        <v>1</v>
      </c>
      <c r="N47" t="s">
        <v>8301</v>
      </c>
      <c r="O47" s="20" t="s">
        <v>8319</v>
      </c>
      <c r="P47" s="15" t="s">
        <v>8359</v>
      </c>
      <c r="Q47" s="12">
        <v>41899.294942129629</v>
      </c>
      <c r="R47">
        <v>2014</v>
      </c>
      <c r="S47" t="s">
        <v>8372</v>
      </c>
    </row>
    <row r="48" spans="1:19" ht="116.5" thickBot="1" x14ac:dyDescent="0.4">
      <c r="A48">
        <v>2707</v>
      </c>
      <c r="B48" s="3" t="s">
        <v>2707</v>
      </c>
      <c r="C48" s="3" t="s">
        <v>6817</v>
      </c>
      <c r="D48" s="6">
        <v>8000</v>
      </c>
      <c r="E48" s="8">
        <v>28067.57</v>
      </c>
      <c r="F48" t="s">
        <v>8218</v>
      </c>
      <c r="G48" t="s">
        <v>8223</v>
      </c>
      <c r="H48" t="s">
        <v>8245</v>
      </c>
      <c r="I48">
        <v>1369637940</v>
      </c>
      <c r="J48">
        <v>1367088443</v>
      </c>
      <c r="K48" t="b">
        <v>1</v>
      </c>
      <c r="L48">
        <v>394</v>
      </c>
      <c r="M48" t="b">
        <v>1</v>
      </c>
      <c r="N48" t="s">
        <v>8301</v>
      </c>
      <c r="O48" s="20" t="s">
        <v>8319</v>
      </c>
      <c r="P48" s="15" t="s">
        <v>8359</v>
      </c>
      <c r="Q48" s="13">
        <v>41391.782905092594</v>
      </c>
      <c r="R48">
        <v>2013</v>
      </c>
      <c r="S48" t="s">
        <v>8367</v>
      </c>
    </row>
    <row r="49" spans="1:19" ht="44" thickBot="1" x14ac:dyDescent="0.4">
      <c r="A49">
        <v>2708</v>
      </c>
      <c r="B49" s="3" t="s">
        <v>2708</v>
      </c>
      <c r="C49" s="3" t="s">
        <v>6818</v>
      </c>
      <c r="D49" s="6">
        <v>20000</v>
      </c>
      <c r="E49" s="8">
        <v>46643.07</v>
      </c>
      <c r="F49" t="s">
        <v>8218</v>
      </c>
      <c r="G49" t="s">
        <v>8224</v>
      </c>
      <c r="H49" t="s">
        <v>8246</v>
      </c>
      <c r="I49">
        <v>1469119526</v>
      </c>
      <c r="J49">
        <v>1463935526</v>
      </c>
      <c r="K49" t="b">
        <v>1</v>
      </c>
      <c r="L49">
        <v>1049</v>
      </c>
      <c r="M49" t="b">
        <v>1</v>
      </c>
      <c r="N49" t="s">
        <v>8301</v>
      </c>
      <c r="O49" s="20" t="s">
        <v>8319</v>
      </c>
      <c r="P49" s="15" t="s">
        <v>8359</v>
      </c>
      <c r="Q49" s="12">
        <v>42512.698217592595</v>
      </c>
      <c r="R49">
        <v>2016</v>
      </c>
      <c r="S49" t="s">
        <v>8368</v>
      </c>
    </row>
    <row r="50" spans="1:19" ht="102" thickBot="1" x14ac:dyDescent="0.4">
      <c r="A50">
        <v>2709</v>
      </c>
      <c r="B50" s="3" t="s">
        <v>2709</v>
      </c>
      <c r="C50" s="3" t="s">
        <v>6819</v>
      </c>
      <c r="D50" s="6">
        <v>50000</v>
      </c>
      <c r="E50" s="8">
        <v>50803</v>
      </c>
      <c r="F50" t="s">
        <v>8218</v>
      </c>
      <c r="G50" t="s">
        <v>8223</v>
      </c>
      <c r="H50" t="s">
        <v>8245</v>
      </c>
      <c r="I50">
        <v>1475553540</v>
      </c>
      <c r="J50">
        <v>1472528141</v>
      </c>
      <c r="K50" t="b">
        <v>1</v>
      </c>
      <c r="L50">
        <v>308</v>
      </c>
      <c r="M50" t="b">
        <v>1</v>
      </c>
      <c r="N50" t="s">
        <v>8301</v>
      </c>
      <c r="O50" s="20" t="s">
        <v>8319</v>
      </c>
      <c r="P50" s="15" t="s">
        <v>8359</v>
      </c>
      <c r="Q50" s="13">
        <v>42612.149780092594</v>
      </c>
      <c r="R50">
        <v>2016</v>
      </c>
      <c r="S50" t="s">
        <v>8371</v>
      </c>
    </row>
    <row r="51" spans="1:19" ht="29.5" thickBot="1" x14ac:dyDescent="0.4">
      <c r="A51">
        <v>2710</v>
      </c>
      <c r="B51" s="3" t="s">
        <v>2710</v>
      </c>
      <c r="C51" s="3" t="s">
        <v>6820</v>
      </c>
      <c r="D51" s="6">
        <v>60000</v>
      </c>
      <c r="E51" s="8">
        <v>92340.21</v>
      </c>
      <c r="F51" t="s">
        <v>8218</v>
      </c>
      <c r="G51" t="s">
        <v>8223</v>
      </c>
      <c r="H51" t="s">
        <v>8245</v>
      </c>
      <c r="I51">
        <v>1407549600</v>
      </c>
      <c r="J51">
        <v>1404797428</v>
      </c>
      <c r="K51" t="b">
        <v>1</v>
      </c>
      <c r="L51">
        <v>1088</v>
      </c>
      <c r="M51" t="b">
        <v>1</v>
      </c>
      <c r="N51" t="s">
        <v>8301</v>
      </c>
      <c r="O51" s="20" t="s">
        <v>8319</v>
      </c>
      <c r="P51" s="15" t="s">
        <v>8359</v>
      </c>
      <c r="Q51" s="12">
        <v>41828.229490740741</v>
      </c>
      <c r="R51">
        <v>2014</v>
      </c>
      <c r="S51" t="s">
        <v>8370</v>
      </c>
    </row>
    <row r="52" spans="1:19" ht="29.5" thickBot="1" x14ac:dyDescent="0.4">
      <c r="A52">
        <v>2711</v>
      </c>
      <c r="B52" s="3" t="s">
        <v>2711</v>
      </c>
      <c r="C52" s="3" t="s">
        <v>6821</v>
      </c>
      <c r="D52" s="6">
        <v>3910</v>
      </c>
      <c r="E52" s="8">
        <v>3938</v>
      </c>
      <c r="F52" t="s">
        <v>8218</v>
      </c>
      <c r="G52" t="s">
        <v>8224</v>
      </c>
      <c r="H52" t="s">
        <v>8246</v>
      </c>
      <c r="I52">
        <v>1403301660</v>
      </c>
      <c r="J52">
        <v>1400694790</v>
      </c>
      <c r="K52" t="b">
        <v>1</v>
      </c>
      <c r="L52">
        <v>73</v>
      </c>
      <c r="M52" t="b">
        <v>1</v>
      </c>
      <c r="N52" t="s">
        <v>8301</v>
      </c>
      <c r="O52" s="20" t="s">
        <v>8319</v>
      </c>
      <c r="P52" s="15" t="s">
        <v>8359</v>
      </c>
      <c r="Q52" s="13">
        <v>41780.745254629626</v>
      </c>
      <c r="R52">
        <v>2014</v>
      </c>
      <c r="S52" t="s">
        <v>8368</v>
      </c>
    </row>
    <row r="53" spans="1:19" ht="87.5" thickBot="1" x14ac:dyDescent="0.4">
      <c r="A53">
        <v>2712</v>
      </c>
      <c r="B53" s="3" t="s">
        <v>2712</v>
      </c>
      <c r="C53" s="3" t="s">
        <v>6822</v>
      </c>
      <c r="D53" s="6">
        <v>5500</v>
      </c>
      <c r="E53" s="8">
        <v>7226</v>
      </c>
      <c r="F53" t="s">
        <v>8218</v>
      </c>
      <c r="G53" t="s">
        <v>8223</v>
      </c>
      <c r="H53" t="s">
        <v>8245</v>
      </c>
      <c r="I53">
        <v>1373738400</v>
      </c>
      <c r="J53">
        <v>1370568560</v>
      </c>
      <c r="K53" t="b">
        <v>1</v>
      </c>
      <c r="L53">
        <v>143</v>
      </c>
      <c r="M53" t="b">
        <v>1</v>
      </c>
      <c r="N53" t="s">
        <v>8301</v>
      </c>
      <c r="O53" s="20" t="s">
        <v>8319</v>
      </c>
      <c r="P53" s="15" t="s">
        <v>8359</v>
      </c>
      <c r="Q53" s="12">
        <v>41432.062037037038</v>
      </c>
      <c r="R53">
        <v>2013</v>
      </c>
      <c r="S53" t="s">
        <v>8369</v>
      </c>
    </row>
    <row r="54" spans="1:19" ht="87.5" thickBot="1" x14ac:dyDescent="0.4">
      <c r="A54">
        <v>2713</v>
      </c>
      <c r="B54" s="3" t="s">
        <v>2713</v>
      </c>
      <c r="C54" s="3" t="s">
        <v>6823</v>
      </c>
      <c r="D54" s="6">
        <v>150000</v>
      </c>
      <c r="E54" s="8">
        <v>153362</v>
      </c>
      <c r="F54" t="s">
        <v>8218</v>
      </c>
      <c r="G54" t="s">
        <v>8223</v>
      </c>
      <c r="H54" t="s">
        <v>8245</v>
      </c>
      <c r="I54">
        <v>1450971684</v>
      </c>
      <c r="J54">
        <v>1447515684</v>
      </c>
      <c r="K54" t="b">
        <v>1</v>
      </c>
      <c r="L54">
        <v>1420</v>
      </c>
      <c r="M54" t="b">
        <v>1</v>
      </c>
      <c r="N54" t="s">
        <v>8301</v>
      </c>
      <c r="O54" s="20" t="s">
        <v>8319</v>
      </c>
      <c r="P54" s="15" t="s">
        <v>8359</v>
      </c>
      <c r="Q54" s="13">
        <v>42322.653749999998</v>
      </c>
      <c r="R54">
        <v>2015</v>
      </c>
      <c r="S54" t="s">
        <v>8374</v>
      </c>
    </row>
    <row r="55" spans="1:19" ht="44" thickBot="1" x14ac:dyDescent="0.4">
      <c r="A55">
        <v>2714</v>
      </c>
      <c r="B55" s="3" t="s">
        <v>2714</v>
      </c>
      <c r="C55" s="3" t="s">
        <v>6824</v>
      </c>
      <c r="D55" s="6">
        <v>25000</v>
      </c>
      <c r="E55" s="8">
        <v>29089</v>
      </c>
      <c r="F55" t="s">
        <v>8218</v>
      </c>
      <c r="G55" t="s">
        <v>8223</v>
      </c>
      <c r="H55" t="s">
        <v>8245</v>
      </c>
      <c r="I55">
        <v>1476486000</v>
      </c>
      <c r="J55">
        <v>1474040596</v>
      </c>
      <c r="K55" t="b">
        <v>1</v>
      </c>
      <c r="L55">
        <v>305</v>
      </c>
      <c r="M55" t="b">
        <v>1</v>
      </c>
      <c r="N55" t="s">
        <v>8301</v>
      </c>
      <c r="O55" s="20" t="s">
        <v>8319</v>
      </c>
      <c r="P55" s="15" t="s">
        <v>8359</v>
      </c>
      <c r="Q55" s="12">
        <v>42629.655046296299</v>
      </c>
      <c r="R55">
        <v>2016</v>
      </c>
      <c r="S55" t="s">
        <v>8372</v>
      </c>
    </row>
    <row r="56" spans="1:19" ht="87.5" thickBot="1" x14ac:dyDescent="0.4">
      <c r="A56">
        <v>2715</v>
      </c>
      <c r="B56" s="3" t="s">
        <v>2715</v>
      </c>
      <c r="C56" s="3" t="s">
        <v>6825</v>
      </c>
      <c r="D56" s="6">
        <v>12000</v>
      </c>
      <c r="E56" s="8">
        <v>31754.69</v>
      </c>
      <c r="F56" t="s">
        <v>8218</v>
      </c>
      <c r="G56" t="s">
        <v>8223</v>
      </c>
      <c r="H56" t="s">
        <v>8245</v>
      </c>
      <c r="I56">
        <v>1456047228</v>
      </c>
      <c r="J56">
        <v>1453109628</v>
      </c>
      <c r="K56" t="b">
        <v>1</v>
      </c>
      <c r="L56">
        <v>551</v>
      </c>
      <c r="M56" t="b">
        <v>1</v>
      </c>
      <c r="N56" t="s">
        <v>8301</v>
      </c>
      <c r="O56" s="20" t="s">
        <v>8319</v>
      </c>
      <c r="P56" s="15" t="s">
        <v>8359</v>
      </c>
      <c r="Q56" s="13">
        <v>42387.398472222223</v>
      </c>
      <c r="R56">
        <v>2016</v>
      </c>
      <c r="S56" t="s">
        <v>8365</v>
      </c>
    </row>
    <row r="57" spans="1:19" ht="116.5" thickBot="1" x14ac:dyDescent="0.4">
      <c r="A57">
        <v>2716</v>
      </c>
      <c r="B57" s="3" t="s">
        <v>2716</v>
      </c>
      <c r="C57" s="3" t="s">
        <v>6826</v>
      </c>
      <c r="D57" s="6">
        <v>10000</v>
      </c>
      <c r="E57" s="8">
        <v>11998.01</v>
      </c>
      <c r="F57" t="s">
        <v>8218</v>
      </c>
      <c r="G57" t="s">
        <v>8235</v>
      </c>
      <c r="H57" t="s">
        <v>8248</v>
      </c>
      <c r="I57">
        <v>1444291193</v>
      </c>
      <c r="J57">
        <v>1441699193</v>
      </c>
      <c r="K57" t="b">
        <v>1</v>
      </c>
      <c r="L57">
        <v>187</v>
      </c>
      <c r="M57" t="b">
        <v>1</v>
      </c>
      <c r="N57" t="s">
        <v>8301</v>
      </c>
      <c r="O57" s="20" t="s">
        <v>8319</v>
      </c>
      <c r="P57" s="15" t="s">
        <v>8359</v>
      </c>
      <c r="Q57" s="12">
        <v>42255.333252314813</v>
      </c>
      <c r="R57">
        <v>2015</v>
      </c>
      <c r="S57" t="s">
        <v>8372</v>
      </c>
    </row>
    <row r="58" spans="1:19" ht="73" thickBot="1" x14ac:dyDescent="0.4">
      <c r="A58">
        <v>2717</v>
      </c>
      <c r="B58" s="3" t="s">
        <v>2717</v>
      </c>
      <c r="C58" s="3" t="s">
        <v>6827</v>
      </c>
      <c r="D58" s="6">
        <v>25000</v>
      </c>
      <c r="E58" s="8">
        <v>30026</v>
      </c>
      <c r="F58" t="s">
        <v>8218</v>
      </c>
      <c r="G58" t="s">
        <v>8223</v>
      </c>
      <c r="H58" t="s">
        <v>8245</v>
      </c>
      <c r="I58">
        <v>1417906649</v>
      </c>
      <c r="J58">
        <v>1414015049</v>
      </c>
      <c r="K58" t="b">
        <v>1</v>
      </c>
      <c r="L58">
        <v>325</v>
      </c>
      <c r="M58" t="b">
        <v>1</v>
      </c>
      <c r="N58" t="s">
        <v>8301</v>
      </c>
      <c r="O58" s="20" t="s">
        <v>8319</v>
      </c>
      <c r="P58" s="15" t="s">
        <v>8359</v>
      </c>
      <c r="Q58" s="13">
        <v>41934.914918981478</v>
      </c>
      <c r="R58">
        <v>2014</v>
      </c>
      <c r="S58" t="s">
        <v>8373</v>
      </c>
    </row>
    <row r="59" spans="1:19" ht="58.5" thickBot="1" x14ac:dyDescent="0.4">
      <c r="A59">
        <v>2718</v>
      </c>
      <c r="B59" s="3" t="s">
        <v>2718</v>
      </c>
      <c r="C59" s="3" t="s">
        <v>6828</v>
      </c>
      <c r="D59" s="6">
        <v>18000</v>
      </c>
      <c r="E59" s="8">
        <v>18645</v>
      </c>
      <c r="F59" t="s">
        <v>8218</v>
      </c>
      <c r="G59" t="s">
        <v>8223</v>
      </c>
      <c r="H59" t="s">
        <v>8245</v>
      </c>
      <c r="I59">
        <v>1462316400</v>
      </c>
      <c r="J59">
        <v>1459865945</v>
      </c>
      <c r="K59" t="b">
        <v>1</v>
      </c>
      <c r="L59">
        <v>148</v>
      </c>
      <c r="M59" t="b">
        <v>1</v>
      </c>
      <c r="N59" t="s">
        <v>8301</v>
      </c>
      <c r="O59" s="20" t="s">
        <v>8319</v>
      </c>
      <c r="P59" s="15" t="s">
        <v>8359</v>
      </c>
      <c r="Q59" s="12">
        <v>42465.596585648149</v>
      </c>
      <c r="R59">
        <v>2016</v>
      </c>
      <c r="S59" t="s">
        <v>8367</v>
      </c>
    </row>
    <row r="60" spans="1:19" ht="87.5" thickBot="1" x14ac:dyDescent="0.4">
      <c r="A60">
        <v>2719</v>
      </c>
      <c r="B60" s="3" t="s">
        <v>2719</v>
      </c>
      <c r="C60" s="3" t="s">
        <v>6829</v>
      </c>
      <c r="D60" s="6">
        <v>6000</v>
      </c>
      <c r="E60" s="8">
        <v>6530</v>
      </c>
      <c r="F60" t="s">
        <v>8218</v>
      </c>
      <c r="G60" t="s">
        <v>8223</v>
      </c>
      <c r="H60" t="s">
        <v>8245</v>
      </c>
      <c r="I60">
        <v>1460936694</v>
      </c>
      <c r="J60">
        <v>1455756294</v>
      </c>
      <c r="K60" t="b">
        <v>0</v>
      </c>
      <c r="L60">
        <v>69</v>
      </c>
      <c r="M60" t="b">
        <v>1</v>
      </c>
      <c r="N60" t="s">
        <v>8301</v>
      </c>
      <c r="O60" s="20" t="s">
        <v>8319</v>
      </c>
      <c r="P60" s="15" t="s">
        <v>8359</v>
      </c>
      <c r="Q60" s="13">
        <v>42418.031180555554</v>
      </c>
      <c r="R60">
        <v>2016</v>
      </c>
      <c r="S60" t="s">
        <v>8376</v>
      </c>
    </row>
    <row r="61" spans="1:19" ht="44" thickBot="1" x14ac:dyDescent="0.4">
      <c r="A61">
        <v>2720</v>
      </c>
      <c r="B61" s="3" t="s">
        <v>2720</v>
      </c>
      <c r="C61" s="3" t="s">
        <v>6830</v>
      </c>
      <c r="D61" s="6">
        <v>25000</v>
      </c>
      <c r="E61" s="8">
        <v>29531</v>
      </c>
      <c r="F61" t="s">
        <v>8218</v>
      </c>
      <c r="G61" t="s">
        <v>8223</v>
      </c>
      <c r="H61" t="s">
        <v>8245</v>
      </c>
      <c r="I61">
        <v>1478866253</v>
      </c>
      <c r="J61">
        <v>1476270653</v>
      </c>
      <c r="K61" t="b">
        <v>0</v>
      </c>
      <c r="L61">
        <v>173</v>
      </c>
      <c r="M61" t="b">
        <v>1</v>
      </c>
      <c r="N61" t="s">
        <v>8301</v>
      </c>
      <c r="O61" s="20" t="s">
        <v>8319</v>
      </c>
      <c r="P61" s="15" t="s">
        <v>8359</v>
      </c>
      <c r="Q61" s="12">
        <v>42655.465891203705</v>
      </c>
      <c r="R61">
        <v>2016</v>
      </c>
      <c r="S61" t="s">
        <v>8373</v>
      </c>
    </row>
    <row r="62" spans="1:19" ht="116.5" thickBot="1" x14ac:dyDescent="0.4">
      <c r="A62">
        <v>2781</v>
      </c>
      <c r="B62" s="3" t="s">
        <v>2781</v>
      </c>
      <c r="C62" s="3" t="s">
        <v>6891</v>
      </c>
      <c r="D62" s="6">
        <v>1250</v>
      </c>
      <c r="E62" s="8">
        <v>1316</v>
      </c>
      <c r="F62" t="s">
        <v>8218</v>
      </c>
      <c r="G62" t="s">
        <v>8223</v>
      </c>
      <c r="H62" t="s">
        <v>8245</v>
      </c>
      <c r="I62">
        <v>1423724400</v>
      </c>
      <c r="J62">
        <v>1421274954</v>
      </c>
      <c r="K62" t="b">
        <v>0</v>
      </c>
      <c r="L62">
        <v>28</v>
      </c>
      <c r="M62" t="b">
        <v>1</v>
      </c>
      <c r="N62" t="s">
        <v>8269</v>
      </c>
      <c r="O62" s="20" t="s">
        <v>8319</v>
      </c>
      <c r="P62" s="15" t="s">
        <v>8320</v>
      </c>
      <c r="Q62" s="13">
        <v>42018.94159722222</v>
      </c>
      <c r="R62">
        <v>2015</v>
      </c>
      <c r="S62" t="s">
        <v>8365</v>
      </c>
    </row>
    <row r="63" spans="1:19" ht="116.5" thickBot="1" x14ac:dyDescent="0.4">
      <c r="A63">
        <v>2782</v>
      </c>
      <c r="B63" s="3" t="s">
        <v>2782</v>
      </c>
      <c r="C63" s="3" t="s">
        <v>6892</v>
      </c>
      <c r="D63" s="6">
        <v>1000</v>
      </c>
      <c r="E63" s="8">
        <v>1200</v>
      </c>
      <c r="F63" t="s">
        <v>8218</v>
      </c>
      <c r="G63" t="s">
        <v>8223</v>
      </c>
      <c r="H63" t="s">
        <v>8245</v>
      </c>
      <c r="I63">
        <v>1424149140</v>
      </c>
      <c r="J63">
        <v>1421964718</v>
      </c>
      <c r="K63" t="b">
        <v>0</v>
      </c>
      <c r="L63">
        <v>18</v>
      </c>
      <c r="M63" t="b">
        <v>1</v>
      </c>
      <c r="N63" t="s">
        <v>8269</v>
      </c>
      <c r="O63" s="20" t="s">
        <v>8319</v>
      </c>
      <c r="P63" s="15" t="s">
        <v>8320</v>
      </c>
      <c r="Q63" s="12">
        <v>42026.924976851849</v>
      </c>
      <c r="R63">
        <v>2015</v>
      </c>
      <c r="S63" t="s">
        <v>8365</v>
      </c>
    </row>
    <row r="64" spans="1:19" ht="87.5" thickBot="1" x14ac:dyDescent="0.4">
      <c r="A64">
        <v>2783</v>
      </c>
      <c r="B64" s="3" t="s">
        <v>2783</v>
      </c>
      <c r="C64" s="3" t="s">
        <v>6893</v>
      </c>
      <c r="D64" s="6">
        <v>1000</v>
      </c>
      <c r="E64" s="8">
        <v>1145</v>
      </c>
      <c r="F64" t="s">
        <v>8218</v>
      </c>
      <c r="G64" t="s">
        <v>8224</v>
      </c>
      <c r="H64" t="s">
        <v>8246</v>
      </c>
      <c r="I64">
        <v>1429793446</v>
      </c>
      <c r="J64">
        <v>1428583846</v>
      </c>
      <c r="K64" t="b">
        <v>0</v>
      </c>
      <c r="L64">
        <v>61</v>
      </c>
      <c r="M64" t="b">
        <v>1</v>
      </c>
      <c r="N64" t="s">
        <v>8269</v>
      </c>
      <c r="O64" s="20" t="s">
        <v>8319</v>
      </c>
      <c r="P64" s="15" t="s">
        <v>8320</v>
      </c>
      <c r="Q64" s="13">
        <v>42103.535254629627</v>
      </c>
      <c r="R64">
        <v>2015</v>
      </c>
      <c r="S64" t="s">
        <v>8367</v>
      </c>
    </row>
    <row r="65" spans="1:19" ht="131" thickBot="1" x14ac:dyDescent="0.4">
      <c r="A65">
        <v>2784</v>
      </c>
      <c r="B65" s="3" t="s">
        <v>2784</v>
      </c>
      <c r="C65" s="3" t="s">
        <v>6894</v>
      </c>
      <c r="D65" s="6">
        <v>6000</v>
      </c>
      <c r="E65" s="8">
        <v>7140</v>
      </c>
      <c r="F65" t="s">
        <v>8218</v>
      </c>
      <c r="G65" t="s">
        <v>8223</v>
      </c>
      <c r="H65" t="s">
        <v>8245</v>
      </c>
      <c r="I65">
        <v>1414608843</v>
      </c>
      <c r="J65">
        <v>1412794443</v>
      </c>
      <c r="K65" t="b">
        <v>0</v>
      </c>
      <c r="L65">
        <v>108</v>
      </c>
      <c r="M65" t="b">
        <v>1</v>
      </c>
      <c r="N65" t="s">
        <v>8269</v>
      </c>
      <c r="O65" s="20" t="s">
        <v>8319</v>
      </c>
      <c r="P65" s="15" t="s">
        <v>8320</v>
      </c>
      <c r="Q65" s="12">
        <v>41920.787534722222</v>
      </c>
      <c r="R65">
        <v>2014</v>
      </c>
      <c r="S65" t="s">
        <v>8373</v>
      </c>
    </row>
    <row r="66" spans="1:19" ht="58.5" thickBot="1" x14ac:dyDescent="0.4">
      <c r="A66">
        <v>2785</v>
      </c>
      <c r="B66" s="3" t="s">
        <v>2785</v>
      </c>
      <c r="C66" s="3" t="s">
        <v>6895</v>
      </c>
      <c r="D66" s="6">
        <v>5000</v>
      </c>
      <c r="E66" s="8">
        <v>5234</v>
      </c>
      <c r="F66" t="s">
        <v>8218</v>
      </c>
      <c r="G66" t="s">
        <v>8223</v>
      </c>
      <c r="H66" t="s">
        <v>8245</v>
      </c>
      <c r="I66">
        <v>1470430800</v>
      </c>
      <c r="J66">
        <v>1467865967</v>
      </c>
      <c r="K66" t="b">
        <v>0</v>
      </c>
      <c r="L66">
        <v>142</v>
      </c>
      <c r="M66" t="b">
        <v>1</v>
      </c>
      <c r="N66" t="s">
        <v>8269</v>
      </c>
      <c r="O66" s="20" t="s">
        <v>8319</v>
      </c>
      <c r="P66" s="15" t="s">
        <v>8320</v>
      </c>
      <c r="Q66" s="13">
        <v>42558.189432870371</v>
      </c>
      <c r="R66">
        <v>2016</v>
      </c>
      <c r="S66" t="s">
        <v>8370</v>
      </c>
    </row>
    <row r="67" spans="1:19" ht="29.5" thickBot="1" x14ac:dyDescent="0.4">
      <c r="A67">
        <v>2786</v>
      </c>
      <c r="B67" s="3" t="s">
        <v>2786</v>
      </c>
      <c r="C67" s="3" t="s">
        <v>6896</v>
      </c>
      <c r="D67" s="6">
        <v>2500</v>
      </c>
      <c r="E67" s="8">
        <v>2946</v>
      </c>
      <c r="F67" t="s">
        <v>8218</v>
      </c>
      <c r="G67" t="s">
        <v>8224</v>
      </c>
      <c r="H67" t="s">
        <v>8246</v>
      </c>
      <c r="I67">
        <v>1404913180</v>
      </c>
      <c r="J67">
        <v>1403703580</v>
      </c>
      <c r="K67" t="b">
        <v>0</v>
      </c>
      <c r="L67">
        <v>74</v>
      </c>
      <c r="M67" t="b">
        <v>1</v>
      </c>
      <c r="N67" t="s">
        <v>8269</v>
      </c>
      <c r="O67" s="20" t="s">
        <v>8319</v>
      </c>
      <c r="P67" s="15" t="s">
        <v>8320</v>
      </c>
      <c r="Q67" s="12">
        <v>41815.569212962961</v>
      </c>
      <c r="R67">
        <v>2014</v>
      </c>
      <c r="S67" t="s">
        <v>8369</v>
      </c>
    </row>
    <row r="68" spans="1:19" ht="131" thickBot="1" x14ac:dyDescent="0.4">
      <c r="A68">
        <v>2787</v>
      </c>
      <c r="B68" s="3" t="s">
        <v>2787</v>
      </c>
      <c r="C68" s="3" t="s">
        <v>6897</v>
      </c>
      <c r="D68" s="6">
        <v>1000</v>
      </c>
      <c r="E68" s="8">
        <v>1197</v>
      </c>
      <c r="F68" t="s">
        <v>8218</v>
      </c>
      <c r="G68" t="s">
        <v>8223</v>
      </c>
      <c r="H68" t="s">
        <v>8245</v>
      </c>
      <c r="I68">
        <v>1405658752</v>
      </c>
      <c r="J68">
        <v>1403066752</v>
      </c>
      <c r="K68" t="b">
        <v>0</v>
      </c>
      <c r="L68">
        <v>38</v>
      </c>
      <c r="M68" t="b">
        <v>1</v>
      </c>
      <c r="N68" t="s">
        <v>8269</v>
      </c>
      <c r="O68" s="20" t="s">
        <v>8319</v>
      </c>
      <c r="P68" s="15" t="s">
        <v>8320</v>
      </c>
      <c r="Q68" s="13">
        <v>41808.198518518519</v>
      </c>
      <c r="R68">
        <v>2014</v>
      </c>
      <c r="S68" t="s">
        <v>8369</v>
      </c>
    </row>
    <row r="69" spans="1:19" ht="73" thickBot="1" x14ac:dyDescent="0.4">
      <c r="A69">
        <v>2788</v>
      </c>
      <c r="B69" s="3" t="s">
        <v>2788</v>
      </c>
      <c r="C69" s="3" t="s">
        <v>6898</v>
      </c>
      <c r="D69" s="6">
        <v>2000</v>
      </c>
      <c r="E69" s="8">
        <v>2050</v>
      </c>
      <c r="F69" t="s">
        <v>8218</v>
      </c>
      <c r="G69" t="s">
        <v>8223</v>
      </c>
      <c r="H69" t="s">
        <v>8245</v>
      </c>
      <c r="I69">
        <v>1469811043</v>
      </c>
      <c r="J69">
        <v>1467219043</v>
      </c>
      <c r="K69" t="b">
        <v>0</v>
      </c>
      <c r="L69">
        <v>20</v>
      </c>
      <c r="M69" t="b">
        <v>1</v>
      </c>
      <c r="N69" t="s">
        <v>8269</v>
      </c>
      <c r="O69" s="20" t="s">
        <v>8319</v>
      </c>
      <c r="P69" s="15" t="s">
        <v>8320</v>
      </c>
      <c r="Q69" s="12">
        <v>42550.701886574076</v>
      </c>
      <c r="R69">
        <v>2016</v>
      </c>
      <c r="S69" t="s">
        <v>8369</v>
      </c>
    </row>
    <row r="70" spans="1:19" ht="44" thickBot="1" x14ac:dyDescent="0.4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 s="20" t="s">
        <v>8319</v>
      </c>
      <c r="P70" s="15" t="s">
        <v>8320</v>
      </c>
      <c r="Q70" s="13">
        <v>42056.013124999998</v>
      </c>
      <c r="R70">
        <v>2015</v>
      </c>
      <c r="S70" t="s">
        <v>8376</v>
      </c>
    </row>
    <row r="71" spans="1:19" ht="73" thickBot="1" x14ac:dyDescent="0.4">
      <c r="A71">
        <v>2790</v>
      </c>
      <c r="B71" s="3" t="s">
        <v>2790</v>
      </c>
      <c r="C71" s="3" t="s">
        <v>6900</v>
      </c>
      <c r="D71" s="6">
        <v>3000</v>
      </c>
      <c r="E71" s="8">
        <v>3160</v>
      </c>
      <c r="F71" t="s">
        <v>8218</v>
      </c>
      <c r="G71" t="s">
        <v>8223</v>
      </c>
      <c r="H71" t="s">
        <v>8245</v>
      </c>
      <c r="I71">
        <v>1423693903</v>
      </c>
      <c r="J71">
        <v>1421101903</v>
      </c>
      <c r="K71" t="b">
        <v>0</v>
      </c>
      <c r="L71">
        <v>66</v>
      </c>
      <c r="M71" t="b">
        <v>1</v>
      </c>
      <c r="N71" t="s">
        <v>8269</v>
      </c>
      <c r="O71" s="20" t="s">
        <v>8319</v>
      </c>
      <c r="P71" s="15" t="s">
        <v>8320</v>
      </c>
      <c r="Q71" s="12">
        <v>42016.938692129632</v>
      </c>
      <c r="R71">
        <v>2015</v>
      </c>
      <c r="S71" t="s">
        <v>8365</v>
      </c>
    </row>
    <row r="72" spans="1:19" ht="116.5" thickBot="1" x14ac:dyDescent="0.4">
      <c r="A72">
        <v>2791</v>
      </c>
      <c r="B72" s="3" t="s">
        <v>2791</v>
      </c>
      <c r="C72" s="3" t="s">
        <v>6901</v>
      </c>
      <c r="D72" s="6">
        <v>2000</v>
      </c>
      <c r="E72" s="8">
        <v>2050</v>
      </c>
      <c r="F72" t="s">
        <v>8218</v>
      </c>
      <c r="G72" t="s">
        <v>8223</v>
      </c>
      <c r="H72" t="s">
        <v>8245</v>
      </c>
      <c r="I72">
        <v>1473393600</v>
      </c>
      <c r="J72">
        <v>1470778559</v>
      </c>
      <c r="K72" t="b">
        <v>0</v>
      </c>
      <c r="L72">
        <v>28</v>
      </c>
      <c r="M72" t="b">
        <v>1</v>
      </c>
      <c r="N72" t="s">
        <v>8269</v>
      </c>
      <c r="O72" s="20" t="s">
        <v>8319</v>
      </c>
      <c r="P72" s="15" t="s">
        <v>8320</v>
      </c>
      <c r="Q72" s="13">
        <v>42591.899988425925</v>
      </c>
      <c r="R72">
        <v>2016</v>
      </c>
      <c r="S72" t="s">
        <v>8371</v>
      </c>
    </row>
    <row r="73" spans="1:19" ht="73" thickBot="1" x14ac:dyDescent="0.4">
      <c r="A73">
        <v>2792</v>
      </c>
      <c r="B73" s="3" t="s">
        <v>2792</v>
      </c>
      <c r="C73" s="3" t="s">
        <v>6902</v>
      </c>
      <c r="D73" s="6">
        <v>2000</v>
      </c>
      <c r="E73" s="8">
        <v>2152</v>
      </c>
      <c r="F73" t="s">
        <v>8218</v>
      </c>
      <c r="G73" t="s">
        <v>8223</v>
      </c>
      <c r="H73" t="s">
        <v>8245</v>
      </c>
      <c r="I73">
        <v>1439357559</v>
      </c>
      <c r="J73">
        <v>1435469559</v>
      </c>
      <c r="K73" t="b">
        <v>0</v>
      </c>
      <c r="L73">
        <v>24</v>
      </c>
      <c r="M73" t="b">
        <v>1</v>
      </c>
      <c r="N73" t="s">
        <v>8269</v>
      </c>
      <c r="O73" s="20" t="s">
        <v>8319</v>
      </c>
      <c r="P73" s="15" t="s">
        <v>8320</v>
      </c>
      <c r="Q73" s="12">
        <v>42183.231006944443</v>
      </c>
      <c r="R73">
        <v>2015</v>
      </c>
      <c r="S73" t="s">
        <v>8369</v>
      </c>
    </row>
    <row r="74" spans="1:19" ht="116.5" thickBot="1" x14ac:dyDescent="0.4">
      <c r="A74">
        <v>2793</v>
      </c>
      <c r="B74" s="3" t="s">
        <v>2793</v>
      </c>
      <c r="C74" s="3" t="s">
        <v>6903</v>
      </c>
      <c r="D74" s="6">
        <v>10000</v>
      </c>
      <c r="E74" s="8">
        <v>11056.75</v>
      </c>
      <c r="F74" t="s">
        <v>8218</v>
      </c>
      <c r="G74" t="s">
        <v>8225</v>
      </c>
      <c r="H74" t="s">
        <v>8247</v>
      </c>
      <c r="I74">
        <v>1437473005</v>
      </c>
      <c r="J74">
        <v>1434881005</v>
      </c>
      <c r="K74" t="b">
        <v>0</v>
      </c>
      <c r="L74">
        <v>73</v>
      </c>
      <c r="M74" t="b">
        <v>1</v>
      </c>
      <c r="N74" t="s">
        <v>8269</v>
      </c>
      <c r="O74" s="20" t="s">
        <v>8319</v>
      </c>
      <c r="P74" s="15" t="s">
        <v>8320</v>
      </c>
      <c r="Q74" s="13">
        <v>42176.419039351851</v>
      </c>
      <c r="R74">
        <v>2015</v>
      </c>
      <c r="S74" t="s">
        <v>8369</v>
      </c>
    </row>
    <row r="75" spans="1:19" ht="116.5" thickBot="1" x14ac:dyDescent="0.4">
      <c r="A75">
        <v>2794</v>
      </c>
      <c r="B75" s="3" t="s">
        <v>2794</v>
      </c>
      <c r="C75" s="3" t="s">
        <v>6904</v>
      </c>
      <c r="D75" s="6">
        <v>50</v>
      </c>
      <c r="E75" s="8">
        <v>75</v>
      </c>
      <c r="F75" t="s">
        <v>8218</v>
      </c>
      <c r="G75" t="s">
        <v>8224</v>
      </c>
      <c r="H75" t="s">
        <v>8246</v>
      </c>
      <c r="I75">
        <v>1457031600</v>
      </c>
      <c r="J75">
        <v>1455640559</v>
      </c>
      <c r="K75" t="b">
        <v>0</v>
      </c>
      <c r="L75">
        <v>3</v>
      </c>
      <c r="M75" t="b">
        <v>1</v>
      </c>
      <c r="N75" t="s">
        <v>8269</v>
      </c>
      <c r="O75" s="20" t="s">
        <v>8319</v>
      </c>
      <c r="P75" s="15" t="s">
        <v>8320</v>
      </c>
      <c r="Q75" s="12">
        <v>42416.691655092596</v>
      </c>
      <c r="R75">
        <v>2016</v>
      </c>
      <c r="S75" t="s">
        <v>8376</v>
      </c>
    </row>
    <row r="76" spans="1:19" ht="73" thickBot="1" x14ac:dyDescent="0.4">
      <c r="A76">
        <v>2795</v>
      </c>
      <c r="B76" s="3" t="s">
        <v>2795</v>
      </c>
      <c r="C76" s="3" t="s">
        <v>6905</v>
      </c>
      <c r="D76" s="6">
        <v>700</v>
      </c>
      <c r="E76" s="8">
        <v>730</v>
      </c>
      <c r="F76" t="s">
        <v>8218</v>
      </c>
      <c r="G76" t="s">
        <v>8223</v>
      </c>
      <c r="H76" t="s">
        <v>8245</v>
      </c>
      <c r="I76">
        <v>1402095600</v>
      </c>
      <c r="J76">
        <v>1400675841</v>
      </c>
      <c r="K76" t="b">
        <v>0</v>
      </c>
      <c r="L76">
        <v>20</v>
      </c>
      <c r="M76" t="b">
        <v>1</v>
      </c>
      <c r="N76" t="s">
        <v>8269</v>
      </c>
      <c r="O76" s="20" t="s">
        <v>8319</v>
      </c>
      <c r="P76" s="15" t="s">
        <v>8320</v>
      </c>
      <c r="Q76" s="13">
        <v>41780.525937500002</v>
      </c>
      <c r="R76">
        <v>2014</v>
      </c>
      <c r="S76" t="s">
        <v>8368</v>
      </c>
    </row>
    <row r="77" spans="1:19" ht="29.5" thickBot="1" x14ac:dyDescent="0.4">
      <c r="A77">
        <v>2796</v>
      </c>
      <c r="B77" s="3" t="s">
        <v>2796</v>
      </c>
      <c r="C77" s="3" t="s">
        <v>6906</v>
      </c>
      <c r="D77" s="6">
        <v>800</v>
      </c>
      <c r="E77" s="8">
        <v>924</v>
      </c>
      <c r="F77" t="s">
        <v>8218</v>
      </c>
      <c r="G77" t="s">
        <v>8224</v>
      </c>
      <c r="H77" t="s">
        <v>8246</v>
      </c>
      <c r="I77">
        <v>1404564028</v>
      </c>
      <c r="J77">
        <v>1401972028</v>
      </c>
      <c r="K77" t="b">
        <v>0</v>
      </c>
      <c r="L77">
        <v>21</v>
      </c>
      <c r="M77" t="b">
        <v>1</v>
      </c>
      <c r="N77" t="s">
        <v>8269</v>
      </c>
      <c r="O77" s="20" t="s">
        <v>8319</v>
      </c>
      <c r="P77" s="15" t="s">
        <v>8320</v>
      </c>
      <c r="Q77" s="12">
        <v>41795.528101851851</v>
      </c>
      <c r="R77">
        <v>2014</v>
      </c>
      <c r="S77" t="s">
        <v>8369</v>
      </c>
    </row>
    <row r="78" spans="1:19" ht="58.5" thickBot="1" x14ac:dyDescent="0.4">
      <c r="A78">
        <v>2797</v>
      </c>
      <c r="B78" s="3" t="s">
        <v>2797</v>
      </c>
      <c r="C78" s="3" t="s">
        <v>6907</v>
      </c>
      <c r="D78" s="6">
        <v>8000</v>
      </c>
      <c r="E78" s="8">
        <v>8211.61</v>
      </c>
      <c r="F78" t="s">
        <v>8218</v>
      </c>
      <c r="G78" t="s">
        <v>8224</v>
      </c>
      <c r="H78" t="s">
        <v>8246</v>
      </c>
      <c r="I78">
        <v>1404858840</v>
      </c>
      <c r="J78">
        <v>1402266840</v>
      </c>
      <c r="K78" t="b">
        <v>0</v>
      </c>
      <c r="L78">
        <v>94</v>
      </c>
      <c r="M78" t="b">
        <v>1</v>
      </c>
      <c r="N78" t="s">
        <v>8269</v>
      </c>
      <c r="O78" s="20" t="s">
        <v>8319</v>
      </c>
      <c r="P78" s="15" t="s">
        <v>8320</v>
      </c>
      <c r="Q78" s="13">
        <v>41798.94027777778</v>
      </c>
      <c r="R78">
        <v>2014</v>
      </c>
      <c r="S78" t="s">
        <v>8369</v>
      </c>
    </row>
    <row r="79" spans="1:19" ht="116.5" thickBot="1" x14ac:dyDescent="0.4">
      <c r="A79">
        <v>2798</v>
      </c>
      <c r="B79" s="3" t="s">
        <v>2798</v>
      </c>
      <c r="C79" s="3" t="s">
        <v>6908</v>
      </c>
      <c r="D79" s="6">
        <v>5000</v>
      </c>
      <c r="E79" s="8">
        <v>5070</v>
      </c>
      <c r="F79" t="s">
        <v>8218</v>
      </c>
      <c r="G79" t="s">
        <v>8224</v>
      </c>
      <c r="H79" t="s">
        <v>8246</v>
      </c>
      <c r="I79">
        <v>1438358400</v>
      </c>
      <c r="J79">
        <v>1437063121</v>
      </c>
      <c r="K79" t="b">
        <v>0</v>
      </c>
      <c r="L79">
        <v>139</v>
      </c>
      <c r="M79" t="b">
        <v>1</v>
      </c>
      <c r="N79" t="s">
        <v>8269</v>
      </c>
      <c r="O79" s="20" t="s">
        <v>8319</v>
      </c>
      <c r="P79" s="15" t="s">
        <v>8320</v>
      </c>
      <c r="Q79" s="12">
        <v>42201.675011574072</v>
      </c>
      <c r="R79">
        <v>2015</v>
      </c>
      <c r="S79" t="s">
        <v>8370</v>
      </c>
    </row>
    <row r="80" spans="1:19" ht="44" thickBot="1" x14ac:dyDescent="0.4">
      <c r="A80">
        <v>2799</v>
      </c>
      <c r="B80" s="3" t="s">
        <v>2799</v>
      </c>
      <c r="C80" s="3" t="s">
        <v>6909</v>
      </c>
      <c r="D80" s="6">
        <v>5000</v>
      </c>
      <c r="E80" s="8">
        <v>5831.74</v>
      </c>
      <c r="F80" t="s">
        <v>8218</v>
      </c>
      <c r="G80" t="s">
        <v>8224</v>
      </c>
      <c r="H80" t="s">
        <v>8246</v>
      </c>
      <c r="I80">
        <v>1466179200</v>
      </c>
      <c r="J80">
        <v>1463466070</v>
      </c>
      <c r="K80" t="b">
        <v>0</v>
      </c>
      <c r="L80">
        <v>130</v>
      </c>
      <c r="M80" t="b">
        <v>1</v>
      </c>
      <c r="N80" t="s">
        <v>8269</v>
      </c>
      <c r="O80" s="20" t="s">
        <v>8319</v>
      </c>
      <c r="P80" s="15" t="s">
        <v>8320</v>
      </c>
      <c r="Q80" s="13">
        <v>42507.264699074076</v>
      </c>
      <c r="R80">
        <v>2016</v>
      </c>
      <c r="S80" t="s">
        <v>8368</v>
      </c>
    </row>
    <row r="81" spans="1:19" ht="102" thickBot="1" x14ac:dyDescent="0.4">
      <c r="A81">
        <v>2800</v>
      </c>
      <c r="B81" s="3" t="s">
        <v>2800</v>
      </c>
      <c r="C81" s="3" t="s">
        <v>6910</v>
      </c>
      <c r="D81" s="6">
        <v>1000</v>
      </c>
      <c r="E81" s="8">
        <v>1330</v>
      </c>
      <c r="F81" t="s">
        <v>8218</v>
      </c>
      <c r="G81" t="s">
        <v>8224</v>
      </c>
      <c r="H81" t="s">
        <v>8246</v>
      </c>
      <c r="I81">
        <v>1420377366</v>
      </c>
      <c r="J81">
        <v>1415193366</v>
      </c>
      <c r="K81" t="b">
        <v>0</v>
      </c>
      <c r="L81">
        <v>31</v>
      </c>
      <c r="M81" t="b">
        <v>1</v>
      </c>
      <c r="N81" t="s">
        <v>8269</v>
      </c>
      <c r="O81" s="20" t="s">
        <v>8319</v>
      </c>
      <c r="P81" s="15" t="s">
        <v>8320</v>
      </c>
      <c r="Q81" s="12">
        <v>41948.552847222221</v>
      </c>
      <c r="R81">
        <v>2014</v>
      </c>
      <c r="S81" t="s">
        <v>8374</v>
      </c>
    </row>
    <row r="82" spans="1:19" ht="29.5" thickBot="1" x14ac:dyDescent="0.4">
      <c r="A82">
        <v>2801</v>
      </c>
      <c r="B82" s="3" t="s">
        <v>2801</v>
      </c>
      <c r="C82" s="3" t="s">
        <v>6911</v>
      </c>
      <c r="D82" s="6">
        <v>500</v>
      </c>
      <c r="E82" s="8">
        <v>666</v>
      </c>
      <c r="F82" t="s">
        <v>8218</v>
      </c>
      <c r="G82" t="s">
        <v>8225</v>
      </c>
      <c r="H82" t="s">
        <v>8247</v>
      </c>
      <c r="I82">
        <v>1412938800</v>
      </c>
      <c r="J82">
        <v>1411019409</v>
      </c>
      <c r="K82" t="b">
        <v>0</v>
      </c>
      <c r="L82">
        <v>13</v>
      </c>
      <c r="M82" t="b">
        <v>1</v>
      </c>
      <c r="N82" t="s">
        <v>8269</v>
      </c>
      <c r="O82" s="20" t="s">
        <v>8319</v>
      </c>
      <c r="P82" s="15" t="s">
        <v>8320</v>
      </c>
      <c r="Q82" s="13">
        <v>41900.243159722224</v>
      </c>
      <c r="R82">
        <v>2014</v>
      </c>
      <c r="S82" t="s">
        <v>8372</v>
      </c>
    </row>
    <row r="83" spans="1:19" ht="102" thickBot="1" x14ac:dyDescent="0.4">
      <c r="A83">
        <v>2802</v>
      </c>
      <c r="B83" s="3" t="s">
        <v>2802</v>
      </c>
      <c r="C83" s="3" t="s">
        <v>6912</v>
      </c>
      <c r="D83" s="6">
        <v>3000</v>
      </c>
      <c r="E83" s="8">
        <v>3055</v>
      </c>
      <c r="F83" t="s">
        <v>8218</v>
      </c>
      <c r="G83" t="s">
        <v>8224</v>
      </c>
      <c r="H83" t="s">
        <v>8246</v>
      </c>
      <c r="I83">
        <v>1438875107</v>
      </c>
      <c r="J83">
        <v>1436283107</v>
      </c>
      <c r="K83" t="b">
        <v>0</v>
      </c>
      <c r="L83">
        <v>90</v>
      </c>
      <c r="M83" t="b">
        <v>1</v>
      </c>
      <c r="N83" t="s">
        <v>8269</v>
      </c>
      <c r="O83" s="20" t="s">
        <v>8319</v>
      </c>
      <c r="P83" s="15" t="s">
        <v>8320</v>
      </c>
      <c r="Q83" s="12">
        <v>42192.64707175926</v>
      </c>
      <c r="R83">
        <v>2015</v>
      </c>
      <c r="S83" t="s">
        <v>8370</v>
      </c>
    </row>
    <row r="84" spans="1:19" ht="116.5" thickBot="1" x14ac:dyDescent="0.4">
      <c r="A84">
        <v>2803</v>
      </c>
      <c r="B84" s="3" t="s">
        <v>2803</v>
      </c>
      <c r="C84" s="3" t="s">
        <v>6913</v>
      </c>
      <c r="D84" s="6">
        <v>10000</v>
      </c>
      <c r="E84" s="8">
        <v>12795</v>
      </c>
      <c r="F84" t="s">
        <v>8218</v>
      </c>
      <c r="G84" t="s">
        <v>8223</v>
      </c>
      <c r="H84" t="s">
        <v>8245</v>
      </c>
      <c r="I84">
        <v>1437004800</v>
      </c>
      <c r="J84">
        <v>1433295276</v>
      </c>
      <c r="K84" t="b">
        <v>0</v>
      </c>
      <c r="L84">
        <v>141</v>
      </c>
      <c r="M84" t="b">
        <v>1</v>
      </c>
      <c r="N84" t="s">
        <v>8269</v>
      </c>
      <c r="O84" s="20" t="s">
        <v>8319</v>
      </c>
      <c r="P84" s="15" t="s">
        <v>8320</v>
      </c>
      <c r="Q84" s="13">
        <v>42158.065694444442</v>
      </c>
      <c r="R84">
        <v>2015</v>
      </c>
      <c r="S84" t="s">
        <v>8369</v>
      </c>
    </row>
    <row r="85" spans="1:19" ht="44" thickBot="1" x14ac:dyDescent="0.4">
      <c r="A85">
        <v>2804</v>
      </c>
      <c r="B85" s="3" t="s">
        <v>2804</v>
      </c>
      <c r="C85" s="3" t="s">
        <v>6914</v>
      </c>
      <c r="D85" s="6">
        <v>1000</v>
      </c>
      <c r="E85" s="8">
        <v>1150</v>
      </c>
      <c r="F85" t="s">
        <v>8218</v>
      </c>
      <c r="G85" t="s">
        <v>8224</v>
      </c>
      <c r="H85" t="s">
        <v>8246</v>
      </c>
      <c r="I85">
        <v>1411987990</v>
      </c>
      <c r="J85">
        <v>1409395990</v>
      </c>
      <c r="K85" t="b">
        <v>0</v>
      </c>
      <c r="L85">
        <v>23</v>
      </c>
      <c r="M85" t="b">
        <v>1</v>
      </c>
      <c r="N85" t="s">
        <v>8269</v>
      </c>
      <c r="O85" s="20" t="s">
        <v>8319</v>
      </c>
      <c r="P85" s="15" t="s">
        <v>8320</v>
      </c>
      <c r="Q85" s="12">
        <v>41881.453587962962</v>
      </c>
      <c r="R85">
        <v>2014</v>
      </c>
      <c r="S85" t="s">
        <v>8371</v>
      </c>
    </row>
    <row r="86" spans="1:19" ht="87.5" thickBot="1" x14ac:dyDescent="0.4">
      <c r="A86">
        <v>2805</v>
      </c>
      <c r="B86" s="3" t="s">
        <v>2805</v>
      </c>
      <c r="C86" s="3" t="s">
        <v>6915</v>
      </c>
      <c r="D86" s="6">
        <v>400</v>
      </c>
      <c r="E86" s="8">
        <v>440</v>
      </c>
      <c r="F86" t="s">
        <v>8218</v>
      </c>
      <c r="G86" t="s">
        <v>8224</v>
      </c>
      <c r="H86" t="s">
        <v>8246</v>
      </c>
      <c r="I86">
        <v>1440245273</v>
      </c>
      <c r="J86">
        <v>1438085273</v>
      </c>
      <c r="K86" t="b">
        <v>0</v>
      </c>
      <c r="L86">
        <v>18</v>
      </c>
      <c r="M86" t="b">
        <v>1</v>
      </c>
      <c r="N86" t="s">
        <v>8269</v>
      </c>
      <c r="O86" s="20" t="s">
        <v>8319</v>
      </c>
      <c r="P86" s="15" t="s">
        <v>8320</v>
      </c>
      <c r="Q86" s="13">
        <v>42213.505474537036</v>
      </c>
      <c r="R86">
        <v>2015</v>
      </c>
      <c r="S86" t="s">
        <v>8370</v>
      </c>
    </row>
    <row r="87" spans="1:19" ht="44" thickBot="1" x14ac:dyDescent="0.4">
      <c r="A87">
        <v>2806</v>
      </c>
      <c r="B87" s="3" t="s">
        <v>2806</v>
      </c>
      <c r="C87" s="3" t="s">
        <v>6916</v>
      </c>
      <c r="D87" s="6">
        <v>3000</v>
      </c>
      <c r="E87" s="8">
        <v>3363</v>
      </c>
      <c r="F87" t="s">
        <v>8218</v>
      </c>
      <c r="G87" t="s">
        <v>8224</v>
      </c>
      <c r="H87" t="s">
        <v>8246</v>
      </c>
      <c r="I87">
        <v>1438772400</v>
      </c>
      <c r="J87">
        <v>1435645490</v>
      </c>
      <c r="K87" t="b">
        <v>0</v>
      </c>
      <c r="L87">
        <v>76</v>
      </c>
      <c r="M87" t="b">
        <v>1</v>
      </c>
      <c r="N87" t="s">
        <v>8269</v>
      </c>
      <c r="O87" s="20" t="s">
        <v>8319</v>
      </c>
      <c r="P87" s="15" t="s">
        <v>8320</v>
      </c>
      <c r="Q87" s="12">
        <v>42185.267245370371</v>
      </c>
      <c r="R87">
        <v>2015</v>
      </c>
      <c r="S87" t="s">
        <v>8369</v>
      </c>
    </row>
    <row r="88" spans="1:19" ht="73" thickBot="1" x14ac:dyDescent="0.4">
      <c r="A88">
        <v>2807</v>
      </c>
      <c r="B88" s="3" t="s">
        <v>2807</v>
      </c>
      <c r="C88" s="3" t="s">
        <v>6917</v>
      </c>
      <c r="D88" s="6">
        <v>5000</v>
      </c>
      <c r="E88" s="8">
        <v>6300</v>
      </c>
      <c r="F88" t="s">
        <v>8218</v>
      </c>
      <c r="G88" t="s">
        <v>8223</v>
      </c>
      <c r="H88" t="s">
        <v>8245</v>
      </c>
      <c r="I88">
        <v>1435611438</v>
      </c>
      <c r="J88">
        <v>1433019438</v>
      </c>
      <c r="K88" t="b">
        <v>0</v>
      </c>
      <c r="L88">
        <v>93</v>
      </c>
      <c r="M88" t="b">
        <v>1</v>
      </c>
      <c r="N88" t="s">
        <v>8269</v>
      </c>
      <c r="O88" s="20" t="s">
        <v>8319</v>
      </c>
      <c r="P88" s="15" t="s">
        <v>8320</v>
      </c>
      <c r="Q88" s="13">
        <v>42154.873124999998</v>
      </c>
      <c r="R88">
        <v>2015</v>
      </c>
      <c r="S88" t="s">
        <v>8368</v>
      </c>
    </row>
    <row r="89" spans="1:19" ht="102" thickBot="1" x14ac:dyDescent="0.4">
      <c r="A89">
        <v>2808</v>
      </c>
      <c r="B89" s="3" t="s">
        <v>2808</v>
      </c>
      <c r="C89" s="3" t="s">
        <v>6918</v>
      </c>
      <c r="D89" s="6">
        <v>4500</v>
      </c>
      <c r="E89" s="8">
        <v>4511</v>
      </c>
      <c r="F89" t="s">
        <v>8218</v>
      </c>
      <c r="G89" t="s">
        <v>8223</v>
      </c>
      <c r="H89" t="s">
        <v>8245</v>
      </c>
      <c r="I89">
        <v>1440274735</v>
      </c>
      <c r="J89">
        <v>1437682735</v>
      </c>
      <c r="K89" t="b">
        <v>0</v>
      </c>
      <c r="L89">
        <v>69</v>
      </c>
      <c r="M89" t="b">
        <v>1</v>
      </c>
      <c r="N89" t="s">
        <v>8269</v>
      </c>
      <c r="O89" s="20" t="s">
        <v>8319</v>
      </c>
      <c r="P89" s="15" t="s">
        <v>8320</v>
      </c>
      <c r="Q89" s="12">
        <v>42208.84646990741</v>
      </c>
      <c r="R89">
        <v>2015</v>
      </c>
      <c r="S89" t="s">
        <v>8370</v>
      </c>
    </row>
    <row r="90" spans="1:19" ht="44" thickBot="1" x14ac:dyDescent="0.4">
      <c r="A90">
        <v>2809</v>
      </c>
      <c r="B90" s="3" t="s">
        <v>2809</v>
      </c>
      <c r="C90" s="3" t="s">
        <v>6919</v>
      </c>
      <c r="D90" s="6">
        <v>2500</v>
      </c>
      <c r="E90" s="8">
        <v>2560</v>
      </c>
      <c r="F90" t="s">
        <v>8218</v>
      </c>
      <c r="G90" t="s">
        <v>8223</v>
      </c>
      <c r="H90" t="s">
        <v>8245</v>
      </c>
      <c r="I90">
        <v>1459348740</v>
      </c>
      <c r="J90">
        <v>1458647725</v>
      </c>
      <c r="K90" t="b">
        <v>0</v>
      </c>
      <c r="L90">
        <v>21</v>
      </c>
      <c r="M90" t="b">
        <v>1</v>
      </c>
      <c r="N90" t="s">
        <v>8269</v>
      </c>
      <c r="O90" s="20" t="s">
        <v>8319</v>
      </c>
      <c r="P90" s="15" t="s">
        <v>8320</v>
      </c>
      <c r="Q90" s="13">
        <v>42451.496817129628</v>
      </c>
      <c r="R90">
        <v>2016</v>
      </c>
      <c r="S90" t="s">
        <v>8366</v>
      </c>
    </row>
    <row r="91" spans="1:19" ht="116.5" thickBot="1" x14ac:dyDescent="0.4">
      <c r="A91">
        <v>2810</v>
      </c>
      <c r="B91" s="3" t="s">
        <v>2810</v>
      </c>
      <c r="C91" s="3" t="s">
        <v>6920</v>
      </c>
      <c r="D91" s="6">
        <v>2500</v>
      </c>
      <c r="E91" s="8">
        <v>2705</v>
      </c>
      <c r="F91" t="s">
        <v>8218</v>
      </c>
      <c r="G91" t="s">
        <v>8223</v>
      </c>
      <c r="H91" t="s">
        <v>8245</v>
      </c>
      <c r="I91">
        <v>1401595140</v>
      </c>
      <c r="J91">
        <v>1398828064</v>
      </c>
      <c r="K91" t="b">
        <v>0</v>
      </c>
      <c r="L91">
        <v>57</v>
      </c>
      <c r="M91" t="b">
        <v>1</v>
      </c>
      <c r="N91" t="s">
        <v>8269</v>
      </c>
      <c r="O91" s="20" t="s">
        <v>8319</v>
      </c>
      <c r="P91" s="15" t="s">
        <v>8320</v>
      </c>
      <c r="Q91" s="12">
        <v>41759.13962962963</v>
      </c>
      <c r="R91">
        <v>2014</v>
      </c>
      <c r="S91" t="s">
        <v>8367</v>
      </c>
    </row>
    <row r="92" spans="1:19" ht="58.5" thickBot="1" x14ac:dyDescent="0.4">
      <c r="A92">
        <v>2811</v>
      </c>
      <c r="B92" s="3" t="s">
        <v>2811</v>
      </c>
      <c r="C92" s="3" t="s">
        <v>6921</v>
      </c>
      <c r="D92" s="6">
        <v>10000</v>
      </c>
      <c r="E92" s="8">
        <v>10027</v>
      </c>
      <c r="F92" t="s">
        <v>8218</v>
      </c>
      <c r="G92" t="s">
        <v>8224</v>
      </c>
      <c r="H92" t="s">
        <v>8246</v>
      </c>
      <c r="I92">
        <v>1424692503</v>
      </c>
      <c r="J92">
        <v>1422100503</v>
      </c>
      <c r="K92" t="b">
        <v>0</v>
      </c>
      <c r="L92">
        <v>108</v>
      </c>
      <c r="M92" t="b">
        <v>1</v>
      </c>
      <c r="N92" t="s">
        <v>8269</v>
      </c>
      <c r="O92" s="20" t="s">
        <v>8319</v>
      </c>
      <c r="P92" s="15" t="s">
        <v>8320</v>
      </c>
      <c r="Q92" s="13">
        <v>42028.496562499997</v>
      </c>
      <c r="R92">
        <v>2015</v>
      </c>
      <c r="S92" t="s">
        <v>8365</v>
      </c>
    </row>
    <row r="93" spans="1:19" ht="102" thickBot="1" x14ac:dyDescent="0.4">
      <c r="A93">
        <v>2812</v>
      </c>
      <c r="B93" s="3" t="s">
        <v>2812</v>
      </c>
      <c r="C93" s="3" t="s">
        <v>6922</v>
      </c>
      <c r="D93" s="6">
        <v>5000</v>
      </c>
      <c r="E93" s="8">
        <v>5665</v>
      </c>
      <c r="F93" t="s">
        <v>8218</v>
      </c>
      <c r="G93" t="s">
        <v>8228</v>
      </c>
      <c r="H93" t="s">
        <v>8250</v>
      </c>
      <c r="I93">
        <v>1428292800</v>
      </c>
      <c r="J93">
        <v>1424368298</v>
      </c>
      <c r="K93" t="b">
        <v>0</v>
      </c>
      <c r="L93">
        <v>83</v>
      </c>
      <c r="M93" t="b">
        <v>1</v>
      </c>
      <c r="N93" t="s">
        <v>8269</v>
      </c>
      <c r="O93" s="20" t="s">
        <v>8319</v>
      </c>
      <c r="P93" s="15" t="s">
        <v>8320</v>
      </c>
      <c r="Q93" s="12">
        <v>42054.744189814817</v>
      </c>
      <c r="R93">
        <v>2015</v>
      </c>
      <c r="S93" t="s">
        <v>8376</v>
      </c>
    </row>
    <row r="94" spans="1:19" ht="87.5" thickBot="1" x14ac:dyDescent="0.4">
      <c r="A94">
        <v>2813</v>
      </c>
      <c r="B94" s="3" t="s">
        <v>2813</v>
      </c>
      <c r="C94" s="3" t="s">
        <v>6923</v>
      </c>
      <c r="D94" s="6">
        <v>2800</v>
      </c>
      <c r="E94" s="8">
        <v>3572.12</v>
      </c>
      <c r="F94" t="s">
        <v>8218</v>
      </c>
      <c r="G94" t="s">
        <v>8223</v>
      </c>
      <c r="H94" t="s">
        <v>8245</v>
      </c>
      <c r="I94">
        <v>1481737761</v>
      </c>
      <c r="J94">
        <v>1479577761</v>
      </c>
      <c r="K94" t="b">
        <v>0</v>
      </c>
      <c r="L94">
        <v>96</v>
      </c>
      <c r="M94" t="b">
        <v>1</v>
      </c>
      <c r="N94" t="s">
        <v>8269</v>
      </c>
      <c r="O94" s="20" t="s">
        <v>8319</v>
      </c>
      <c r="P94" s="15" t="s">
        <v>8320</v>
      </c>
      <c r="Q94" s="13">
        <v>42693.742604166669</v>
      </c>
      <c r="R94">
        <v>2016</v>
      </c>
      <c r="S94" t="s">
        <v>8374</v>
      </c>
    </row>
    <row r="95" spans="1:19" ht="58.5" thickBot="1" x14ac:dyDescent="0.4">
      <c r="A95">
        <v>2814</v>
      </c>
      <c r="B95" s="3" t="s">
        <v>2814</v>
      </c>
      <c r="C95" s="3" t="s">
        <v>6924</v>
      </c>
      <c r="D95" s="6">
        <v>1500</v>
      </c>
      <c r="E95" s="8">
        <v>1616</v>
      </c>
      <c r="F95" t="s">
        <v>8218</v>
      </c>
      <c r="G95" t="s">
        <v>8224</v>
      </c>
      <c r="H95" t="s">
        <v>8246</v>
      </c>
      <c r="I95">
        <v>1431164115</v>
      </c>
      <c r="J95">
        <v>1428572115</v>
      </c>
      <c r="K95" t="b">
        <v>0</v>
      </c>
      <c r="L95">
        <v>64</v>
      </c>
      <c r="M95" t="b">
        <v>1</v>
      </c>
      <c r="N95" t="s">
        <v>8269</v>
      </c>
      <c r="O95" s="20" t="s">
        <v>8319</v>
      </c>
      <c r="P95" s="15" t="s">
        <v>8320</v>
      </c>
      <c r="Q95" s="12">
        <v>42103.39947916667</v>
      </c>
      <c r="R95">
        <v>2015</v>
      </c>
      <c r="S95" t="s">
        <v>8367</v>
      </c>
    </row>
    <row r="96" spans="1:19" ht="44" thickBot="1" x14ac:dyDescent="0.4">
      <c r="A96">
        <v>2815</v>
      </c>
      <c r="B96" s="3" t="s">
        <v>2815</v>
      </c>
      <c r="C96" s="3" t="s">
        <v>6925</v>
      </c>
      <c r="D96" s="6">
        <v>250</v>
      </c>
      <c r="E96" s="8">
        <v>605</v>
      </c>
      <c r="F96" t="s">
        <v>8218</v>
      </c>
      <c r="G96" t="s">
        <v>8228</v>
      </c>
      <c r="H96" t="s">
        <v>8250</v>
      </c>
      <c r="I96">
        <v>1470595109</v>
      </c>
      <c r="J96">
        <v>1468003109</v>
      </c>
      <c r="K96" t="b">
        <v>0</v>
      </c>
      <c r="L96">
        <v>14</v>
      </c>
      <c r="M96" t="b">
        <v>1</v>
      </c>
      <c r="N96" t="s">
        <v>8269</v>
      </c>
      <c r="O96" s="20" t="s">
        <v>8319</v>
      </c>
      <c r="P96" s="15" t="s">
        <v>8320</v>
      </c>
      <c r="Q96" s="13">
        <v>42559.776724537034</v>
      </c>
      <c r="R96">
        <v>2016</v>
      </c>
      <c r="S96" t="s">
        <v>8370</v>
      </c>
    </row>
    <row r="97" spans="1:19" ht="102" thickBot="1" x14ac:dyDescent="0.4">
      <c r="A97">
        <v>2816</v>
      </c>
      <c r="B97" s="3" t="s">
        <v>2816</v>
      </c>
      <c r="C97" s="3" t="s">
        <v>6926</v>
      </c>
      <c r="D97" s="6">
        <v>3000</v>
      </c>
      <c r="E97" s="8">
        <v>4247</v>
      </c>
      <c r="F97" t="s">
        <v>8218</v>
      </c>
      <c r="G97" t="s">
        <v>8224</v>
      </c>
      <c r="H97" t="s">
        <v>8246</v>
      </c>
      <c r="I97">
        <v>1438531200</v>
      </c>
      <c r="J97">
        <v>1435921992</v>
      </c>
      <c r="K97" t="b">
        <v>0</v>
      </c>
      <c r="L97">
        <v>169</v>
      </c>
      <c r="M97" t="b">
        <v>1</v>
      </c>
      <c r="N97" t="s">
        <v>8269</v>
      </c>
      <c r="O97" s="20" t="s">
        <v>8319</v>
      </c>
      <c r="P97" s="15" t="s">
        <v>8320</v>
      </c>
      <c r="Q97" s="12">
        <v>42188.467499999999</v>
      </c>
      <c r="R97">
        <v>2015</v>
      </c>
      <c r="S97" t="s">
        <v>8370</v>
      </c>
    </row>
    <row r="98" spans="1:19" ht="44" thickBot="1" x14ac:dyDescent="0.4">
      <c r="A98">
        <v>2817</v>
      </c>
      <c r="B98" s="3" t="s">
        <v>2817</v>
      </c>
      <c r="C98" s="3" t="s">
        <v>6927</v>
      </c>
      <c r="D98" s="6">
        <v>600</v>
      </c>
      <c r="E98" s="8">
        <v>780</v>
      </c>
      <c r="F98" t="s">
        <v>8218</v>
      </c>
      <c r="G98" t="s">
        <v>8224</v>
      </c>
      <c r="H98" t="s">
        <v>8246</v>
      </c>
      <c r="I98">
        <v>1425136462</v>
      </c>
      <c r="J98">
        <v>1421680462</v>
      </c>
      <c r="K98" t="b">
        <v>0</v>
      </c>
      <c r="L98">
        <v>33</v>
      </c>
      <c r="M98" t="b">
        <v>1</v>
      </c>
      <c r="N98" t="s">
        <v>8269</v>
      </c>
      <c r="O98" s="20" t="s">
        <v>8319</v>
      </c>
      <c r="P98" s="15" t="s">
        <v>8320</v>
      </c>
      <c r="Q98" s="13">
        <v>42023.634976851848</v>
      </c>
      <c r="R98">
        <v>2015</v>
      </c>
      <c r="S98" t="s">
        <v>8365</v>
      </c>
    </row>
    <row r="99" spans="1:19" ht="73" thickBot="1" x14ac:dyDescent="0.4">
      <c r="A99">
        <v>2818</v>
      </c>
      <c r="B99" s="3" t="s">
        <v>2818</v>
      </c>
      <c r="C99" s="3" t="s">
        <v>6928</v>
      </c>
      <c r="D99" s="6">
        <v>10000</v>
      </c>
      <c r="E99" s="8">
        <v>10603</v>
      </c>
      <c r="F99" t="s">
        <v>8218</v>
      </c>
      <c r="G99" t="s">
        <v>8223</v>
      </c>
      <c r="H99" t="s">
        <v>8245</v>
      </c>
      <c r="I99">
        <v>1443018086</v>
      </c>
      <c r="J99">
        <v>1441290086</v>
      </c>
      <c r="K99" t="b">
        <v>0</v>
      </c>
      <c r="L99">
        <v>102</v>
      </c>
      <c r="M99" t="b">
        <v>1</v>
      </c>
      <c r="N99" t="s">
        <v>8269</v>
      </c>
      <c r="O99" s="20" t="s">
        <v>8319</v>
      </c>
      <c r="P99" s="15" t="s">
        <v>8320</v>
      </c>
      <c r="Q99" s="12">
        <v>42250.598217592589</v>
      </c>
      <c r="R99">
        <v>2015</v>
      </c>
      <c r="S99" t="s">
        <v>8372</v>
      </c>
    </row>
    <row r="100" spans="1:19" ht="102" thickBot="1" x14ac:dyDescent="0.4">
      <c r="A100">
        <v>2819</v>
      </c>
      <c r="B100" s="3" t="s">
        <v>2819</v>
      </c>
      <c r="C100" s="3" t="s">
        <v>6929</v>
      </c>
      <c r="D100" s="6">
        <v>5000</v>
      </c>
      <c r="E100" s="8">
        <v>5240</v>
      </c>
      <c r="F100" t="s">
        <v>8218</v>
      </c>
      <c r="G100" t="s">
        <v>8224</v>
      </c>
      <c r="H100" t="s">
        <v>8246</v>
      </c>
      <c r="I100">
        <v>1434285409</v>
      </c>
      <c r="J100">
        <v>1431693409</v>
      </c>
      <c r="K100" t="b">
        <v>0</v>
      </c>
      <c r="L100">
        <v>104</v>
      </c>
      <c r="M100" t="b">
        <v>1</v>
      </c>
      <c r="N100" t="s">
        <v>8269</v>
      </c>
      <c r="O100" s="20" t="s">
        <v>8319</v>
      </c>
      <c r="P100" s="15" t="s">
        <v>8320</v>
      </c>
      <c r="Q100" s="13">
        <v>42139.525567129633</v>
      </c>
      <c r="R100">
        <v>2015</v>
      </c>
      <c r="S100" t="s">
        <v>8368</v>
      </c>
    </row>
    <row r="101" spans="1:19" ht="87.5" thickBot="1" x14ac:dyDescent="0.4">
      <c r="A101">
        <v>2820</v>
      </c>
      <c r="B101" s="3" t="s">
        <v>2820</v>
      </c>
      <c r="C101" s="3" t="s">
        <v>6930</v>
      </c>
      <c r="D101" s="6">
        <v>200</v>
      </c>
      <c r="E101" s="8">
        <v>272</v>
      </c>
      <c r="F101" t="s">
        <v>8218</v>
      </c>
      <c r="G101" t="s">
        <v>8224</v>
      </c>
      <c r="H101" t="s">
        <v>8246</v>
      </c>
      <c r="I101">
        <v>1456444800</v>
      </c>
      <c r="J101">
        <v>1454337589</v>
      </c>
      <c r="K101" t="b">
        <v>0</v>
      </c>
      <c r="L101">
        <v>20</v>
      </c>
      <c r="M101" t="b">
        <v>1</v>
      </c>
      <c r="N101" t="s">
        <v>8269</v>
      </c>
      <c r="O101" s="20" t="s">
        <v>8319</v>
      </c>
      <c r="P101" s="15" t="s">
        <v>8320</v>
      </c>
      <c r="Q101" s="12">
        <v>42401.610983796294</v>
      </c>
      <c r="R101">
        <v>2016</v>
      </c>
      <c r="S101" t="s">
        <v>8376</v>
      </c>
    </row>
    <row r="102" spans="1:19" ht="116.5" thickBot="1" x14ac:dyDescent="0.4">
      <c r="A102">
        <v>2821</v>
      </c>
      <c r="B102" s="3" t="s">
        <v>2821</v>
      </c>
      <c r="C102" s="3" t="s">
        <v>6931</v>
      </c>
      <c r="D102" s="6">
        <v>1000</v>
      </c>
      <c r="E102" s="8">
        <v>1000</v>
      </c>
      <c r="F102" t="s">
        <v>8218</v>
      </c>
      <c r="G102" t="s">
        <v>8224</v>
      </c>
      <c r="H102" t="s">
        <v>8246</v>
      </c>
      <c r="I102">
        <v>1411510135</v>
      </c>
      <c r="J102">
        <v>1408918135</v>
      </c>
      <c r="K102" t="b">
        <v>0</v>
      </c>
      <c r="L102">
        <v>35</v>
      </c>
      <c r="M102" t="b">
        <v>1</v>
      </c>
      <c r="N102" t="s">
        <v>8269</v>
      </c>
      <c r="O102" s="20" t="s">
        <v>8319</v>
      </c>
      <c r="P102" s="15" t="s">
        <v>8320</v>
      </c>
      <c r="Q102" s="13">
        <v>41875.922858796293</v>
      </c>
      <c r="R102">
        <v>2014</v>
      </c>
      <c r="S102" t="s">
        <v>8371</v>
      </c>
    </row>
    <row r="103" spans="1:19" ht="73" thickBot="1" x14ac:dyDescent="0.4">
      <c r="A103">
        <v>2822</v>
      </c>
      <c r="B103" s="3" t="s">
        <v>2822</v>
      </c>
      <c r="C103" s="3" t="s">
        <v>6932</v>
      </c>
      <c r="D103" s="6">
        <v>6000</v>
      </c>
      <c r="E103" s="8">
        <v>6000</v>
      </c>
      <c r="F103" t="s">
        <v>8218</v>
      </c>
      <c r="G103" t="s">
        <v>8223</v>
      </c>
      <c r="H103" t="s">
        <v>8245</v>
      </c>
      <c r="I103">
        <v>1427469892</v>
      </c>
      <c r="J103">
        <v>1424881492</v>
      </c>
      <c r="K103" t="b">
        <v>0</v>
      </c>
      <c r="L103">
        <v>94</v>
      </c>
      <c r="M103" t="b">
        <v>1</v>
      </c>
      <c r="N103" t="s">
        <v>8269</v>
      </c>
      <c r="O103" s="20" t="s">
        <v>8319</v>
      </c>
      <c r="P103" s="15" t="s">
        <v>8320</v>
      </c>
      <c r="Q103" s="12">
        <v>42060.683935185189</v>
      </c>
      <c r="R103">
        <v>2015</v>
      </c>
      <c r="S103" t="s">
        <v>8376</v>
      </c>
    </row>
    <row r="104" spans="1:19" ht="87.5" thickBot="1" x14ac:dyDescent="0.4">
      <c r="A104">
        <v>2823</v>
      </c>
      <c r="B104" s="3" t="s">
        <v>2823</v>
      </c>
      <c r="C104" s="3" t="s">
        <v>6933</v>
      </c>
      <c r="D104" s="6">
        <v>100</v>
      </c>
      <c r="E104" s="8">
        <v>124</v>
      </c>
      <c r="F104" t="s">
        <v>8218</v>
      </c>
      <c r="G104" t="s">
        <v>8224</v>
      </c>
      <c r="H104" t="s">
        <v>8246</v>
      </c>
      <c r="I104">
        <v>1427842740</v>
      </c>
      <c r="J104">
        <v>1425428206</v>
      </c>
      <c r="K104" t="b">
        <v>0</v>
      </c>
      <c r="L104">
        <v>14</v>
      </c>
      <c r="M104" t="b">
        <v>1</v>
      </c>
      <c r="N104" t="s">
        <v>8269</v>
      </c>
      <c r="O104" s="20" t="s">
        <v>8319</v>
      </c>
      <c r="P104" s="15" t="s">
        <v>8320</v>
      </c>
      <c r="Q104" s="13">
        <v>42067.011643518519</v>
      </c>
      <c r="R104">
        <v>2015</v>
      </c>
      <c r="S104" t="s">
        <v>8366</v>
      </c>
    </row>
    <row r="105" spans="1:19" ht="29.5" thickBot="1" x14ac:dyDescent="0.4">
      <c r="A105">
        <v>2824</v>
      </c>
      <c r="B105" s="3" t="s">
        <v>2824</v>
      </c>
      <c r="C105" s="3" t="s">
        <v>6934</v>
      </c>
      <c r="D105" s="6">
        <v>650</v>
      </c>
      <c r="E105" s="8">
        <v>760</v>
      </c>
      <c r="F105" t="s">
        <v>8218</v>
      </c>
      <c r="G105" t="s">
        <v>8223</v>
      </c>
      <c r="H105" t="s">
        <v>8245</v>
      </c>
      <c r="I105">
        <v>1434159780</v>
      </c>
      <c r="J105">
        <v>1431412196</v>
      </c>
      <c r="K105" t="b">
        <v>0</v>
      </c>
      <c r="L105">
        <v>15</v>
      </c>
      <c r="M105" t="b">
        <v>1</v>
      </c>
      <c r="N105" t="s">
        <v>8269</v>
      </c>
      <c r="O105" s="20" t="s">
        <v>8319</v>
      </c>
      <c r="P105" s="15" t="s">
        <v>8320</v>
      </c>
      <c r="Q105" s="12">
        <v>42136.270787037036</v>
      </c>
      <c r="R105">
        <v>2015</v>
      </c>
      <c r="S105" t="s">
        <v>8368</v>
      </c>
    </row>
    <row r="106" spans="1:19" ht="58.5" thickBot="1" x14ac:dyDescent="0.4">
      <c r="A106">
        <v>2825</v>
      </c>
      <c r="B106" s="3" t="s">
        <v>2825</v>
      </c>
      <c r="C106" s="3" t="s">
        <v>6935</v>
      </c>
      <c r="D106" s="6">
        <v>3000</v>
      </c>
      <c r="E106" s="8">
        <v>3100</v>
      </c>
      <c r="F106" t="s">
        <v>8218</v>
      </c>
      <c r="G106" t="s">
        <v>8224</v>
      </c>
      <c r="H106" t="s">
        <v>8246</v>
      </c>
      <c r="I106">
        <v>1449255686</v>
      </c>
      <c r="J106">
        <v>1446663686</v>
      </c>
      <c r="K106" t="b">
        <v>0</v>
      </c>
      <c r="L106">
        <v>51</v>
      </c>
      <c r="M106" t="b">
        <v>1</v>
      </c>
      <c r="N106" t="s">
        <v>8269</v>
      </c>
      <c r="O106" s="20" t="s">
        <v>8319</v>
      </c>
      <c r="P106" s="15" t="s">
        <v>8320</v>
      </c>
      <c r="Q106" s="13">
        <v>42312.792662037034</v>
      </c>
      <c r="R106">
        <v>2015</v>
      </c>
      <c r="S106" t="s">
        <v>8374</v>
      </c>
    </row>
    <row r="107" spans="1:19" ht="44" thickBot="1" x14ac:dyDescent="0.4">
      <c r="A107">
        <v>2826</v>
      </c>
      <c r="B107" s="3" t="s">
        <v>2826</v>
      </c>
      <c r="C107" s="3" t="s">
        <v>6936</v>
      </c>
      <c r="D107" s="6">
        <v>2000</v>
      </c>
      <c r="E107" s="8">
        <v>2155</v>
      </c>
      <c r="F107" t="s">
        <v>8218</v>
      </c>
      <c r="G107" t="s">
        <v>8223</v>
      </c>
      <c r="H107" t="s">
        <v>8245</v>
      </c>
      <c r="I107">
        <v>1436511600</v>
      </c>
      <c r="J107">
        <v>1434415812</v>
      </c>
      <c r="K107" t="b">
        <v>0</v>
      </c>
      <c r="L107">
        <v>19</v>
      </c>
      <c r="M107" t="b">
        <v>1</v>
      </c>
      <c r="N107" t="s">
        <v>8269</v>
      </c>
      <c r="O107" s="20" t="s">
        <v>8319</v>
      </c>
      <c r="P107" s="15" t="s">
        <v>8320</v>
      </c>
      <c r="Q107" s="12">
        <v>42171.034861111111</v>
      </c>
      <c r="R107">
        <v>2015</v>
      </c>
      <c r="S107" t="s">
        <v>8369</v>
      </c>
    </row>
    <row r="108" spans="1:19" ht="131" thickBot="1" x14ac:dyDescent="0.4">
      <c r="A108">
        <v>2827</v>
      </c>
      <c r="B108" s="3" t="s">
        <v>2827</v>
      </c>
      <c r="C108" s="3" t="s">
        <v>6937</v>
      </c>
      <c r="D108" s="6">
        <v>2000</v>
      </c>
      <c r="E108" s="8">
        <v>2405</v>
      </c>
      <c r="F108" t="s">
        <v>8218</v>
      </c>
      <c r="G108" t="s">
        <v>8223</v>
      </c>
      <c r="H108" t="s">
        <v>8245</v>
      </c>
      <c r="I108">
        <v>1464971400</v>
      </c>
      <c r="J108">
        <v>1462379066</v>
      </c>
      <c r="K108" t="b">
        <v>0</v>
      </c>
      <c r="L108">
        <v>23</v>
      </c>
      <c r="M108" t="b">
        <v>1</v>
      </c>
      <c r="N108" t="s">
        <v>8269</v>
      </c>
      <c r="O108" s="20" t="s">
        <v>8319</v>
      </c>
      <c r="P108" s="15" t="s">
        <v>8320</v>
      </c>
      <c r="Q108" s="13">
        <v>42494.683634259258</v>
      </c>
      <c r="R108">
        <v>2016</v>
      </c>
      <c r="S108" t="s">
        <v>8368</v>
      </c>
    </row>
    <row r="109" spans="1:19" ht="44" thickBot="1" x14ac:dyDescent="0.4">
      <c r="A109">
        <v>2828</v>
      </c>
      <c r="B109" s="3" t="s">
        <v>2828</v>
      </c>
      <c r="C109" s="3" t="s">
        <v>6938</v>
      </c>
      <c r="D109" s="6">
        <v>9500</v>
      </c>
      <c r="E109" s="8">
        <v>9536</v>
      </c>
      <c r="F109" t="s">
        <v>8218</v>
      </c>
      <c r="G109" t="s">
        <v>8224</v>
      </c>
      <c r="H109" t="s">
        <v>8246</v>
      </c>
      <c r="I109">
        <v>1443826800</v>
      </c>
      <c r="J109">
        <v>1441606869</v>
      </c>
      <c r="K109" t="b">
        <v>0</v>
      </c>
      <c r="L109">
        <v>97</v>
      </c>
      <c r="M109" t="b">
        <v>1</v>
      </c>
      <c r="N109" t="s">
        <v>8269</v>
      </c>
      <c r="O109" s="20" t="s">
        <v>8319</v>
      </c>
      <c r="P109" s="15" t="s">
        <v>8320</v>
      </c>
      <c r="Q109" s="12">
        <v>42254.264687499999</v>
      </c>
      <c r="R109">
        <v>2015</v>
      </c>
      <c r="S109" t="s">
        <v>8372</v>
      </c>
    </row>
    <row r="110" spans="1:19" ht="58.5" thickBot="1" x14ac:dyDescent="0.4">
      <c r="A110">
        <v>2829</v>
      </c>
      <c r="B110" s="3" t="s">
        <v>2829</v>
      </c>
      <c r="C110" s="3" t="s">
        <v>6939</v>
      </c>
      <c r="D110" s="6">
        <v>2500</v>
      </c>
      <c r="E110" s="8">
        <v>2663</v>
      </c>
      <c r="F110" t="s">
        <v>8218</v>
      </c>
      <c r="G110" t="s">
        <v>8224</v>
      </c>
      <c r="H110" t="s">
        <v>8246</v>
      </c>
      <c r="I110">
        <v>1464863118</v>
      </c>
      <c r="J110">
        <v>1462443918</v>
      </c>
      <c r="K110" t="b">
        <v>0</v>
      </c>
      <c r="L110">
        <v>76</v>
      </c>
      <c r="M110" t="b">
        <v>1</v>
      </c>
      <c r="N110" t="s">
        <v>8269</v>
      </c>
      <c r="O110" s="20" t="s">
        <v>8319</v>
      </c>
      <c r="P110" s="15" t="s">
        <v>8320</v>
      </c>
      <c r="Q110" s="13">
        <v>42495.434236111112</v>
      </c>
      <c r="R110">
        <v>2016</v>
      </c>
      <c r="S110" t="s">
        <v>8368</v>
      </c>
    </row>
    <row r="111" spans="1:19" ht="44" thickBot="1" x14ac:dyDescent="0.4">
      <c r="A111">
        <v>2830</v>
      </c>
      <c r="B111" s="3" t="s">
        <v>2830</v>
      </c>
      <c r="C111" s="3" t="s">
        <v>6940</v>
      </c>
      <c r="D111" s="6">
        <v>3000</v>
      </c>
      <c r="E111" s="8">
        <v>3000</v>
      </c>
      <c r="F111" t="s">
        <v>8218</v>
      </c>
      <c r="G111" t="s">
        <v>8223</v>
      </c>
      <c r="H111" t="s">
        <v>8245</v>
      </c>
      <c r="I111">
        <v>1399867140</v>
      </c>
      <c r="J111">
        <v>1398802148</v>
      </c>
      <c r="K111" t="b">
        <v>0</v>
      </c>
      <c r="L111">
        <v>11</v>
      </c>
      <c r="M111" t="b">
        <v>1</v>
      </c>
      <c r="N111" t="s">
        <v>8269</v>
      </c>
      <c r="O111" s="20" t="s">
        <v>8319</v>
      </c>
      <c r="P111" s="15" t="s">
        <v>8320</v>
      </c>
      <c r="Q111" s="12">
        <v>41758.839675925927</v>
      </c>
      <c r="R111">
        <v>2014</v>
      </c>
      <c r="S111" t="s">
        <v>8367</v>
      </c>
    </row>
    <row r="112" spans="1:19" ht="44" thickBot="1" x14ac:dyDescent="0.4">
      <c r="A112">
        <v>2831</v>
      </c>
      <c r="B112" s="3" t="s">
        <v>2831</v>
      </c>
      <c r="C112" s="3" t="s">
        <v>6941</v>
      </c>
      <c r="D112" s="6">
        <v>3000</v>
      </c>
      <c r="E112" s="8">
        <v>3320</v>
      </c>
      <c r="F112" t="s">
        <v>8218</v>
      </c>
      <c r="G112" t="s">
        <v>8223</v>
      </c>
      <c r="H112" t="s">
        <v>8245</v>
      </c>
      <c r="I112">
        <v>1437076070</v>
      </c>
      <c r="J112">
        <v>1434484070</v>
      </c>
      <c r="K112" t="b">
        <v>0</v>
      </c>
      <c r="L112">
        <v>52</v>
      </c>
      <c r="M112" t="b">
        <v>1</v>
      </c>
      <c r="N112" t="s">
        <v>8269</v>
      </c>
      <c r="O112" s="20" t="s">
        <v>8319</v>
      </c>
      <c r="P112" s="15" t="s">
        <v>8320</v>
      </c>
      <c r="Q112" s="13">
        <v>42171.824884259258</v>
      </c>
      <c r="R112">
        <v>2015</v>
      </c>
      <c r="S112" t="s">
        <v>8369</v>
      </c>
    </row>
    <row r="113" spans="1:19" ht="44" thickBot="1" x14ac:dyDescent="0.4">
      <c r="A113">
        <v>2832</v>
      </c>
      <c r="B113" s="3" t="s">
        <v>2832</v>
      </c>
      <c r="C113" s="3" t="s">
        <v>6942</v>
      </c>
      <c r="D113" s="6">
        <v>2500</v>
      </c>
      <c r="E113" s="8">
        <v>2867.99</v>
      </c>
      <c r="F113" t="s">
        <v>8218</v>
      </c>
      <c r="G113" t="s">
        <v>8224</v>
      </c>
      <c r="H113" t="s">
        <v>8246</v>
      </c>
      <c r="I113">
        <v>1416780000</v>
      </c>
      <c r="J113">
        <v>1414342894</v>
      </c>
      <c r="K113" t="b">
        <v>0</v>
      </c>
      <c r="L113">
        <v>95</v>
      </c>
      <c r="M113" t="b">
        <v>1</v>
      </c>
      <c r="N113" t="s">
        <v>8269</v>
      </c>
      <c r="O113" s="20" t="s">
        <v>8319</v>
      </c>
      <c r="P113" s="15" t="s">
        <v>8320</v>
      </c>
      <c r="Q113" s="12">
        <v>41938.709421296298</v>
      </c>
      <c r="R113">
        <v>2014</v>
      </c>
      <c r="S113" t="s">
        <v>8373</v>
      </c>
    </row>
    <row r="114" spans="1:19" ht="44" thickBot="1" x14ac:dyDescent="0.4">
      <c r="A114">
        <v>2833</v>
      </c>
      <c r="B114" s="3" t="s">
        <v>2833</v>
      </c>
      <c r="C114" s="3" t="s">
        <v>6943</v>
      </c>
      <c r="D114" s="6">
        <v>2700</v>
      </c>
      <c r="E114" s="8">
        <v>2923</v>
      </c>
      <c r="F114" t="s">
        <v>8218</v>
      </c>
      <c r="G114" t="s">
        <v>8223</v>
      </c>
      <c r="H114" t="s">
        <v>8245</v>
      </c>
      <c r="I114">
        <v>1444528800</v>
      </c>
      <c r="J114">
        <v>1442804633</v>
      </c>
      <c r="K114" t="b">
        <v>0</v>
      </c>
      <c r="L114">
        <v>35</v>
      </c>
      <c r="M114" t="b">
        <v>1</v>
      </c>
      <c r="N114" t="s">
        <v>8269</v>
      </c>
      <c r="O114" s="20" t="s">
        <v>8319</v>
      </c>
      <c r="P114" s="15" t="s">
        <v>8320</v>
      </c>
      <c r="Q114" s="13">
        <v>42268.127696759257</v>
      </c>
      <c r="R114">
        <v>2015</v>
      </c>
      <c r="S114" t="s">
        <v>8372</v>
      </c>
    </row>
    <row r="115" spans="1:19" ht="44" thickBot="1" x14ac:dyDescent="0.4">
      <c r="A115">
        <v>2834</v>
      </c>
      <c r="B115" s="3" t="s">
        <v>2834</v>
      </c>
      <c r="C115" s="3" t="s">
        <v>6944</v>
      </c>
      <c r="D115" s="6">
        <v>800</v>
      </c>
      <c r="E115" s="8">
        <v>1360</v>
      </c>
      <c r="F115" t="s">
        <v>8218</v>
      </c>
      <c r="G115" t="s">
        <v>8224</v>
      </c>
      <c r="H115" t="s">
        <v>8246</v>
      </c>
      <c r="I115">
        <v>1422658930</v>
      </c>
      <c r="J115">
        <v>1421362930</v>
      </c>
      <c r="K115" t="b">
        <v>0</v>
      </c>
      <c r="L115">
        <v>21</v>
      </c>
      <c r="M115" t="b">
        <v>1</v>
      </c>
      <c r="N115" t="s">
        <v>8269</v>
      </c>
      <c r="O115" s="20" t="s">
        <v>8319</v>
      </c>
      <c r="P115" s="15" t="s">
        <v>8320</v>
      </c>
      <c r="Q115" s="12">
        <v>42019.959837962961</v>
      </c>
      <c r="R115">
        <v>2015</v>
      </c>
      <c r="S115" t="s">
        <v>8365</v>
      </c>
    </row>
    <row r="116" spans="1:19" ht="58.5" thickBot="1" x14ac:dyDescent="0.4">
      <c r="A116">
        <v>2835</v>
      </c>
      <c r="B116" s="3" t="s">
        <v>2835</v>
      </c>
      <c r="C116" s="3" t="s">
        <v>6945</v>
      </c>
      <c r="D116" s="6">
        <v>1000</v>
      </c>
      <c r="E116" s="8">
        <v>1870.99</v>
      </c>
      <c r="F116" t="s">
        <v>8218</v>
      </c>
      <c r="G116" t="s">
        <v>8224</v>
      </c>
      <c r="H116" t="s">
        <v>8246</v>
      </c>
      <c r="I116">
        <v>1449273600</v>
      </c>
      <c r="J116">
        <v>1446742417</v>
      </c>
      <c r="K116" t="b">
        <v>0</v>
      </c>
      <c r="L116">
        <v>93</v>
      </c>
      <c r="M116" t="b">
        <v>1</v>
      </c>
      <c r="N116" t="s">
        <v>8269</v>
      </c>
      <c r="O116" s="20" t="s">
        <v>8319</v>
      </c>
      <c r="P116" s="15" t="s">
        <v>8320</v>
      </c>
      <c r="Q116" s="13">
        <v>42313.703900462962</v>
      </c>
      <c r="R116">
        <v>2015</v>
      </c>
      <c r="S116" t="s">
        <v>8374</v>
      </c>
    </row>
    <row r="117" spans="1:19" ht="87.5" thickBot="1" x14ac:dyDescent="0.4">
      <c r="A117">
        <v>2836</v>
      </c>
      <c r="B117" s="3" t="s">
        <v>2836</v>
      </c>
      <c r="C117" s="3" t="s">
        <v>6946</v>
      </c>
      <c r="D117" s="6">
        <v>450</v>
      </c>
      <c r="E117" s="8">
        <v>485</v>
      </c>
      <c r="F117" t="s">
        <v>8218</v>
      </c>
      <c r="G117" t="s">
        <v>8223</v>
      </c>
      <c r="H117" t="s">
        <v>8245</v>
      </c>
      <c r="I117">
        <v>1487393940</v>
      </c>
      <c r="J117">
        <v>1484115418</v>
      </c>
      <c r="K117" t="b">
        <v>0</v>
      </c>
      <c r="L117">
        <v>11</v>
      </c>
      <c r="M117" t="b">
        <v>1</v>
      </c>
      <c r="N117" t="s">
        <v>8269</v>
      </c>
      <c r="O117" s="20" t="s">
        <v>8319</v>
      </c>
      <c r="P117" s="15" t="s">
        <v>8320</v>
      </c>
      <c r="Q117" s="12">
        <v>42746.261782407404</v>
      </c>
      <c r="R117">
        <v>2017</v>
      </c>
      <c r="S117" t="s">
        <v>8365</v>
      </c>
    </row>
    <row r="118" spans="1:19" ht="102" thickBot="1" x14ac:dyDescent="0.4">
      <c r="A118">
        <v>2837</v>
      </c>
      <c r="B118" s="3" t="s">
        <v>2837</v>
      </c>
      <c r="C118" s="3" t="s">
        <v>6947</v>
      </c>
      <c r="D118" s="6">
        <v>850</v>
      </c>
      <c r="E118" s="8">
        <v>850</v>
      </c>
      <c r="F118" t="s">
        <v>8218</v>
      </c>
      <c r="G118" t="s">
        <v>8228</v>
      </c>
      <c r="H118" t="s">
        <v>8250</v>
      </c>
      <c r="I118">
        <v>1449701284</v>
      </c>
      <c r="J118">
        <v>1446241684</v>
      </c>
      <c r="K118" t="b">
        <v>0</v>
      </c>
      <c r="L118">
        <v>21</v>
      </c>
      <c r="M118" t="b">
        <v>1</v>
      </c>
      <c r="N118" t="s">
        <v>8269</v>
      </c>
      <c r="O118" s="20" t="s">
        <v>8319</v>
      </c>
      <c r="P118" s="15" t="s">
        <v>8320</v>
      </c>
      <c r="Q118" s="13">
        <v>42307.908379629633</v>
      </c>
      <c r="R118">
        <v>2015</v>
      </c>
      <c r="S118" t="s">
        <v>8373</v>
      </c>
    </row>
    <row r="119" spans="1:19" ht="116.5" thickBot="1" x14ac:dyDescent="0.4">
      <c r="A119">
        <v>2838</v>
      </c>
      <c r="B119" s="3" t="s">
        <v>2838</v>
      </c>
      <c r="C119" s="3" t="s">
        <v>6948</v>
      </c>
      <c r="D119" s="6">
        <v>2000</v>
      </c>
      <c r="E119" s="8">
        <v>2405</v>
      </c>
      <c r="F119" t="s">
        <v>8218</v>
      </c>
      <c r="G119" t="s">
        <v>8223</v>
      </c>
      <c r="H119" t="s">
        <v>8245</v>
      </c>
      <c r="I119">
        <v>1407967200</v>
      </c>
      <c r="J119">
        <v>1406039696</v>
      </c>
      <c r="K119" t="b">
        <v>0</v>
      </c>
      <c r="L119">
        <v>54</v>
      </c>
      <c r="M119" t="b">
        <v>1</v>
      </c>
      <c r="N119" t="s">
        <v>8269</v>
      </c>
      <c r="O119" s="20" t="s">
        <v>8319</v>
      </c>
      <c r="P119" s="15" t="s">
        <v>8320</v>
      </c>
      <c r="Q119" s="12">
        <v>41842.607592592591</v>
      </c>
      <c r="R119">
        <v>2014</v>
      </c>
      <c r="S119" t="s">
        <v>8370</v>
      </c>
    </row>
    <row r="120" spans="1:19" ht="87.5" thickBot="1" x14ac:dyDescent="0.4">
      <c r="A120">
        <v>2839</v>
      </c>
      <c r="B120" s="3" t="s">
        <v>2839</v>
      </c>
      <c r="C120" s="3" t="s">
        <v>6949</v>
      </c>
      <c r="D120" s="6">
        <v>3500</v>
      </c>
      <c r="E120" s="8">
        <v>3900</v>
      </c>
      <c r="F120" t="s">
        <v>8218</v>
      </c>
      <c r="G120" t="s">
        <v>8223</v>
      </c>
      <c r="H120" t="s">
        <v>8245</v>
      </c>
      <c r="I120">
        <v>1408942740</v>
      </c>
      <c r="J120">
        <v>1406958354</v>
      </c>
      <c r="K120" t="b">
        <v>0</v>
      </c>
      <c r="L120">
        <v>31</v>
      </c>
      <c r="M120" t="b">
        <v>1</v>
      </c>
      <c r="N120" t="s">
        <v>8269</v>
      </c>
      <c r="O120" s="20" t="s">
        <v>8319</v>
      </c>
      <c r="P120" s="15" t="s">
        <v>8320</v>
      </c>
      <c r="Q120" s="13">
        <v>41853.240208333336</v>
      </c>
      <c r="R120">
        <v>2014</v>
      </c>
      <c r="S120" t="s">
        <v>8371</v>
      </c>
    </row>
    <row r="121" spans="1:19" ht="116.5" thickBot="1" x14ac:dyDescent="0.4">
      <c r="A121">
        <v>2840</v>
      </c>
      <c r="B121" s="3" t="s">
        <v>2840</v>
      </c>
      <c r="C121" s="3" t="s">
        <v>6950</v>
      </c>
      <c r="D121" s="6">
        <v>2500</v>
      </c>
      <c r="E121" s="8">
        <v>2600</v>
      </c>
      <c r="F121" t="s">
        <v>8218</v>
      </c>
      <c r="G121" t="s">
        <v>8224</v>
      </c>
      <c r="H121" t="s">
        <v>8246</v>
      </c>
      <c r="I121">
        <v>1426698000</v>
      </c>
      <c r="J121">
        <v>1424825479</v>
      </c>
      <c r="K121" t="b">
        <v>0</v>
      </c>
      <c r="L121">
        <v>132</v>
      </c>
      <c r="M121" t="b">
        <v>1</v>
      </c>
      <c r="N121" t="s">
        <v>8269</v>
      </c>
      <c r="O121" s="20" t="s">
        <v>8319</v>
      </c>
      <c r="P121" s="15" t="s">
        <v>8320</v>
      </c>
      <c r="Q121" s="12">
        <v>42060.035636574074</v>
      </c>
      <c r="R121">
        <v>2015</v>
      </c>
      <c r="S121" t="s">
        <v>8376</v>
      </c>
    </row>
    <row r="122" spans="1:19" ht="44" thickBot="1" x14ac:dyDescent="0.4">
      <c r="A122">
        <v>2841</v>
      </c>
      <c r="B122" s="3" t="s">
        <v>2841</v>
      </c>
      <c r="C122" s="3" t="s">
        <v>6951</v>
      </c>
      <c r="D122" s="6">
        <v>1000</v>
      </c>
      <c r="E122" s="8">
        <v>10</v>
      </c>
      <c r="F122" t="s">
        <v>8220</v>
      </c>
      <c r="G122" t="s">
        <v>8224</v>
      </c>
      <c r="H122" t="s">
        <v>8246</v>
      </c>
      <c r="I122">
        <v>1450032297</v>
      </c>
      <c r="J122">
        <v>1444844697</v>
      </c>
      <c r="K122" t="b">
        <v>0</v>
      </c>
      <c r="L122">
        <v>1</v>
      </c>
      <c r="M122" t="b">
        <v>0</v>
      </c>
      <c r="N122" t="s">
        <v>8269</v>
      </c>
      <c r="O122" s="20" t="s">
        <v>8319</v>
      </c>
      <c r="P122" s="15" t="s">
        <v>8320</v>
      </c>
      <c r="Q122" s="13">
        <v>42291.739548611113</v>
      </c>
      <c r="R122">
        <v>2015</v>
      </c>
      <c r="S122" t="s">
        <v>8373</v>
      </c>
    </row>
    <row r="123" spans="1:19" ht="44" thickBot="1" x14ac:dyDescent="0.4">
      <c r="A123">
        <v>2842</v>
      </c>
      <c r="B123" s="3" t="s">
        <v>2842</v>
      </c>
      <c r="C123" s="3" t="s">
        <v>6952</v>
      </c>
      <c r="D123" s="6">
        <v>1500</v>
      </c>
      <c r="E123" s="8">
        <v>0</v>
      </c>
      <c r="F123" t="s">
        <v>8220</v>
      </c>
      <c r="G123" t="s">
        <v>8224</v>
      </c>
      <c r="H123" t="s">
        <v>8246</v>
      </c>
      <c r="I123">
        <v>1403348400</v>
      </c>
      <c r="J123">
        <v>1401058295</v>
      </c>
      <c r="K123" t="b">
        <v>0</v>
      </c>
      <c r="L123">
        <v>0</v>
      </c>
      <c r="M123" t="b">
        <v>0</v>
      </c>
      <c r="N123" t="s">
        <v>8269</v>
      </c>
      <c r="O123" s="20" t="s">
        <v>8319</v>
      </c>
      <c r="P123" s="15" t="s">
        <v>8320</v>
      </c>
      <c r="Q123" s="12">
        <v>41784.952488425923</v>
      </c>
      <c r="R123">
        <v>2014</v>
      </c>
      <c r="S123" t="s">
        <v>8368</v>
      </c>
    </row>
    <row r="124" spans="1:19" ht="73" thickBot="1" x14ac:dyDescent="0.4">
      <c r="A124">
        <v>2843</v>
      </c>
      <c r="B124" s="3" t="s">
        <v>2843</v>
      </c>
      <c r="C124" s="3" t="s">
        <v>6953</v>
      </c>
      <c r="D124" s="6">
        <v>1200</v>
      </c>
      <c r="E124" s="8">
        <v>0</v>
      </c>
      <c r="F124" t="s">
        <v>8220</v>
      </c>
      <c r="G124" t="s">
        <v>8223</v>
      </c>
      <c r="H124" t="s">
        <v>8245</v>
      </c>
      <c r="I124">
        <v>1465790400</v>
      </c>
      <c r="J124">
        <v>1462210950</v>
      </c>
      <c r="K124" t="b">
        <v>0</v>
      </c>
      <c r="L124">
        <v>0</v>
      </c>
      <c r="M124" t="b">
        <v>0</v>
      </c>
      <c r="N124" t="s">
        <v>8269</v>
      </c>
      <c r="O124" s="20" t="s">
        <v>8319</v>
      </c>
      <c r="P124" s="15" t="s">
        <v>8320</v>
      </c>
      <c r="Q124" s="13">
        <v>42492.737847222219</v>
      </c>
      <c r="R124">
        <v>2016</v>
      </c>
      <c r="S124" t="s">
        <v>8368</v>
      </c>
    </row>
    <row r="125" spans="1:19" ht="87.5" thickBot="1" x14ac:dyDescent="0.4">
      <c r="A125">
        <v>2844</v>
      </c>
      <c r="B125" s="3" t="s">
        <v>2844</v>
      </c>
      <c r="C125" s="3" t="s">
        <v>6954</v>
      </c>
      <c r="D125" s="6">
        <v>550</v>
      </c>
      <c r="E125" s="8">
        <v>30</v>
      </c>
      <c r="F125" t="s">
        <v>8220</v>
      </c>
      <c r="G125" t="s">
        <v>8238</v>
      </c>
      <c r="H125" t="s">
        <v>8248</v>
      </c>
      <c r="I125">
        <v>1483535180</v>
      </c>
      <c r="J125">
        <v>1480943180</v>
      </c>
      <c r="K125" t="b">
        <v>0</v>
      </c>
      <c r="L125">
        <v>1</v>
      </c>
      <c r="M125" t="b">
        <v>0</v>
      </c>
      <c r="N125" t="s">
        <v>8269</v>
      </c>
      <c r="O125" s="20" t="s">
        <v>8319</v>
      </c>
      <c r="P125" s="15" t="s">
        <v>8320</v>
      </c>
      <c r="Q125" s="12">
        <v>42709.546064814815</v>
      </c>
      <c r="R125">
        <v>2016</v>
      </c>
      <c r="S125" t="s">
        <v>8375</v>
      </c>
    </row>
    <row r="126" spans="1:19" ht="131" thickBot="1" x14ac:dyDescent="0.4">
      <c r="A126">
        <v>2845</v>
      </c>
      <c r="B126" s="3" t="s">
        <v>2845</v>
      </c>
      <c r="C126" s="3" t="s">
        <v>6955</v>
      </c>
      <c r="D126" s="6">
        <v>7500</v>
      </c>
      <c r="E126" s="8">
        <v>2366</v>
      </c>
      <c r="F126" t="s">
        <v>8220</v>
      </c>
      <c r="G126" t="s">
        <v>8223</v>
      </c>
      <c r="H126" t="s">
        <v>8245</v>
      </c>
      <c r="I126">
        <v>1433723033</v>
      </c>
      <c r="J126">
        <v>1428539033</v>
      </c>
      <c r="K126" t="b">
        <v>0</v>
      </c>
      <c r="L126">
        <v>39</v>
      </c>
      <c r="M126" t="b">
        <v>0</v>
      </c>
      <c r="N126" t="s">
        <v>8269</v>
      </c>
      <c r="O126" s="20" t="s">
        <v>8319</v>
      </c>
      <c r="P126" s="15" t="s">
        <v>8320</v>
      </c>
      <c r="Q126" s="13">
        <v>42103.016585648147</v>
      </c>
      <c r="R126">
        <v>2015</v>
      </c>
      <c r="S126" t="s">
        <v>8367</v>
      </c>
    </row>
    <row r="127" spans="1:19" ht="131" thickBot="1" x14ac:dyDescent="0.4">
      <c r="A127">
        <v>2846</v>
      </c>
      <c r="B127" s="3" t="s">
        <v>2846</v>
      </c>
      <c r="C127" s="3" t="s">
        <v>6956</v>
      </c>
      <c r="D127" s="6">
        <v>8000</v>
      </c>
      <c r="E127" s="8">
        <v>0</v>
      </c>
      <c r="F127" t="s">
        <v>8220</v>
      </c>
      <c r="G127" t="s">
        <v>8223</v>
      </c>
      <c r="H127" t="s">
        <v>8245</v>
      </c>
      <c r="I127">
        <v>1432917394</v>
      </c>
      <c r="J127">
        <v>1429029394</v>
      </c>
      <c r="K127" t="b">
        <v>0</v>
      </c>
      <c r="L127">
        <v>0</v>
      </c>
      <c r="M127" t="b">
        <v>0</v>
      </c>
      <c r="N127" t="s">
        <v>8269</v>
      </c>
      <c r="O127" s="20" t="s">
        <v>8319</v>
      </c>
      <c r="P127" s="15" t="s">
        <v>8320</v>
      </c>
      <c r="Q127" s="12">
        <v>42108.692060185182</v>
      </c>
      <c r="R127">
        <v>2015</v>
      </c>
      <c r="S127" t="s">
        <v>8367</v>
      </c>
    </row>
    <row r="128" spans="1:19" ht="29.5" thickBot="1" x14ac:dyDescent="0.4">
      <c r="A128">
        <v>2847</v>
      </c>
      <c r="B128" s="3" t="s">
        <v>2847</v>
      </c>
      <c r="C128" s="3" t="s">
        <v>6957</v>
      </c>
      <c r="D128" s="6">
        <v>2000</v>
      </c>
      <c r="E128" s="8">
        <v>0</v>
      </c>
      <c r="F128" t="s">
        <v>8220</v>
      </c>
      <c r="G128" t="s">
        <v>8223</v>
      </c>
      <c r="H128" t="s">
        <v>8245</v>
      </c>
      <c r="I128">
        <v>1464031265</v>
      </c>
      <c r="J128">
        <v>1458847265</v>
      </c>
      <c r="K128" t="b">
        <v>0</v>
      </c>
      <c r="L128">
        <v>0</v>
      </c>
      <c r="M128" t="b">
        <v>0</v>
      </c>
      <c r="N128" t="s">
        <v>8269</v>
      </c>
      <c r="O128" s="20" t="s">
        <v>8319</v>
      </c>
      <c r="P128" s="15" t="s">
        <v>8320</v>
      </c>
      <c r="Q128" s="13">
        <v>42453.806307870371</v>
      </c>
      <c r="R128">
        <v>2016</v>
      </c>
      <c r="S128" t="s">
        <v>8366</v>
      </c>
    </row>
    <row r="129" spans="1:19" ht="116.5" thickBot="1" x14ac:dyDescent="0.4">
      <c r="A129">
        <v>2848</v>
      </c>
      <c r="B129" s="3" t="s">
        <v>2848</v>
      </c>
      <c r="C129" s="3" t="s">
        <v>6958</v>
      </c>
      <c r="D129" s="6">
        <v>35000</v>
      </c>
      <c r="E129" s="8">
        <v>70</v>
      </c>
      <c r="F129" t="s">
        <v>8220</v>
      </c>
      <c r="G129" t="s">
        <v>8223</v>
      </c>
      <c r="H129" t="s">
        <v>8245</v>
      </c>
      <c r="I129">
        <v>1432913659</v>
      </c>
      <c r="J129">
        <v>1430321659</v>
      </c>
      <c r="K129" t="b">
        <v>0</v>
      </c>
      <c r="L129">
        <v>3</v>
      </c>
      <c r="M129" t="b">
        <v>0</v>
      </c>
      <c r="N129" t="s">
        <v>8269</v>
      </c>
      <c r="O129" s="20" t="s">
        <v>8319</v>
      </c>
      <c r="P129" s="15" t="s">
        <v>8320</v>
      </c>
      <c r="Q129" s="12">
        <v>42123.648831018516</v>
      </c>
      <c r="R129">
        <v>2015</v>
      </c>
      <c r="S129" t="s">
        <v>8367</v>
      </c>
    </row>
    <row r="130" spans="1:19" ht="29.5" thickBot="1" x14ac:dyDescent="0.4">
      <c r="A130">
        <v>2849</v>
      </c>
      <c r="B130" s="3" t="s">
        <v>2849</v>
      </c>
      <c r="C130" s="3" t="s">
        <v>6959</v>
      </c>
      <c r="D130" s="6">
        <v>500</v>
      </c>
      <c r="E130" s="8">
        <v>5</v>
      </c>
      <c r="F130" t="s">
        <v>8220</v>
      </c>
      <c r="G130" t="s">
        <v>8224</v>
      </c>
      <c r="H130" t="s">
        <v>8246</v>
      </c>
      <c r="I130">
        <v>1461406600</v>
      </c>
      <c r="J130">
        <v>1458814600</v>
      </c>
      <c r="K130" t="b">
        <v>0</v>
      </c>
      <c r="L130">
        <v>1</v>
      </c>
      <c r="M130" t="b">
        <v>0</v>
      </c>
      <c r="N130" t="s">
        <v>8269</v>
      </c>
      <c r="O130" s="20" t="s">
        <v>8319</v>
      </c>
      <c r="P130" s="15" t="s">
        <v>8320</v>
      </c>
      <c r="Q130" s="13">
        <v>42453.428240740737</v>
      </c>
      <c r="R130">
        <v>2016</v>
      </c>
      <c r="S130" t="s">
        <v>8366</v>
      </c>
    </row>
    <row r="131" spans="1:19" ht="102" thickBot="1" x14ac:dyDescent="0.4">
      <c r="A131">
        <v>2850</v>
      </c>
      <c r="B131" s="3" t="s">
        <v>2850</v>
      </c>
      <c r="C131" s="3" t="s">
        <v>6960</v>
      </c>
      <c r="D131" s="6">
        <v>8000</v>
      </c>
      <c r="E131" s="8">
        <v>311</v>
      </c>
      <c r="F131" t="s">
        <v>8220</v>
      </c>
      <c r="G131" t="s">
        <v>8223</v>
      </c>
      <c r="H131" t="s">
        <v>8245</v>
      </c>
      <c r="I131">
        <v>1409962211</v>
      </c>
      <c r="J131">
        <v>1407370211</v>
      </c>
      <c r="K131" t="b">
        <v>0</v>
      </c>
      <c r="L131">
        <v>13</v>
      </c>
      <c r="M131" t="b">
        <v>0</v>
      </c>
      <c r="N131" t="s">
        <v>8269</v>
      </c>
      <c r="O131" s="20" t="s">
        <v>8319</v>
      </c>
      <c r="P131" s="15" t="s">
        <v>8320</v>
      </c>
      <c r="Q131" s="12">
        <v>41858.007071759261</v>
      </c>
      <c r="R131">
        <v>2014</v>
      </c>
      <c r="S131" t="s">
        <v>8371</v>
      </c>
    </row>
    <row r="132" spans="1:19" ht="87.5" thickBot="1" x14ac:dyDescent="0.4">
      <c r="A132">
        <v>2851</v>
      </c>
      <c r="B132" s="3" t="s">
        <v>2851</v>
      </c>
      <c r="C132" s="3" t="s">
        <v>6961</v>
      </c>
      <c r="D132" s="6">
        <v>4500</v>
      </c>
      <c r="E132" s="8">
        <v>0</v>
      </c>
      <c r="F132" t="s">
        <v>8220</v>
      </c>
      <c r="G132" t="s">
        <v>8240</v>
      </c>
      <c r="H132" t="s">
        <v>8248</v>
      </c>
      <c r="I132">
        <v>1454109420</v>
      </c>
      <c r="J132">
        <v>1453334629</v>
      </c>
      <c r="K132" t="b">
        <v>0</v>
      </c>
      <c r="L132">
        <v>0</v>
      </c>
      <c r="M132" t="b">
        <v>0</v>
      </c>
      <c r="N132" t="s">
        <v>8269</v>
      </c>
      <c r="O132" s="20" t="s">
        <v>8319</v>
      </c>
      <c r="P132" s="15" t="s">
        <v>8320</v>
      </c>
      <c r="Q132" s="13">
        <v>42390.002650462964</v>
      </c>
      <c r="R132">
        <v>2016</v>
      </c>
      <c r="S132" t="s">
        <v>8365</v>
      </c>
    </row>
    <row r="133" spans="1:19" ht="29.5" thickBot="1" x14ac:dyDescent="0.4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20" t="s">
        <v>8319</v>
      </c>
      <c r="P133" s="15" t="s">
        <v>8320</v>
      </c>
      <c r="Q133" s="12">
        <v>41781.045173611114</v>
      </c>
      <c r="R133">
        <v>2014</v>
      </c>
      <c r="S133" t="s">
        <v>8368</v>
      </c>
    </row>
    <row r="134" spans="1:19" ht="87.5" thickBot="1" x14ac:dyDescent="0.4">
      <c r="A134">
        <v>2853</v>
      </c>
      <c r="B134" s="3" t="s">
        <v>2853</v>
      </c>
      <c r="C134" s="3" t="s">
        <v>6963</v>
      </c>
      <c r="D134" s="6">
        <v>9500</v>
      </c>
      <c r="E134" s="8">
        <v>0</v>
      </c>
      <c r="F134" t="s">
        <v>8220</v>
      </c>
      <c r="G134" t="s">
        <v>8228</v>
      </c>
      <c r="H134" t="s">
        <v>8250</v>
      </c>
      <c r="I134">
        <v>1410669297</v>
      </c>
      <c r="J134">
        <v>1405485297</v>
      </c>
      <c r="K134" t="b">
        <v>0</v>
      </c>
      <c r="L134">
        <v>0</v>
      </c>
      <c r="M134" t="b">
        <v>0</v>
      </c>
      <c r="N134" t="s">
        <v>8269</v>
      </c>
      <c r="O134" s="20" t="s">
        <v>8319</v>
      </c>
      <c r="P134" s="15" t="s">
        <v>8320</v>
      </c>
      <c r="Q134" s="13">
        <v>41836.190937500003</v>
      </c>
      <c r="R134">
        <v>2014</v>
      </c>
      <c r="S134" t="s">
        <v>8370</v>
      </c>
    </row>
    <row r="135" spans="1:19" ht="44" thickBot="1" x14ac:dyDescent="0.4">
      <c r="A135">
        <v>2854</v>
      </c>
      <c r="B135" s="3" t="s">
        <v>2854</v>
      </c>
      <c r="C135" s="3" t="s">
        <v>6964</v>
      </c>
      <c r="D135" s="6">
        <v>1000</v>
      </c>
      <c r="E135" s="8">
        <v>417</v>
      </c>
      <c r="F135" t="s">
        <v>8220</v>
      </c>
      <c r="G135" t="s">
        <v>8224</v>
      </c>
      <c r="H135" t="s">
        <v>8246</v>
      </c>
      <c r="I135">
        <v>1431018719</v>
      </c>
      <c r="J135">
        <v>1429290719</v>
      </c>
      <c r="K135" t="b">
        <v>0</v>
      </c>
      <c r="L135">
        <v>14</v>
      </c>
      <c r="M135" t="b">
        <v>0</v>
      </c>
      <c r="N135" t="s">
        <v>8269</v>
      </c>
      <c r="O135" s="20" t="s">
        <v>8319</v>
      </c>
      <c r="P135" s="15" t="s">
        <v>8320</v>
      </c>
      <c r="Q135" s="12">
        <v>42111.71665509259</v>
      </c>
      <c r="R135">
        <v>2015</v>
      </c>
      <c r="S135" t="s">
        <v>8367</v>
      </c>
    </row>
    <row r="136" spans="1:19" ht="58.5" thickBot="1" x14ac:dyDescent="0.4">
      <c r="A136">
        <v>2855</v>
      </c>
      <c r="B136" s="3" t="s">
        <v>2855</v>
      </c>
      <c r="C136" s="3" t="s">
        <v>6965</v>
      </c>
      <c r="D136" s="6">
        <v>600</v>
      </c>
      <c r="E136" s="8">
        <v>300</v>
      </c>
      <c r="F136" t="s">
        <v>8220</v>
      </c>
      <c r="G136" t="s">
        <v>8223</v>
      </c>
      <c r="H136" t="s">
        <v>8245</v>
      </c>
      <c r="I136">
        <v>1454110440</v>
      </c>
      <c r="J136">
        <v>1451607071</v>
      </c>
      <c r="K136" t="b">
        <v>0</v>
      </c>
      <c r="L136">
        <v>5</v>
      </c>
      <c r="M136" t="b">
        <v>0</v>
      </c>
      <c r="N136" t="s">
        <v>8269</v>
      </c>
      <c r="O136" s="20" t="s">
        <v>8319</v>
      </c>
      <c r="P136" s="15" t="s">
        <v>8320</v>
      </c>
      <c r="Q136" s="13">
        <v>42370.0077662037</v>
      </c>
      <c r="R136">
        <v>2016</v>
      </c>
      <c r="S136" t="s">
        <v>8365</v>
      </c>
    </row>
    <row r="137" spans="1:19" ht="58.5" thickBot="1" x14ac:dyDescent="0.4">
      <c r="A137">
        <v>2856</v>
      </c>
      <c r="B137" s="3" t="s">
        <v>2856</v>
      </c>
      <c r="C137" s="3" t="s">
        <v>6966</v>
      </c>
      <c r="D137" s="6">
        <v>3000</v>
      </c>
      <c r="E137" s="8">
        <v>146</v>
      </c>
      <c r="F137" t="s">
        <v>8220</v>
      </c>
      <c r="G137" t="s">
        <v>8223</v>
      </c>
      <c r="H137" t="s">
        <v>8245</v>
      </c>
      <c r="I137">
        <v>1439069640</v>
      </c>
      <c r="J137">
        <v>1433897647</v>
      </c>
      <c r="K137" t="b">
        <v>0</v>
      </c>
      <c r="L137">
        <v>6</v>
      </c>
      <c r="M137" t="b">
        <v>0</v>
      </c>
      <c r="N137" t="s">
        <v>8269</v>
      </c>
      <c r="O137" s="20" t="s">
        <v>8319</v>
      </c>
      <c r="P137" s="15" t="s">
        <v>8320</v>
      </c>
      <c r="Q137" s="12">
        <v>42165.037581018521</v>
      </c>
      <c r="R137">
        <v>2015</v>
      </c>
      <c r="S137" t="s">
        <v>8369</v>
      </c>
    </row>
    <row r="138" spans="1:19" ht="44" thickBot="1" x14ac:dyDescent="0.4">
      <c r="A138">
        <v>2857</v>
      </c>
      <c r="B138" s="3" t="s">
        <v>2857</v>
      </c>
      <c r="C138" s="3" t="s">
        <v>6967</v>
      </c>
      <c r="D138" s="6">
        <v>38000</v>
      </c>
      <c r="E138" s="8">
        <v>7500</v>
      </c>
      <c r="F138" t="s">
        <v>8220</v>
      </c>
      <c r="G138" t="s">
        <v>8237</v>
      </c>
      <c r="H138" t="s">
        <v>8255</v>
      </c>
      <c r="I138">
        <v>1487613600</v>
      </c>
      <c r="J138">
        <v>1482444295</v>
      </c>
      <c r="K138" t="b">
        <v>0</v>
      </c>
      <c r="L138">
        <v>15</v>
      </c>
      <c r="M138" t="b">
        <v>0</v>
      </c>
      <c r="N138" t="s">
        <v>8269</v>
      </c>
      <c r="O138" s="20" t="s">
        <v>8319</v>
      </c>
      <c r="P138" s="15" t="s">
        <v>8320</v>
      </c>
      <c r="Q138" s="13">
        <v>42726.920081018521</v>
      </c>
      <c r="R138">
        <v>2016</v>
      </c>
      <c r="S138" t="s">
        <v>8375</v>
      </c>
    </row>
    <row r="139" spans="1:19" ht="73" thickBot="1" x14ac:dyDescent="0.4">
      <c r="A139">
        <v>2858</v>
      </c>
      <c r="B139" s="3" t="s">
        <v>2858</v>
      </c>
      <c r="C139" s="3" t="s">
        <v>6968</v>
      </c>
      <c r="D139" s="6">
        <v>1000</v>
      </c>
      <c r="E139" s="8">
        <v>0</v>
      </c>
      <c r="F139" t="s">
        <v>8220</v>
      </c>
      <c r="G139" t="s">
        <v>8232</v>
      </c>
      <c r="H139" t="s">
        <v>8248</v>
      </c>
      <c r="I139">
        <v>1417778880</v>
      </c>
      <c r="J139">
        <v>1415711095</v>
      </c>
      <c r="K139" t="b">
        <v>0</v>
      </c>
      <c r="L139">
        <v>0</v>
      </c>
      <c r="M139" t="b">
        <v>0</v>
      </c>
      <c r="N139" t="s">
        <v>8269</v>
      </c>
      <c r="O139" s="20" t="s">
        <v>8319</v>
      </c>
      <c r="P139" s="15" t="s">
        <v>8320</v>
      </c>
      <c r="Q139" s="12">
        <v>41954.545081018521</v>
      </c>
      <c r="R139">
        <v>2014</v>
      </c>
      <c r="S139" t="s">
        <v>8374</v>
      </c>
    </row>
    <row r="140" spans="1:19" ht="58.5" thickBot="1" x14ac:dyDescent="0.4">
      <c r="A140">
        <v>2859</v>
      </c>
      <c r="B140" s="3" t="s">
        <v>2859</v>
      </c>
      <c r="C140" s="3" t="s">
        <v>6969</v>
      </c>
      <c r="D140" s="6">
        <v>2000</v>
      </c>
      <c r="E140" s="8">
        <v>35</v>
      </c>
      <c r="F140" t="s">
        <v>8220</v>
      </c>
      <c r="G140" t="s">
        <v>8225</v>
      </c>
      <c r="H140" t="s">
        <v>8247</v>
      </c>
      <c r="I140">
        <v>1444984904</v>
      </c>
      <c r="J140">
        <v>1439800904</v>
      </c>
      <c r="K140" t="b">
        <v>0</v>
      </c>
      <c r="L140">
        <v>1</v>
      </c>
      <c r="M140" t="b">
        <v>0</v>
      </c>
      <c r="N140" t="s">
        <v>8269</v>
      </c>
      <c r="O140" s="20" t="s">
        <v>8319</v>
      </c>
      <c r="P140" s="15" t="s">
        <v>8320</v>
      </c>
      <c r="Q140" s="13">
        <v>42233.362314814818</v>
      </c>
      <c r="R140">
        <v>2015</v>
      </c>
      <c r="S140" t="s">
        <v>8371</v>
      </c>
    </row>
    <row r="141" spans="1:19" ht="58.5" thickBot="1" x14ac:dyDescent="0.4">
      <c r="A141">
        <v>2860</v>
      </c>
      <c r="B141" s="3" t="s">
        <v>2860</v>
      </c>
      <c r="C141" s="3" t="s">
        <v>6970</v>
      </c>
      <c r="D141" s="6">
        <v>4000</v>
      </c>
      <c r="E141" s="8">
        <v>266</v>
      </c>
      <c r="F141" t="s">
        <v>8220</v>
      </c>
      <c r="G141" t="s">
        <v>8223</v>
      </c>
      <c r="H141" t="s">
        <v>8245</v>
      </c>
      <c r="I141">
        <v>1466363576</v>
      </c>
      <c r="J141">
        <v>1461179576</v>
      </c>
      <c r="K141" t="b">
        <v>0</v>
      </c>
      <c r="L141">
        <v>9</v>
      </c>
      <c r="M141" t="b">
        <v>0</v>
      </c>
      <c r="N141" t="s">
        <v>8269</v>
      </c>
      <c r="O141" s="20" t="s">
        <v>8319</v>
      </c>
      <c r="P141" s="15" t="s">
        <v>8320</v>
      </c>
      <c r="Q141" s="12">
        <v>42480.80064814815</v>
      </c>
      <c r="R141">
        <v>2016</v>
      </c>
      <c r="S141" t="s">
        <v>8367</v>
      </c>
    </row>
    <row r="142" spans="1:19" ht="29.5" thickBot="1" x14ac:dyDescent="0.4">
      <c r="A142">
        <v>2861</v>
      </c>
      <c r="B142" s="3" t="s">
        <v>2861</v>
      </c>
      <c r="C142" s="3" t="s">
        <v>6971</v>
      </c>
      <c r="D142" s="6">
        <v>250</v>
      </c>
      <c r="E142" s="8">
        <v>80</v>
      </c>
      <c r="F142" t="s">
        <v>8220</v>
      </c>
      <c r="G142" t="s">
        <v>8225</v>
      </c>
      <c r="H142" t="s">
        <v>8247</v>
      </c>
      <c r="I142">
        <v>1443103848</v>
      </c>
      <c r="J142">
        <v>1441894248</v>
      </c>
      <c r="K142" t="b">
        <v>0</v>
      </c>
      <c r="L142">
        <v>3</v>
      </c>
      <c r="M142" t="b">
        <v>0</v>
      </c>
      <c r="N142" t="s">
        <v>8269</v>
      </c>
      <c r="O142" s="20" t="s">
        <v>8319</v>
      </c>
      <c r="P142" s="15" t="s">
        <v>8320</v>
      </c>
      <c r="Q142" s="13">
        <v>42257.590833333335</v>
      </c>
      <c r="R142">
        <v>2015</v>
      </c>
      <c r="S142" t="s">
        <v>8372</v>
      </c>
    </row>
    <row r="143" spans="1:19" ht="29.5" thickBot="1" x14ac:dyDescent="0.4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20" t="s">
        <v>8319</v>
      </c>
      <c r="P143" s="15" t="s">
        <v>8320</v>
      </c>
      <c r="Q143" s="12">
        <v>41784.789687500001</v>
      </c>
      <c r="R143">
        <v>2014</v>
      </c>
      <c r="S143" t="s">
        <v>8368</v>
      </c>
    </row>
    <row r="144" spans="1:19" ht="29.5" thickBot="1" x14ac:dyDescent="0.4">
      <c r="A144">
        <v>2863</v>
      </c>
      <c r="B144" s="3" t="s">
        <v>2863</v>
      </c>
      <c r="C144" s="3" t="s">
        <v>6973</v>
      </c>
      <c r="D144" s="6">
        <v>50000</v>
      </c>
      <c r="E144" s="8">
        <v>20</v>
      </c>
      <c r="F144" t="s">
        <v>8220</v>
      </c>
      <c r="G144" t="s">
        <v>8223</v>
      </c>
      <c r="H144" t="s">
        <v>8245</v>
      </c>
      <c r="I144">
        <v>1410279123</v>
      </c>
      <c r="J144">
        <v>1405095123</v>
      </c>
      <c r="K144" t="b">
        <v>0</v>
      </c>
      <c r="L144">
        <v>1</v>
      </c>
      <c r="M144" t="b">
        <v>0</v>
      </c>
      <c r="N144" t="s">
        <v>8269</v>
      </c>
      <c r="O144" s="20" t="s">
        <v>8319</v>
      </c>
      <c r="P144" s="15" t="s">
        <v>8320</v>
      </c>
      <c r="Q144" s="13">
        <v>41831.675034722219</v>
      </c>
      <c r="R144">
        <v>2014</v>
      </c>
      <c r="S144" t="s">
        <v>8370</v>
      </c>
    </row>
    <row r="145" spans="1:19" ht="73" thickBot="1" x14ac:dyDescent="0.4">
      <c r="A145">
        <v>2864</v>
      </c>
      <c r="B145" s="3" t="s">
        <v>2864</v>
      </c>
      <c r="C145" s="3" t="s">
        <v>6974</v>
      </c>
      <c r="D145" s="6">
        <v>2500</v>
      </c>
      <c r="E145" s="8">
        <v>40</v>
      </c>
      <c r="F145" t="s">
        <v>8220</v>
      </c>
      <c r="G145" t="s">
        <v>8224</v>
      </c>
      <c r="H145" t="s">
        <v>8246</v>
      </c>
      <c r="I145">
        <v>1437139080</v>
      </c>
      <c r="J145">
        <v>1434552207</v>
      </c>
      <c r="K145" t="b">
        <v>0</v>
      </c>
      <c r="L145">
        <v>3</v>
      </c>
      <c r="M145" t="b">
        <v>0</v>
      </c>
      <c r="N145" t="s">
        <v>8269</v>
      </c>
      <c r="O145" s="20" t="s">
        <v>8319</v>
      </c>
      <c r="P145" s="15" t="s">
        <v>8320</v>
      </c>
      <c r="Q145" s="12">
        <v>42172.613506944443</v>
      </c>
      <c r="R145">
        <v>2015</v>
      </c>
      <c r="S145" t="s">
        <v>8369</v>
      </c>
    </row>
    <row r="146" spans="1:19" ht="73" thickBot="1" x14ac:dyDescent="0.4">
      <c r="A146">
        <v>2865</v>
      </c>
      <c r="B146" s="3" t="s">
        <v>2865</v>
      </c>
      <c r="C146" s="3" t="s">
        <v>6975</v>
      </c>
      <c r="D146" s="6">
        <v>2888</v>
      </c>
      <c r="E146" s="8">
        <v>0</v>
      </c>
      <c r="F146" t="s">
        <v>8220</v>
      </c>
      <c r="G146" t="s">
        <v>8223</v>
      </c>
      <c r="H146" t="s">
        <v>8245</v>
      </c>
      <c r="I146">
        <v>1420512259</v>
      </c>
      <c r="J146">
        <v>1415328259</v>
      </c>
      <c r="K146" t="b">
        <v>0</v>
      </c>
      <c r="L146">
        <v>0</v>
      </c>
      <c r="M146" t="b">
        <v>0</v>
      </c>
      <c r="N146" t="s">
        <v>8269</v>
      </c>
      <c r="O146" s="20" t="s">
        <v>8319</v>
      </c>
      <c r="P146" s="15" t="s">
        <v>8320</v>
      </c>
      <c r="Q146" s="13">
        <v>41950.114108796297</v>
      </c>
      <c r="R146">
        <v>2014</v>
      </c>
      <c r="S146" t="s">
        <v>8374</v>
      </c>
    </row>
    <row r="147" spans="1:19" ht="87.5" thickBot="1" x14ac:dyDescent="0.4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 s="20" t="s">
        <v>8319</v>
      </c>
      <c r="P147" s="15" t="s">
        <v>8320</v>
      </c>
      <c r="Q147" s="12">
        <v>42627.955104166664</v>
      </c>
      <c r="R147">
        <v>2016</v>
      </c>
      <c r="S147" t="s">
        <v>8372</v>
      </c>
    </row>
    <row r="148" spans="1:19" ht="73" thickBot="1" x14ac:dyDescent="0.4">
      <c r="A148">
        <v>2867</v>
      </c>
      <c r="B148" s="3" t="s">
        <v>2867</v>
      </c>
      <c r="C148" s="3" t="s">
        <v>6977</v>
      </c>
      <c r="D148" s="6">
        <v>2500</v>
      </c>
      <c r="E148" s="8">
        <v>504</v>
      </c>
      <c r="F148" t="s">
        <v>8220</v>
      </c>
      <c r="G148" t="s">
        <v>8223</v>
      </c>
      <c r="H148" t="s">
        <v>8245</v>
      </c>
      <c r="I148">
        <v>1467604800</v>
      </c>
      <c r="J148">
        <v>1465533672</v>
      </c>
      <c r="K148" t="b">
        <v>0</v>
      </c>
      <c r="L148">
        <v>10</v>
      </c>
      <c r="M148" t="b">
        <v>0</v>
      </c>
      <c r="N148" t="s">
        <v>8269</v>
      </c>
      <c r="O148" s="20" t="s">
        <v>8319</v>
      </c>
      <c r="P148" s="15" t="s">
        <v>8320</v>
      </c>
      <c r="Q148" s="13">
        <v>42531.195277777777</v>
      </c>
      <c r="R148">
        <v>2016</v>
      </c>
      <c r="S148" t="s">
        <v>8369</v>
      </c>
    </row>
    <row r="149" spans="1:19" ht="58.5" thickBot="1" x14ac:dyDescent="0.4">
      <c r="A149">
        <v>2868</v>
      </c>
      <c r="B149" s="3" t="s">
        <v>2868</v>
      </c>
      <c r="C149" s="3" t="s">
        <v>6978</v>
      </c>
      <c r="D149" s="6">
        <v>15000</v>
      </c>
      <c r="E149" s="8">
        <v>6301.76</v>
      </c>
      <c r="F149" t="s">
        <v>8220</v>
      </c>
      <c r="G149" t="s">
        <v>8223</v>
      </c>
      <c r="H149" t="s">
        <v>8245</v>
      </c>
      <c r="I149">
        <v>1475697054</v>
      </c>
      <c r="J149">
        <v>1473105054</v>
      </c>
      <c r="K149" t="b">
        <v>0</v>
      </c>
      <c r="L149">
        <v>60</v>
      </c>
      <c r="M149" t="b">
        <v>0</v>
      </c>
      <c r="N149" t="s">
        <v>8269</v>
      </c>
      <c r="O149" s="20" t="s">
        <v>8319</v>
      </c>
      <c r="P149" s="15" t="s">
        <v>8320</v>
      </c>
      <c r="Q149" s="12">
        <v>42618.827013888891</v>
      </c>
      <c r="R149">
        <v>2016</v>
      </c>
      <c r="S149" t="s">
        <v>8372</v>
      </c>
    </row>
    <row r="150" spans="1:19" ht="116.5" thickBot="1" x14ac:dyDescent="0.4">
      <c r="A150">
        <v>2869</v>
      </c>
      <c r="B150" s="3" t="s">
        <v>2869</v>
      </c>
      <c r="C150" s="3" t="s">
        <v>6979</v>
      </c>
      <c r="D150" s="6">
        <v>20000</v>
      </c>
      <c r="E150" s="8">
        <v>177</v>
      </c>
      <c r="F150" t="s">
        <v>8220</v>
      </c>
      <c r="G150" t="s">
        <v>8223</v>
      </c>
      <c r="H150" t="s">
        <v>8245</v>
      </c>
      <c r="I150">
        <v>1468937681</v>
      </c>
      <c r="J150">
        <v>1466345681</v>
      </c>
      <c r="K150" t="b">
        <v>0</v>
      </c>
      <c r="L150">
        <v>5</v>
      </c>
      <c r="M150" t="b">
        <v>0</v>
      </c>
      <c r="N150" t="s">
        <v>8269</v>
      </c>
      <c r="O150" s="20" t="s">
        <v>8319</v>
      </c>
      <c r="P150" s="15" t="s">
        <v>8320</v>
      </c>
      <c r="Q150" s="13">
        <v>42540.593530092592</v>
      </c>
      <c r="R150">
        <v>2016</v>
      </c>
      <c r="S150" t="s">
        <v>8369</v>
      </c>
    </row>
    <row r="151" spans="1:19" ht="102" thickBot="1" x14ac:dyDescent="0.4">
      <c r="A151">
        <v>2870</v>
      </c>
      <c r="B151" s="3" t="s">
        <v>2870</v>
      </c>
      <c r="C151" s="3" t="s">
        <v>6980</v>
      </c>
      <c r="D151" s="6">
        <v>5000</v>
      </c>
      <c r="E151" s="8">
        <v>750</v>
      </c>
      <c r="F151" t="s">
        <v>8220</v>
      </c>
      <c r="G151" t="s">
        <v>8223</v>
      </c>
      <c r="H151" t="s">
        <v>8245</v>
      </c>
      <c r="I151">
        <v>1400301165</v>
      </c>
      <c r="J151">
        <v>1397709165</v>
      </c>
      <c r="K151" t="b">
        <v>0</v>
      </c>
      <c r="L151">
        <v>9</v>
      </c>
      <c r="M151" t="b">
        <v>0</v>
      </c>
      <c r="N151" t="s">
        <v>8269</v>
      </c>
      <c r="O151" s="20" t="s">
        <v>8319</v>
      </c>
      <c r="P151" s="15" t="s">
        <v>8320</v>
      </c>
      <c r="Q151" s="12">
        <v>41746.189409722225</v>
      </c>
      <c r="R151">
        <v>2014</v>
      </c>
      <c r="S151" t="s">
        <v>8367</v>
      </c>
    </row>
    <row r="152" spans="1:19" ht="58.5" thickBot="1" x14ac:dyDescent="0.4">
      <c r="A152">
        <v>2871</v>
      </c>
      <c r="B152" s="3" t="s">
        <v>2871</v>
      </c>
      <c r="C152" s="3" t="s">
        <v>6981</v>
      </c>
      <c r="D152" s="6">
        <v>10000</v>
      </c>
      <c r="E152" s="8">
        <v>467</v>
      </c>
      <c r="F152" t="s">
        <v>8220</v>
      </c>
      <c r="G152" t="s">
        <v>8223</v>
      </c>
      <c r="H152" t="s">
        <v>8245</v>
      </c>
      <c r="I152">
        <v>1419183813</v>
      </c>
      <c r="J152">
        <v>1417455813</v>
      </c>
      <c r="K152" t="b">
        <v>0</v>
      </c>
      <c r="L152">
        <v>13</v>
      </c>
      <c r="M152" t="b">
        <v>0</v>
      </c>
      <c r="N152" t="s">
        <v>8269</v>
      </c>
      <c r="O152" s="20" t="s">
        <v>8319</v>
      </c>
      <c r="P152" s="15" t="s">
        <v>8320</v>
      </c>
      <c r="Q152" s="13">
        <v>41974.738576388889</v>
      </c>
      <c r="R152">
        <v>2014</v>
      </c>
      <c r="S152" t="s">
        <v>8375</v>
      </c>
    </row>
    <row r="153" spans="1:19" ht="29.5" thickBot="1" x14ac:dyDescent="0.4">
      <c r="A153">
        <v>2872</v>
      </c>
      <c r="B153" s="3" t="s">
        <v>2872</v>
      </c>
      <c r="C153" s="3" t="s">
        <v>6982</v>
      </c>
      <c r="D153" s="6">
        <v>3000</v>
      </c>
      <c r="E153" s="8">
        <v>0</v>
      </c>
      <c r="F153" t="s">
        <v>8220</v>
      </c>
      <c r="G153" t="s">
        <v>8223</v>
      </c>
      <c r="H153" t="s">
        <v>8245</v>
      </c>
      <c r="I153">
        <v>1434768438</v>
      </c>
      <c r="J153">
        <v>1429584438</v>
      </c>
      <c r="K153" t="b">
        <v>0</v>
      </c>
      <c r="L153">
        <v>0</v>
      </c>
      <c r="M153" t="b">
        <v>0</v>
      </c>
      <c r="N153" t="s">
        <v>8269</v>
      </c>
      <c r="O153" s="20" t="s">
        <v>8319</v>
      </c>
      <c r="P153" s="15" t="s">
        <v>8320</v>
      </c>
      <c r="Q153" s="12">
        <v>42115.116180555553</v>
      </c>
      <c r="R153">
        <v>2015</v>
      </c>
      <c r="S153" t="s">
        <v>8367</v>
      </c>
    </row>
    <row r="154" spans="1:19" ht="58.5" thickBot="1" x14ac:dyDescent="0.4">
      <c r="A154">
        <v>2873</v>
      </c>
      <c r="B154" s="3" t="s">
        <v>2873</v>
      </c>
      <c r="C154" s="3" t="s">
        <v>6983</v>
      </c>
      <c r="D154" s="6">
        <v>2500</v>
      </c>
      <c r="E154" s="8">
        <v>953</v>
      </c>
      <c r="F154" t="s">
        <v>8220</v>
      </c>
      <c r="G154" t="s">
        <v>8223</v>
      </c>
      <c r="H154" t="s">
        <v>8245</v>
      </c>
      <c r="I154">
        <v>1422473831</v>
      </c>
      <c r="J154">
        <v>1419881831</v>
      </c>
      <c r="K154" t="b">
        <v>0</v>
      </c>
      <c r="L154">
        <v>8</v>
      </c>
      <c r="M154" t="b">
        <v>0</v>
      </c>
      <c r="N154" t="s">
        <v>8269</v>
      </c>
      <c r="O154" s="20" t="s">
        <v>8319</v>
      </c>
      <c r="P154" s="15" t="s">
        <v>8320</v>
      </c>
      <c r="Q154" s="13">
        <v>42002.817488425928</v>
      </c>
      <c r="R154">
        <v>2014</v>
      </c>
      <c r="S154" t="s">
        <v>8375</v>
      </c>
    </row>
    <row r="155" spans="1:19" ht="58.5" thickBot="1" x14ac:dyDescent="0.4">
      <c r="A155">
        <v>2874</v>
      </c>
      <c r="B155" s="3" t="s">
        <v>2874</v>
      </c>
      <c r="C155" s="3" t="s">
        <v>6984</v>
      </c>
      <c r="D155" s="6">
        <v>5000</v>
      </c>
      <c r="E155" s="8">
        <v>271</v>
      </c>
      <c r="F155" t="s">
        <v>8220</v>
      </c>
      <c r="G155" t="s">
        <v>8223</v>
      </c>
      <c r="H155" t="s">
        <v>8245</v>
      </c>
      <c r="I155">
        <v>1484684186</v>
      </c>
      <c r="J155">
        <v>1482092186</v>
      </c>
      <c r="K155" t="b">
        <v>0</v>
      </c>
      <c r="L155">
        <v>3</v>
      </c>
      <c r="M155" t="b">
        <v>0</v>
      </c>
      <c r="N155" t="s">
        <v>8269</v>
      </c>
      <c r="O155" s="20" t="s">
        <v>8319</v>
      </c>
      <c r="P155" s="15" t="s">
        <v>8320</v>
      </c>
      <c r="Q155" s="12">
        <v>42722.84474537037</v>
      </c>
      <c r="R155">
        <v>2016</v>
      </c>
      <c r="S155" t="s">
        <v>8375</v>
      </c>
    </row>
    <row r="156" spans="1:19" ht="44" thickBot="1" x14ac:dyDescent="0.4">
      <c r="A156">
        <v>2875</v>
      </c>
      <c r="B156" s="3" t="s">
        <v>2875</v>
      </c>
      <c r="C156" s="3" t="s">
        <v>6985</v>
      </c>
      <c r="D156" s="6">
        <v>20000</v>
      </c>
      <c r="E156" s="8">
        <v>7</v>
      </c>
      <c r="F156" t="s">
        <v>8220</v>
      </c>
      <c r="G156" t="s">
        <v>8223</v>
      </c>
      <c r="H156" t="s">
        <v>8245</v>
      </c>
      <c r="I156">
        <v>1462417493</v>
      </c>
      <c r="J156">
        <v>1459825493</v>
      </c>
      <c r="K156" t="b">
        <v>0</v>
      </c>
      <c r="L156">
        <v>3</v>
      </c>
      <c r="M156" t="b">
        <v>0</v>
      </c>
      <c r="N156" t="s">
        <v>8269</v>
      </c>
      <c r="O156" s="20" t="s">
        <v>8319</v>
      </c>
      <c r="P156" s="15" t="s">
        <v>8320</v>
      </c>
      <c r="Q156" s="13">
        <v>42465.128391203703</v>
      </c>
      <c r="R156">
        <v>2016</v>
      </c>
      <c r="S156" t="s">
        <v>8367</v>
      </c>
    </row>
    <row r="157" spans="1:19" ht="87.5" thickBot="1" x14ac:dyDescent="0.4">
      <c r="A157">
        <v>2876</v>
      </c>
      <c r="B157" s="3" t="s">
        <v>2876</v>
      </c>
      <c r="C157" s="3" t="s">
        <v>6986</v>
      </c>
      <c r="D157" s="6">
        <v>150000</v>
      </c>
      <c r="E157" s="8">
        <v>0</v>
      </c>
      <c r="F157" t="s">
        <v>8220</v>
      </c>
      <c r="G157" t="s">
        <v>8223</v>
      </c>
      <c r="H157" t="s">
        <v>8245</v>
      </c>
      <c r="I157">
        <v>1437069079</v>
      </c>
      <c r="J157">
        <v>1434477079</v>
      </c>
      <c r="K157" t="b">
        <v>0</v>
      </c>
      <c r="L157">
        <v>0</v>
      </c>
      <c r="M157" t="b">
        <v>0</v>
      </c>
      <c r="N157" t="s">
        <v>8269</v>
      </c>
      <c r="O157" s="20" t="s">
        <v>8319</v>
      </c>
      <c r="P157" s="15" t="s">
        <v>8320</v>
      </c>
      <c r="Q157" s="12">
        <v>42171.743969907409</v>
      </c>
      <c r="R157">
        <v>2015</v>
      </c>
      <c r="S157" t="s">
        <v>8369</v>
      </c>
    </row>
    <row r="158" spans="1:19" ht="87.5" thickBot="1" x14ac:dyDescent="0.4">
      <c r="A158">
        <v>2877</v>
      </c>
      <c r="B158" s="3" t="s">
        <v>2877</v>
      </c>
      <c r="C158" s="3" t="s">
        <v>6987</v>
      </c>
      <c r="D158" s="6">
        <v>6000</v>
      </c>
      <c r="E158" s="8">
        <v>650</v>
      </c>
      <c r="F158" t="s">
        <v>8220</v>
      </c>
      <c r="G158" t="s">
        <v>8223</v>
      </c>
      <c r="H158" t="s">
        <v>8245</v>
      </c>
      <c r="I158">
        <v>1480525200</v>
      </c>
      <c r="J158">
        <v>1477781724</v>
      </c>
      <c r="K158" t="b">
        <v>0</v>
      </c>
      <c r="L158">
        <v>6</v>
      </c>
      <c r="M158" t="b">
        <v>0</v>
      </c>
      <c r="N158" t="s">
        <v>8269</v>
      </c>
      <c r="O158" s="20" t="s">
        <v>8319</v>
      </c>
      <c r="P158" s="15" t="s">
        <v>8320</v>
      </c>
      <c r="Q158" s="13">
        <v>42672.955138888887</v>
      </c>
      <c r="R158">
        <v>2016</v>
      </c>
      <c r="S158" t="s">
        <v>8373</v>
      </c>
    </row>
    <row r="159" spans="1:19" ht="102" thickBot="1" x14ac:dyDescent="0.4">
      <c r="A159">
        <v>2878</v>
      </c>
      <c r="B159" s="3" t="s">
        <v>2878</v>
      </c>
      <c r="C159" s="3" t="s">
        <v>6988</v>
      </c>
      <c r="D159" s="6">
        <v>3000</v>
      </c>
      <c r="E159" s="8">
        <v>63</v>
      </c>
      <c r="F159" t="s">
        <v>8220</v>
      </c>
      <c r="G159" t="s">
        <v>8224</v>
      </c>
      <c r="H159" t="s">
        <v>8246</v>
      </c>
      <c r="I159">
        <v>1435934795</v>
      </c>
      <c r="J159">
        <v>1430750795</v>
      </c>
      <c r="K159" t="b">
        <v>0</v>
      </c>
      <c r="L159">
        <v>4</v>
      </c>
      <c r="M159" t="b">
        <v>0</v>
      </c>
      <c r="N159" t="s">
        <v>8269</v>
      </c>
      <c r="O159" s="20" t="s">
        <v>8319</v>
      </c>
      <c r="P159" s="15" t="s">
        <v>8320</v>
      </c>
      <c r="Q159" s="12">
        <v>42128.615682870368</v>
      </c>
      <c r="R159">
        <v>2015</v>
      </c>
      <c r="S159" t="s">
        <v>8368</v>
      </c>
    </row>
    <row r="160" spans="1:19" ht="87.5" thickBot="1" x14ac:dyDescent="0.4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20" t="s">
        <v>8319</v>
      </c>
      <c r="P160" s="15" t="s">
        <v>8320</v>
      </c>
      <c r="Q160" s="13">
        <v>42359.725243055553</v>
      </c>
      <c r="R160">
        <v>2015</v>
      </c>
      <c r="S160" t="s">
        <v>8375</v>
      </c>
    </row>
    <row r="161" spans="1:19" ht="58.5" thickBot="1" x14ac:dyDescent="0.4">
      <c r="A161">
        <v>2880</v>
      </c>
      <c r="B161" s="3" t="s">
        <v>2880</v>
      </c>
      <c r="C161" s="3" t="s">
        <v>6990</v>
      </c>
      <c r="D161" s="6">
        <v>12000</v>
      </c>
      <c r="E161" s="8">
        <v>2800</v>
      </c>
      <c r="F161" t="s">
        <v>8220</v>
      </c>
      <c r="G161" t="s">
        <v>8223</v>
      </c>
      <c r="H161" t="s">
        <v>8245</v>
      </c>
      <c r="I161">
        <v>1440090300</v>
      </c>
      <c r="J161">
        <v>1436305452</v>
      </c>
      <c r="K161" t="b">
        <v>0</v>
      </c>
      <c r="L161">
        <v>29</v>
      </c>
      <c r="M161" t="b">
        <v>0</v>
      </c>
      <c r="N161" t="s">
        <v>8269</v>
      </c>
      <c r="O161" s="20" t="s">
        <v>8319</v>
      </c>
      <c r="P161" s="15" t="s">
        <v>8320</v>
      </c>
      <c r="Q161" s="12">
        <v>42192.905694444446</v>
      </c>
      <c r="R161">
        <v>2015</v>
      </c>
      <c r="S161" t="s">
        <v>8370</v>
      </c>
    </row>
    <row r="162" spans="1:19" ht="116.5" thickBot="1" x14ac:dyDescent="0.4">
      <c r="A162">
        <v>2881</v>
      </c>
      <c r="B162" s="3" t="s">
        <v>2881</v>
      </c>
      <c r="C162" s="3" t="s">
        <v>6991</v>
      </c>
      <c r="D162" s="6">
        <v>5500</v>
      </c>
      <c r="E162" s="8">
        <v>0</v>
      </c>
      <c r="F162" t="s">
        <v>8220</v>
      </c>
      <c r="G162" t="s">
        <v>8223</v>
      </c>
      <c r="H162" t="s">
        <v>8245</v>
      </c>
      <c r="I162">
        <v>1417620036</v>
      </c>
      <c r="J162">
        <v>1412432436</v>
      </c>
      <c r="K162" t="b">
        <v>0</v>
      </c>
      <c r="L162">
        <v>0</v>
      </c>
      <c r="M162" t="b">
        <v>0</v>
      </c>
      <c r="N162" t="s">
        <v>8269</v>
      </c>
      <c r="O162" s="20" t="s">
        <v>8319</v>
      </c>
      <c r="P162" s="15" t="s">
        <v>8320</v>
      </c>
      <c r="Q162" s="13">
        <v>41916.597638888888</v>
      </c>
      <c r="R162">
        <v>2014</v>
      </c>
      <c r="S162" t="s">
        <v>8373</v>
      </c>
    </row>
    <row r="163" spans="1:19" ht="116.5" thickBot="1" x14ac:dyDescent="0.4">
      <c r="A163">
        <v>2882</v>
      </c>
      <c r="B163" s="3" t="s">
        <v>2882</v>
      </c>
      <c r="C163" s="3" t="s">
        <v>6992</v>
      </c>
      <c r="D163" s="6">
        <v>750</v>
      </c>
      <c r="E163" s="8">
        <v>252</v>
      </c>
      <c r="F163" t="s">
        <v>8220</v>
      </c>
      <c r="G163" t="s">
        <v>8223</v>
      </c>
      <c r="H163" t="s">
        <v>8245</v>
      </c>
      <c r="I163">
        <v>1462112318</v>
      </c>
      <c r="J163">
        <v>1459520318</v>
      </c>
      <c r="K163" t="b">
        <v>0</v>
      </c>
      <c r="L163">
        <v>4</v>
      </c>
      <c r="M163" t="b">
        <v>0</v>
      </c>
      <c r="N163" t="s">
        <v>8269</v>
      </c>
      <c r="O163" s="20" t="s">
        <v>8319</v>
      </c>
      <c r="P163" s="15" t="s">
        <v>8320</v>
      </c>
      <c r="Q163" s="12">
        <v>42461.596273148149</v>
      </c>
      <c r="R163">
        <v>2016</v>
      </c>
      <c r="S163" t="s">
        <v>8367</v>
      </c>
    </row>
    <row r="164" spans="1:19" ht="102" thickBot="1" x14ac:dyDescent="0.4">
      <c r="A164">
        <v>2883</v>
      </c>
      <c r="B164" s="3" t="s">
        <v>2883</v>
      </c>
      <c r="C164" s="3" t="s">
        <v>6993</v>
      </c>
      <c r="D164" s="6">
        <v>10000</v>
      </c>
      <c r="E164" s="8">
        <v>1908</v>
      </c>
      <c r="F164" t="s">
        <v>8220</v>
      </c>
      <c r="G164" t="s">
        <v>8223</v>
      </c>
      <c r="H164" t="s">
        <v>8245</v>
      </c>
      <c r="I164">
        <v>1454734740</v>
      </c>
      <c r="J164">
        <v>1451684437</v>
      </c>
      <c r="K164" t="b">
        <v>0</v>
      </c>
      <c r="L164">
        <v>5</v>
      </c>
      <c r="M164" t="b">
        <v>0</v>
      </c>
      <c r="N164" t="s">
        <v>8269</v>
      </c>
      <c r="O164" s="20" t="s">
        <v>8319</v>
      </c>
      <c r="P164" s="15" t="s">
        <v>8320</v>
      </c>
      <c r="Q164" s="13">
        <v>42370.90320601852</v>
      </c>
      <c r="R164">
        <v>2016</v>
      </c>
      <c r="S164" t="s">
        <v>8365</v>
      </c>
    </row>
    <row r="165" spans="1:19" ht="87.5" thickBot="1" x14ac:dyDescent="0.4">
      <c r="A165">
        <v>2884</v>
      </c>
      <c r="B165" s="3" t="s">
        <v>2884</v>
      </c>
      <c r="C165" s="3" t="s">
        <v>6994</v>
      </c>
      <c r="D165" s="6">
        <v>45000</v>
      </c>
      <c r="E165" s="8">
        <v>185</v>
      </c>
      <c r="F165" t="s">
        <v>8220</v>
      </c>
      <c r="G165" t="s">
        <v>8223</v>
      </c>
      <c r="H165" t="s">
        <v>8245</v>
      </c>
      <c r="I165">
        <v>1417800435</v>
      </c>
      <c r="J165">
        <v>1415208435</v>
      </c>
      <c r="K165" t="b">
        <v>0</v>
      </c>
      <c r="L165">
        <v>4</v>
      </c>
      <c r="M165" t="b">
        <v>0</v>
      </c>
      <c r="N165" t="s">
        <v>8269</v>
      </c>
      <c r="O165" s="20" t="s">
        <v>8319</v>
      </c>
      <c r="P165" s="15" t="s">
        <v>8320</v>
      </c>
      <c r="Q165" s="12">
        <v>41948.727256944447</v>
      </c>
      <c r="R165">
        <v>2014</v>
      </c>
      <c r="S165" t="s">
        <v>8374</v>
      </c>
    </row>
    <row r="166" spans="1:19" ht="29.5" thickBot="1" x14ac:dyDescent="0.4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 s="20" t="s">
        <v>8319</v>
      </c>
      <c r="P166" s="15" t="s">
        <v>8320</v>
      </c>
      <c r="Q166" s="13">
        <v>42047.07640046296</v>
      </c>
      <c r="R166">
        <v>2015</v>
      </c>
      <c r="S166" t="s">
        <v>8376</v>
      </c>
    </row>
    <row r="167" spans="1:19" ht="73" thickBot="1" x14ac:dyDescent="0.4">
      <c r="A167">
        <v>2886</v>
      </c>
      <c r="B167" s="3" t="s">
        <v>2886</v>
      </c>
      <c r="C167" s="3" t="s">
        <v>6996</v>
      </c>
      <c r="D167" s="6">
        <v>200</v>
      </c>
      <c r="E167" s="8">
        <v>10</v>
      </c>
      <c r="F167" t="s">
        <v>8220</v>
      </c>
      <c r="G167" t="s">
        <v>8223</v>
      </c>
      <c r="H167" t="s">
        <v>8245</v>
      </c>
      <c r="I167">
        <v>1442635140</v>
      </c>
      <c r="J167">
        <v>1442243484</v>
      </c>
      <c r="K167" t="b">
        <v>0</v>
      </c>
      <c r="L167">
        <v>1</v>
      </c>
      <c r="M167" t="b">
        <v>0</v>
      </c>
      <c r="N167" t="s">
        <v>8269</v>
      </c>
      <c r="O167" s="20" t="s">
        <v>8319</v>
      </c>
      <c r="P167" s="15" t="s">
        <v>8320</v>
      </c>
      <c r="Q167" s="12">
        <v>42261.632916666669</v>
      </c>
      <c r="R167">
        <v>2015</v>
      </c>
      <c r="S167" t="s">
        <v>8372</v>
      </c>
    </row>
    <row r="168" spans="1:19" ht="102" thickBot="1" x14ac:dyDescent="0.4">
      <c r="A168">
        <v>2887</v>
      </c>
      <c r="B168" s="3" t="s">
        <v>2887</v>
      </c>
      <c r="C168" s="3" t="s">
        <v>6997</v>
      </c>
      <c r="D168" s="6">
        <v>3000</v>
      </c>
      <c r="E168" s="8">
        <v>5</v>
      </c>
      <c r="F168" t="s">
        <v>8220</v>
      </c>
      <c r="G168" t="s">
        <v>8223</v>
      </c>
      <c r="H168" t="s">
        <v>8245</v>
      </c>
      <c r="I168">
        <v>1420971324</v>
      </c>
      <c r="J168">
        <v>1418379324</v>
      </c>
      <c r="K168" t="b">
        <v>0</v>
      </c>
      <c r="L168">
        <v>1</v>
      </c>
      <c r="M168" t="b">
        <v>0</v>
      </c>
      <c r="N168" t="s">
        <v>8269</v>
      </c>
      <c r="O168" s="20" t="s">
        <v>8319</v>
      </c>
      <c r="P168" s="15" t="s">
        <v>8320</v>
      </c>
      <c r="Q168" s="13">
        <v>41985.427361111113</v>
      </c>
      <c r="R168">
        <v>2014</v>
      </c>
      <c r="S168" t="s">
        <v>8375</v>
      </c>
    </row>
    <row r="169" spans="1:19" ht="116.5" thickBot="1" x14ac:dyDescent="0.4">
      <c r="A169">
        <v>2888</v>
      </c>
      <c r="B169" s="3" t="s">
        <v>2888</v>
      </c>
      <c r="C169" s="3" t="s">
        <v>6998</v>
      </c>
      <c r="D169" s="6">
        <v>30000</v>
      </c>
      <c r="E169" s="8">
        <v>0</v>
      </c>
      <c r="F169" t="s">
        <v>8220</v>
      </c>
      <c r="G169" t="s">
        <v>8223</v>
      </c>
      <c r="H169" t="s">
        <v>8245</v>
      </c>
      <c r="I169">
        <v>1413608340</v>
      </c>
      <c r="J169">
        <v>1412945440</v>
      </c>
      <c r="K169" t="b">
        <v>0</v>
      </c>
      <c r="L169">
        <v>0</v>
      </c>
      <c r="M169" t="b">
        <v>0</v>
      </c>
      <c r="N169" t="s">
        <v>8269</v>
      </c>
      <c r="O169" s="20" t="s">
        <v>8319</v>
      </c>
      <c r="P169" s="15" t="s">
        <v>8320</v>
      </c>
      <c r="Q169" s="12">
        <v>41922.535185185188</v>
      </c>
      <c r="R169">
        <v>2014</v>
      </c>
      <c r="S169" t="s">
        <v>8373</v>
      </c>
    </row>
    <row r="170" spans="1:19" ht="29.5" thickBot="1" x14ac:dyDescent="0.4">
      <c r="A170">
        <v>2889</v>
      </c>
      <c r="B170" s="3" t="s">
        <v>2889</v>
      </c>
      <c r="C170" s="3" t="s">
        <v>6999</v>
      </c>
      <c r="D170" s="6">
        <v>3000</v>
      </c>
      <c r="E170" s="8">
        <v>1142</v>
      </c>
      <c r="F170" t="s">
        <v>8220</v>
      </c>
      <c r="G170" t="s">
        <v>8223</v>
      </c>
      <c r="H170" t="s">
        <v>8245</v>
      </c>
      <c r="I170">
        <v>1409344985</v>
      </c>
      <c r="J170">
        <v>1406752985</v>
      </c>
      <c r="K170" t="b">
        <v>0</v>
      </c>
      <c r="L170">
        <v>14</v>
      </c>
      <c r="M170" t="b">
        <v>0</v>
      </c>
      <c r="N170" t="s">
        <v>8269</v>
      </c>
      <c r="O170" s="20" t="s">
        <v>8319</v>
      </c>
      <c r="P170" s="15" t="s">
        <v>8320</v>
      </c>
      <c r="Q170" s="13">
        <v>41850.863252314812</v>
      </c>
      <c r="R170">
        <v>2014</v>
      </c>
      <c r="S170" t="s">
        <v>8370</v>
      </c>
    </row>
    <row r="171" spans="1:19" ht="73" thickBot="1" x14ac:dyDescent="0.4">
      <c r="A171">
        <v>2890</v>
      </c>
      <c r="B171" s="3" t="s">
        <v>2890</v>
      </c>
      <c r="C171" s="3" t="s">
        <v>7000</v>
      </c>
      <c r="D171" s="6">
        <v>2000</v>
      </c>
      <c r="E171" s="8">
        <v>21</v>
      </c>
      <c r="F171" t="s">
        <v>8220</v>
      </c>
      <c r="G171" t="s">
        <v>8223</v>
      </c>
      <c r="H171" t="s">
        <v>8245</v>
      </c>
      <c r="I171">
        <v>1407553200</v>
      </c>
      <c r="J171">
        <v>1405100992</v>
      </c>
      <c r="K171" t="b">
        <v>0</v>
      </c>
      <c r="L171">
        <v>3</v>
      </c>
      <c r="M171" t="b">
        <v>0</v>
      </c>
      <c r="N171" t="s">
        <v>8269</v>
      </c>
      <c r="O171" s="20" t="s">
        <v>8319</v>
      </c>
      <c r="P171" s="15" t="s">
        <v>8320</v>
      </c>
      <c r="Q171" s="12">
        <v>41831.742962962962</v>
      </c>
      <c r="R171">
        <v>2014</v>
      </c>
      <c r="S171" t="s">
        <v>8370</v>
      </c>
    </row>
    <row r="172" spans="1:19" ht="58.5" thickBot="1" x14ac:dyDescent="0.4">
      <c r="A172">
        <v>2891</v>
      </c>
      <c r="B172" s="3" t="s">
        <v>2891</v>
      </c>
      <c r="C172" s="3" t="s">
        <v>7001</v>
      </c>
      <c r="D172" s="6">
        <v>10000</v>
      </c>
      <c r="E172" s="8">
        <v>273</v>
      </c>
      <c r="F172" t="s">
        <v>8220</v>
      </c>
      <c r="G172" t="s">
        <v>8223</v>
      </c>
      <c r="H172" t="s">
        <v>8245</v>
      </c>
      <c r="I172">
        <v>1460751128</v>
      </c>
      <c r="J172">
        <v>1455570728</v>
      </c>
      <c r="K172" t="b">
        <v>0</v>
      </c>
      <c r="L172">
        <v>10</v>
      </c>
      <c r="M172" t="b">
        <v>0</v>
      </c>
      <c r="N172" t="s">
        <v>8269</v>
      </c>
      <c r="O172" s="20" t="s">
        <v>8319</v>
      </c>
      <c r="P172" s="15" t="s">
        <v>8320</v>
      </c>
      <c r="Q172" s="13">
        <v>42415.883425925924</v>
      </c>
      <c r="R172">
        <v>2016</v>
      </c>
      <c r="S172" t="s">
        <v>8376</v>
      </c>
    </row>
    <row r="173" spans="1:19" ht="44" thickBot="1" x14ac:dyDescent="0.4">
      <c r="A173">
        <v>2892</v>
      </c>
      <c r="B173" s="3" t="s">
        <v>2892</v>
      </c>
      <c r="C173" s="3" t="s">
        <v>7002</v>
      </c>
      <c r="D173" s="6">
        <v>5500</v>
      </c>
      <c r="E173" s="8">
        <v>500</v>
      </c>
      <c r="F173" t="s">
        <v>8220</v>
      </c>
      <c r="G173" t="s">
        <v>8223</v>
      </c>
      <c r="H173" t="s">
        <v>8245</v>
      </c>
      <c r="I173">
        <v>1409000400</v>
      </c>
      <c r="J173">
        <v>1408381704</v>
      </c>
      <c r="K173" t="b">
        <v>0</v>
      </c>
      <c r="L173">
        <v>17</v>
      </c>
      <c r="M173" t="b">
        <v>0</v>
      </c>
      <c r="N173" t="s">
        <v>8269</v>
      </c>
      <c r="O173" s="20" t="s">
        <v>8319</v>
      </c>
      <c r="P173" s="15" t="s">
        <v>8320</v>
      </c>
      <c r="Q173" s="12">
        <v>41869.714166666665</v>
      </c>
      <c r="R173">
        <v>2014</v>
      </c>
      <c r="S173" t="s">
        <v>8371</v>
      </c>
    </row>
    <row r="174" spans="1:19" ht="58.5" thickBot="1" x14ac:dyDescent="0.4">
      <c r="A174">
        <v>2893</v>
      </c>
      <c r="B174" s="3" t="s">
        <v>2893</v>
      </c>
      <c r="C174" s="3" t="s">
        <v>7003</v>
      </c>
      <c r="D174" s="6">
        <v>5000</v>
      </c>
      <c r="E174" s="8">
        <v>25</v>
      </c>
      <c r="F174" t="s">
        <v>8220</v>
      </c>
      <c r="G174" t="s">
        <v>8223</v>
      </c>
      <c r="H174" t="s">
        <v>8245</v>
      </c>
      <c r="I174">
        <v>1420768800</v>
      </c>
      <c r="J174">
        <v>1415644395</v>
      </c>
      <c r="K174" t="b">
        <v>0</v>
      </c>
      <c r="L174">
        <v>2</v>
      </c>
      <c r="M174" t="b">
        <v>0</v>
      </c>
      <c r="N174" t="s">
        <v>8269</v>
      </c>
      <c r="O174" s="20" t="s">
        <v>8319</v>
      </c>
      <c r="P174" s="15" t="s">
        <v>8320</v>
      </c>
      <c r="Q174" s="13">
        <v>41953.773090277777</v>
      </c>
      <c r="R174">
        <v>2014</v>
      </c>
      <c r="S174" t="s">
        <v>8374</v>
      </c>
    </row>
    <row r="175" spans="1:19" ht="102" thickBot="1" x14ac:dyDescent="0.4">
      <c r="A175">
        <v>2894</v>
      </c>
      <c r="B175" s="3" t="s">
        <v>2894</v>
      </c>
      <c r="C175" s="3" t="s">
        <v>7004</v>
      </c>
      <c r="D175" s="6">
        <v>50000</v>
      </c>
      <c r="E175" s="8">
        <v>0</v>
      </c>
      <c r="F175" t="s">
        <v>8220</v>
      </c>
      <c r="G175" t="s">
        <v>8223</v>
      </c>
      <c r="H175" t="s">
        <v>8245</v>
      </c>
      <c r="I175">
        <v>1428100815</v>
      </c>
      <c r="J175">
        <v>1422920415</v>
      </c>
      <c r="K175" t="b">
        <v>0</v>
      </c>
      <c r="L175">
        <v>0</v>
      </c>
      <c r="M175" t="b">
        <v>0</v>
      </c>
      <c r="N175" t="s">
        <v>8269</v>
      </c>
      <c r="O175" s="20" t="s">
        <v>8319</v>
      </c>
      <c r="P175" s="15" t="s">
        <v>8320</v>
      </c>
      <c r="Q175" s="12">
        <v>42037.986284722225</v>
      </c>
      <c r="R175">
        <v>2015</v>
      </c>
      <c r="S175" t="s">
        <v>8376</v>
      </c>
    </row>
    <row r="176" spans="1:19" ht="116.5" thickBot="1" x14ac:dyDescent="0.4">
      <c r="A176">
        <v>2895</v>
      </c>
      <c r="B176" s="3" t="s">
        <v>2895</v>
      </c>
      <c r="C176" s="3" t="s">
        <v>7005</v>
      </c>
      <c r="D176" s="6">
        <v>500</v>
      </c>
      <c r="E176" s="8">
        <v>23</v>
      </c>
      <c r="F176" t="s">
        <v>8220</v>
      </c>
      <c r="G176" t="s">
        <v>8223</v>
      </c>
      <c r="H176" t="s">
        <v>8245</v>
      </c>
      <c r="I176">
        <v>1403470800</v>
      </c>
      <c r="J176">
        <v>1403356792</v>
      </c>
      <c r="K176" t="b">
        <v>0</v>
      </c>
      <c r="L176">
        <v>4</v>
      </c>
      <c r="M176" t="b">
        <v>0</v>
      </c>
      <c r="N176" t="s">
        <v>8269</v>
      </c>
      <c r="O176" s="20" t="s">
        <v>8319</v>
      </c>
      <c r="P176" s="15" t="s">
        <v>8320</v>
      </c>
      <c r="Q176" s="13">
        <v>41811.555462962962</v>
      </c>
      <c r="R176">
        <v>2014</v>
      </c>
      <c r="S176" t="s">
        <v>8369</v>
      </c>
    </row>
    <row r="177" spans="1:19" ht="116.5" thickBot="1" x14ac:dyDescent="0.4">
      <c r="A177">
        <v>2896</v>
      </c>
      <c r="B177" s="3" t="s">
        <v>2896</v>
      </c>
      <c r="C177" s="3" t="s">
        <v>7006</v>
      </c>
      <c r="D177" s="6">
        <v>3000</v>
      </c>
      <c r="E177" s="8">
        <v>625</v>
      </c>
      <c r="F177" t="s">
        <v>8220</v>
      </c>
      <c r="G177" t="s">
        <v>8223</v>
      </c>
      <c r="H177" t="s">
        <v>8245</v>
      </c>
      <c r="I177">
        <v>1481522400</v>
      </c>
      <c r="J177">
        <v>1480283321</v>
      </c>
      <c r="K177" t="b">
        <v>0</v>
      </c>
      <c r="L177">
        <v>12</v>
      </c>
      <c r="M177" t="b">
        <v>0</v>
      </c>
      <c r="N177" t="s">
        <v>8269</v>
      </c>
      <c r="O177" s="20" t="s">
        <v>8319</v>
      </c>
      <c r="P177" s="15" t="s">
        <v>8320</v>
      </c>
      <c r="Q177" s="12">
        <v>42701.908807870372</v>
      </c>
      <c r="R177">
        <v>2016</v>
      </c>
      <c r="S177" t="s">
        <v>8374</v>
      </c>
    </row>
    <row r="178" spans="1:19" ht="29.5" thickBot="1" x14ac:dyDescent="0.4">
      <c r="A178">
        <v>2897</v>
      </c>
      <c r="B178" s="3" t="s">
        <v>2897</v>
      </c>
      <c r="C178" s="3" t="s">
        <v>7007</v>
      </c>
      <c r="D178" s="6">
        <v>12000</v>
      </c>
      <c r="E178" s="8">
        <v>550</v>
      </c>
      <c r="F178" t="s">
        <v>8220</v>
      </c>
      <c r="G178" t="s">
        <v>8223</v>
      </c>
      <c r="H178" t="s">
        <v>8245</v>
      </c>
      <c r="I178">
        <v>1444577345</v>
      </c>
      <c r="J178">
        <v>1441985458</v>
      </c>
      <c r="K178" t="b">
        <v>0</v>
      </c>
      <c r="L178">
        <v>3</v>
      </c>
      <c r="M178" t="b">
        <v>0</v>
      </c>
      <c r="N178" t="s">
        <v>8269</v>
      </c>
      <c r="O178" s="20" t="s">
        <v>8319</v>
      </c>
      <c r="P178" s="15" t="s">
        <v>8320</v>
      </c>
      <c r="Q178" s="13">
        <v>42258.646504629629</v>
      </c>
      <c r="R178">
        <v>2015</v>
      </c>
      <c r="S178" t="s">
        <v>8372</v>
      </c>
    </row>
    <row r="179" spans="1:19" ht="44" thickBot="1" x14ac:dyDescent="0.4">
      <c r="A179">
        <v>2898</v>
      </c>
      <c r="B179" s="3" t="s">
        <v>2898</v>
      </c>
      <c r="C179" s="3" t="s">
        <v>7008</v>
      </c>
      <c r="D179" s="6">
        <v>7500</v>
      </c>
      <c r="E179" s="8">
        <v>316</v>
      </c>
      <c r="F179" t="s">
        <v>8220</v>
      </c>
      <c r="G179" t="s">
        <v>8223</v>
      </c>
      <c r="H179" t="s">
        <v>8245</v>
      </c>
      <c r="I179">
        <v>1446307053</v>
      </c>
      <c r="J179">
        <v>1443715053</v>
      </c>
      <c r="K179" t="b">
        <v>0</v>
      </c>
      <c r="L179">
        <v>12</v>
      </c>
      <c r="M179" t="b">
        <v>0</v>
      </c>
      <c r="N179" t="s">
        <v>8269</v>
      </c>
      <c r="O179" s="20" t="s">
        <v>8319</v>
      </c>
      <c r="P179" s="15" t="s">
        <v>8320</v>
      </c>
      <c r="Q179" s="12">
        <v>42278.664965277778</v>
      </c>
      <c r="R179">
        <v>2015</v>
      </c>
      <c r="S179" t="s">
        <v>8373</v>
      </c>
    </row>
    <row r="180" spans="1:19" ht="44" thickBot="1" x14ac:dyDescent="0.4">
      <c r="A180">
        <v>2899</v>
      </c>
      <c r="B180" s="3" t="s">
        <v>2899</v>
      </c>
      <c r="C180" s="3" t="s">
        <v>7009</v>
      </c>
      <c r="D180" s="6">
        <v>10000</v>
      </c>
      <c r="E180" s="8">
        <v>0</v>
      </c>
      <c r="F180" t="s">
        <v>8220</v>
      </c>
      <c r="G180" t="s">
        <v>8223</v>
      </c>
      <c r="H180" t="s">
        <v>8245</v>
      </c>
      <c r="I180">
        <v>1469325158</v>
      </c>
      <c r="J180">
        <v>1464141158</v>
      </c>
      <c r="K180" t="b">
        <v>0</v>
      </c>
      <c r="L180">
        <v>0</v>
      </c>
      <c r="M180" t="b">
        <v>0</v>
      </c>
      <c r="N180" t="s">
        <v>8269</v>
      </c>
      <c r="O180" s="20" t="s">
        <v>8319</v>
      </c>
      <c r="P180" s="15" t="s">
        <v>8320</v>
      </c>
      <c r="Q180" s="13">
        <v>42515.078217592592</v>
      </c>
      <c r="R180">
        <v>2016</v>
      </c>
      <c r="S180" t="s">
        <v>8368</v>
      </c>
    </row>
    <row r="181" spans="1:19" ht="58.5" thickBot="1" x14ac:dyDescent="0.4">
      <c r="A181">
        <v>2900</v>
      </c>
      <c r="B181" s="3" t="s">
        <v>2900</v>
      </c>
      <c r="C181" s="3" t="s">
        <v>7010</v>
      </c>
      <c r="D181" s="6">
        <v>5500</v>
      </c>
      <c r="E181" s="8">
        <v>3405</v>
      </c>
      <c r="F181" t="s">
        <v>8220</v>
      </c>
      <c r="G181" t="s">
        <v>8223</v>
      </c>
      <c r="H181" t="s">
        <v>8245</v>
      </c>
      <c r="I181">
        <v>1407562632</v>
      </c>
      <c r="J181">
        <v>1404970632</v>
      </c>
      <c r="K181" t="b">
        <v>0</v>
      </c>
      <c r="L181">
        <v>7</v>
      </c>
      <c r="M181" t="b">
        <v>0</v>
      </c>
      <c r="N181" t="s">
        <v>8269</v>
      </c>
      <c r="O181" s="20" t="s">
        <v>8319</v>
      </c>
      <c r="P181" s="15" t="s">
        <v>8320</v>
      </c>
      <c r="Q181" s="12">
        <v>41830.234166666669</v>
      </c>
      <c r="R181">
        <v>2014</v>
      </c>
      <c r="S181" t="s">
        <v>8370</v>
      </c>
    </row>
    <row r="182" spans="1:19" ht="58.5" thickBot="1" x14ac:dyDescent="0.4">
      <c r="A182">
        <v>2901</v>
      </c>
      <c r="B182" s="3" t="s">
        <v>2901</v>
      </c>
      <c r="C182" s="3" t="s">
        <v>7011</v>
      </c>
      <c r="D182" s="6">
        <v>750</v>
      </c>
      <c r="E182" s="8">
        <v>6</v>
      </c>
      <c r="F182" t="s">
        <v>8220</v>
      </c>
      <c r="G182" t="s">
        <v>8223</v>
      </c>
      <c r="H182" t="s">
        <v>8245</v>
      </c>
      <c r="I182">
        <v>1423345339</v>
      </c>
      <c r="J182">
        <v>1418161339</v>
      </c>
      <c r="K182" t="b">
        <v>0</v>
      </c>
      <c r="L182">
        <v>2</v>
      </c>
      <c r="M182" t="b">
        <v>0</v>
      </c>
      <c r="N182" t="s">
        <v>8269</v>
      </c>
      <c r="O182" s="20" t="s">
        <v>8319</v>
      </c>
      <c r="P182" s="15" t="s">
        <v>8320</v>
      </c>
      <c r="Q182" s="13">
        <v>41982.904386574075</v>
      </c>
      <c r="R182">
        <v>2014</v>
      </c>
      <c r="S182" t="s">
        <v>8375</v>
      </c>
    </row>
    <row r="183" spans="1:19" ht="102" thickBot="1" x14ac:dyDescent="0.4">
      <c r="A183">
        <v>2902</v>
      </c>
      <c r="B183" s="3" t="s">
        <v>2902</v>
      </c>
      <c r="C183" s="3" t="s">
        <v>7012</v>
      </c>
      <c r="D183" s="6">
        <v>150000</v>
      </c>
      <c r="E183" s="8">
        <v>25</v>
      </c>
      <c r="F183" t="s">
        <v>8220</v>
      </c>
      <c r="G183" t="s">
        <v>8223</v>
      </c>
      <c r="H183" t="s">
        <v>8245</v>
      </c>
      <c r="I183">
        <v>1440412396</v>
      </c>
      <c r="J183">
        <v>1437820396</v>
      </c>
      <c r="K183" t="b">
        <v>0</v>
      </c>
      <c r="L183">
        <v>1</v>
      </c>
      <c r="M183" t="b">
        <v>0</v>
      </c>
      <c r="N183" t="s">
        <v>8269</v>
      </c>
      <c r="O183" s="20" t="s">
        <v>8319</v>
      </c>
      <c r="P183" s="15" t="s">
        <v>8320</v>
      </c>
      <c r="Q183" s="12">
        <v>42210.439768518518</v>
      </c>
      <c r="R183">
        <v>2015</v>
      </c>
      <c r="S183" t="s">
        <v>8370</v>
      </c>
    </row>
    <row r="184" spans="1:19" ht="116.5" thickBot="1" x14ac:dyDescent="0.4">
      <c r="A184">
        <v>2903</v>
      </c>
      <c r="B184" s="3" t="s">
        <v>2903</v>
      </c>
      <c r="C184" s="3" t="s">
        <v>7013</v>
      </c>
      <c r="D184" s="6">
        <v>5000</v>
      </c>
      <c r="E184" s="8">
        <v>39</v>
      </c>
      <c r="F184" t="s">
        <v>8220</v>
      </c>
      <c r="G184" t="s">
        <v>8223</v>
      </c>
      <c r="H184" t="s">
        <v>8245</v>
      </c>
      <c r="I184">
        <v>1441771218</v>
      </c>
      <c r="J184">
        <v>1436587218</v>
      </c>
      <c r="K184" t="b">
        <v>0</v>
      </c>
      <c r="L184">
        <v>4</v>
      </c>
      <c r="M184" t="b">
        <v>0</v>
      </c>
      <c r="N184" t="s">
        <v>8269</v>
      </c>
      <c r="O184" s="20" t="s">
        <v>8319</v>
      </c>
      <c r="P184" s="15" t="s">
        <v>8320</v>
      </c>
      <c r="Q184" s="13">
        <v>42196.166875000003</v>
      </c>
      <c r="R184">
        <v>2015</v>
      </c>
      <c r="S184" t="s">
        <v>8370</v>
      </c>
    </row>
    <row r="185" spans="1:19" ht="29.5" thickBot="1" x14ac:dyDescent="0.4">
      <c r="A185">
        <v>2904</v>
      </c>
      <c r="B185" s="3" t="s">
        <v>2904</v>
      </c>
      <c r="C185" s="3" t="s">
        <v>7014</v>
      </c>
      <c r="D185" s="6">
        <v>1500</v>
      </c>
      <c r="E185" s="8">
        <v>75</v>
      </c>
      <c r="F185" t="s">
        <v>8220</v>
      </c>
      <c r="G185" t="s">
        <v>8224</v>
      </c>
      <c r="H185" t="s">
        <v>8246</v>
      </c>
      <c r="I185">
        <v>1415534400</v>
      </c>
      <c r="J185">
        <v>1414538031</v>
      </c>
      <c r="K185" t="b">
        <v>0</v>
      </c>
      <c r="L185">
        <v>4</v>
      </c>
      <c r="M185" t="b">
        <v>0</v>
      </c>
      <c r="N185" t="s">
        <v>8269</v>
      </c>
      <c r="O185" s="20" t="s">
        <v>8319</v>
      </c>
      <c r="P185" s="15" t="s">
        <v>8320</v>
      </c>
      <c r="Q185" s="12">
        <v>41940.967951388891</v>
      </c>
      <c r="R185">
        <v>2014</v>
      </c>
      <c r="S185" t="s">
        <v>8373</v>
      </c>
    </row>
    <row r="186" spans="1:19" ht="87.5" thickBot="1" x14ac:dyDescent="0.4">
      <c r="A186">
        <v>2905</v>
      </c>
      <c r="B186" s="3" t="s">
        <v>2905</v>
      </c>
      <c r="C186" s="3" t="s">
        <v>7015</v>
      </c>
      <c r="D186" s="6">
        <v>3500</v>
      </c>
      <c r="E186" s="8">
        <v>622</v>
      </c>
      <c r="F186" t="s">
        <v>8220</v>
      </c>
      <c r="G186" t="s">
        <v>8223</v>
      </c>
      <c r="H186" t="s">
        <v>8245</v>
      </c>
      <c r="I186">
        <v>1473211313</v>
      </c>
      <c r="J186">
        <v>1472001713</v>
      </c>
      <c r="K186" t="b">
        <v>0</v>
      </c>
      <c r="L186">
        <v>17</v>
      </c>
      <c r="M186" t="b">
        <v>0</v>
      </c>
      <c r="N186" t="s">
        <v>8269</v>
      </c>
      <c r="O186" s="20" t="s">
        <v>8319</v>
      </c>
      <c r="P186" s="15" t="s">
        <v>8320</v>
      </c>
      <c r="Q186" s="13">
        <v>42606.056863425925</v>
      </c>
      <c r="R186">
        <v>2016</v>
      </c>
      <c r="S186" t="s">
        <v>8371</v>
      </c>
    </row>
    <row r="187" spans="1:19" ht="73" thickBot="1" x14ac:dyDescent="0.4">
      <c r="A187">
        <v>2906</v>
      </c>
      <c r="B187" s="3" t="s">
        <v>2906</v>
      </c>
      <c r="C187" s="3" t="s">
        <v>7016</v>
      </c>
      <c r="D187" s="6">
        <v>6000</v>
      </c>
      <c r="E187" s="8">
        <v>565</v>
      </c>
      <c r="F187" t="s">
        <v>8220</v>
      </c>
      <c r="G187" t="s">
        <v>8223</v>
      </c>
      <c r="H187" t="s">
        <v>8245</v>
      </c>
      <c r="I187">
        <v>1438390800</v>
      </c>
      <c r="J187">
        <v>1436888066</v>
      </c>
      <c r="K187" t="b">
        <v>0</v>
      </c>
      <c r="L187">
        <v>7</v>
      </c>
      <c r="M187" t="b">
        <v>0</v>
      </c>
      <c r="N187" t="s">
        <v>8269</v>
      </c>
      <c r="O187" s="20" t="s">
        <v>8319</v>
      </c>
      <c r="P187" s="15" t="s">
        <v>8320</v>
      </c>
      <c r="Q187" s="12">
        <v>42199.648912037039</v>
      </c>
      <c r="R187">
        <v>2015</v>
      </c>
      <c r="S187" t="s">
        <v>8370</v>
      </c>
    </row>
    <row r="188" spans="1:19" ht="44" thickBot="1" x14ac:dyDescent="0.4">
      <c r="A188">
        <v>2907</v>
      </c>
      <c r="B188" s="3" t="s">
        <v>2907</v>
      </c>
      <c r="C188" s="3" t="s">
        <v>7017</v>
      </c>
      <c r="D188" s="6">
        <v>2500</v>
      </c>
      <c r="E188" s="8">
        <v>2</v>
      </c>
      <c r="F188" t="s">
        <v>8220</v>
      </c>
      <c r="G188" t="s">
        <v>8223</v>
      </c>
      <c r="H188" t="s">
        <v>8245</v>
      </c>
      <c r="I188">
        <v>1463259837</v>
      </c>
      <c r="J188">
        <v>1458075837</v>
      </c>
      <c r="K188" t="b">
        <v>0</v>
      </c>
      <c r="L188">
        <v>2</v>
      </c>
      <c r="M188" t="b">
        <v>0</v>
      </c>
      <c r="N188" t="s">
        <v>8269</v>
      </c>
      <c r="O188" s="20" t="s">
        <v>8319</v>
      </c>
      <c r="P188" s="15" t="s">
        <v>8320</v>
      </c>
      <c r="Q188" s="13">
        <v>42444.877743055556</v>
      </c>
      <c r="R188">
        <v>2016</v>
      </c>
      <c r="S188" t="s">
        <v>8366</v>
      </c>
    </row>
    <row r="189" spans="1:19" ht="58.5" thickBot="1" x14ac:dyDescent="0.4">
      <c r="A189">
        <v>2908</v>
      </c>
      <c r="B189" s="3" t="s">
        <v>2908</v>
      </c>
      <c r="C189" s="3" t="s">
        <v>7018</v>
      </c>
      <c r="D189" s="6">
        <v>9600</v>
      </c>
      <c r="E189" s="8">
        <v>264</v>
      </c>
      <c r="F189" t="s">
        <v>8220</v>
      </c>
      <c r="G189" t="s">
        <v>8223</v>
      </c>
      <c r="H189" t="s">
        <v>8245</v>
      </c>
      <c r="I189">
        <v>1465407219</v>
      </c>
      <c r="J189">
        <v>1462815219</v>
      </c>
      <c r="K189" t="b">
        <v>0</v>
      </c>
      <c r="L189">
        <v>5</v>
      </c>
      <c r="M189" t="b">
        <v>0</v>
      </c>
      <c r="N189" t="s">
        <v>8269</v>
      </c>
      <c r="O189" s="20" t="s">
        <v>8319</v>
      </c>
      <c r="P189" s="15" t="s">
        <v>8320</v>
      </c>
      <c r="Q189" s="12">
        <v>42499.73170138889</v>
      </c>
      <c r="R189">
        <v>2016</v>
      </c>
      <c r="S189" t="s">
        <v>8368</v>
      </c>
    </row>
    <row r="190" spans="1:19" ht="73" thickBot="1" x14ac:dyDescent="0.4">
      <c r="A190">
        <v>2909</v>
      </c>
      <c r="B190" s="3" t="s">
        <v>2909</v>
      </c>
      <c r="C190" s="3" t="s">
        <v>7019</v>
      </c>
      <c r="D190" s="6">
        <v>180000</v>
      </c>
      <c r="E190" s="8">
        <v>20</v>
      </c>
      <c r="F190" t="s">
        <v>8220</v>
      </c>
      <c r="G190" t="s">
        <v>8223</v>
      </c>
      <c r="H190" t="s">
        <v>8245</v>
      </c>
      <c r="I190">
        <v>1416944760</v>
      </c>
      <c r="J190">
        <v>1413527001</v>
      </c>
      <c r="K190" t="b">
        <v>0</v>
      </c>
      <c r="L190">
        <v>1</v>
      </c>
      <c r="M190" t="b">
        <v>0</v>
      </c>
      <c r="N190" t="s">
        <v>8269</v>
      </c>
      <c r="O190" s="20" t="s">
        <v>8319</v>
      </c>
      <c r="P190" s="15" t="s">
        <v>8320</v>
      </c>
      <c r="Q190" s="13">
        <v>41929.266215277778</v>
      </c>
      <c r="R190">
        <v>2014</v>
      </c>
      <c r="S190" t="s">
        <v>8373</v>
      </c>
    </row>
    <row r="191" spans="1:19" ht="44" thickBot="1" x14ac:dyDescent="0.4">
      <c r="A191">
        <v>2910</v>
      </c>
      <c r="B191" s="3" t="s">
        <v>2910</v>
      </c>
      <c r="C191" s="3" t="s">
        <v>7020</v>
      </c>
      <c r="D191" s="6">
        <v>30000</v>
      </c>
      <c r="E191" s="8">
        <v>1</v>
      </c>
      <c r="F191" t="s">
        <v>8220</v>
      </c>
      <c r="G191" t="s">
        <v>8224</v>
      </c>
      <c r="H191" t="s">
        <v>8246</v>
      </c>
      <c r="I191">
        <v>1434139887</v>
      </c>
      <c r="J191">
        <v>1428955887</v>
      </c>
      <c r="K191" t="b">
        <v>0</v>
      </c>
      <c r="L191">
        <v>1</v>
      </c>
      <c r="M191" t="b">
        <v>0</v>
      </c>
      <c r="N191" t="s">
        <v>8269</v>
      </c>
      <c r="O191" s="20" t="s">
        <v>8319</v>
      </c>
      <c r="P191" s="15" t="s">
        <v>8320</v>
      </c>
      <c r="Q191" s="12">
        <v>42107.841284722221</v>
      </c>
      <c r="R191">
        <v>2015</v>
      </c>
      <c r="S191" t="s">
        <v>8367</v>
      </c>
    </row>
    <row r="192" spans="1:19" ht="116.5" thickBot="1" x14ac:dyDescent="0.4">
      <c r="A192">
        <v>2911</v>
      </c>
      <c r="B192" s="3" t="s">
        <v>2911</v>
      </c>
      <c r="C192" s="3" t="s">
        <v>7021</v>
      </c>
      <c r="D192" s="6">
        <v>1800</v>
      </c>
      <c r="E192" s="8">
        <v>657</v>
      </c>
      <c r="F192" t="s">
        <v>8220</v>
      </c>
      <c r="G192" t="s">
        <v>8223</v>
      </c>
      <c r="H192" t="s">
        <v>8245</v>
      </c>
      <c r="I192">
        <v>1435429626</v>
      </c>
      <c r="J192">
        <v>1431973626</v>
      </c>
      <c r="K192" t="b">
        <v>0</v>
      </c>
      <c r="L192">
        <v>14</v>
      </c>
      <c r="M192" t="b">
        <v>0</v>
      </c>
      <c r="N192" t="s">
        <v>8269</v>
      </c>
      <c r="O192" s="20" t="s">
        <v>8319</v>
      </c>
      <c r="P192" s="15" t="s">
        <v>8320</v>
      </c>
      <c r="Q192" s="13">
        <v>42142.768819444442</v>
      </c>
      <c r="R192">
        <v>2015</v>
      </c>
      <c r="S192" t="s">
        <v>8368</v>
      </c>
    </row>
    <row r="193" spans="1:19" ht="29.5" thickBot="1" x14ac:dyDescent="0.4">
      <c r="A193">
        <v>2912</v>
      </c>
      <c r="B193" s="3" t="s">
        <v>2912</v>
      </c>
      <c r="C193" s="3" t="s">
        <v>7022</v>
      </c>
      <c r="D193" s="6">
        <v>14440</v>
      </c>
      <c r="E193" s="8">
        <v>2030</v>
      </c>
      <c r="F193" t="s">
        <v>8220</v>
      </c>
      <c r="G193" t="s">
        <v>8223</v>
      </c>
      <c r="H193" t="s">
        <v>8245</v>
      </c>
      <c r="I193">
        <v>1452827374</v>
      </c>
      <c r="J193">
        <v>1450235374</v>
      </c>
      <c r="K193" t="b">
        <v>0</v>
      </c>
      <c r="L193">
        <v>26</v>
      </c>
      <c r="M193" t="b">
        <v>0</v>
      </c>
      <c r="N193" t="s">
        <v>8269</v>
      </c>
      <c r="O193" s="20" t="s">
        <v>8319</v>
      </c>
      <c r="P193" s="15" t="s">
        <v>8320</v>
      </c>
      <c r="Q193" s="12">
        <v>42354.131643518522</v>
      </c>
      <c r="R193">
        <v>2015</v>
      </c>
      <c r="S193" t="s">
        <v>8375</v>
      </c>
    </row>
    <row r="194" spans="1:19" ht="73" thickBot="1" x14ac:dyDescent="0.4">
      <c r="A194">
        <v>2913</v>
      </c>
      <c r="B194" s="3" t="s">
        <v>2913</v>
      </c>
      <c r="C194" s="3" t="s">
        <v>7023</v>
      </c>
      <c r="D194" s="6">
        <v>10000</v>
      </c>
      <c r="E194" s="8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8269</v>
      </c>
      <c r="O194" s="20" t="s">
        <v>8319</v>
      </c>
      <c r="P194" s="15" t="s">
        <v>8320</v>
      </c>
      <c r="Q194" s="13">
        <v>41828.922905092593</v>
      </c>
      <c r="R194">
        <v>2014</v>
      </c>
      <c r="S194" t="s">
        <v>8370</v>
      </c>
    </row>
    <row r="195" spans="1:19" ht="44" thickBot="1" x14ac:dyDescent="0.4">
      <c r="A195">
        <v>2914</v>
      </c>
      <c r="B195" s="3" t="s">
        <v>2914</v>
      </c>
      <c r="C195" s="3" t="s">
        <v>7024</v>
      </c>
      <c r="D195" s="6">
        <v>25000</v>
      </c>
      <c r="E195" s="8">
        <v>1</v>
      </c>
      <c r="F195" t="s">
        <v>8220</v>
      </c>
      <c r="G195" t="s">
        <v>8224</v>
      </c>
      <c r="H195" t="s">
        <v>8246</v>
      </c>
      <c r="I195">
        <v>1426365994</v>
      </c>
      <c r="J195">
        <v>1421185594</v>
      </c>
      <c r="K195" t="b">
        <v>0</v>
      </c>
      <c r="L195">
        <v>1</v>
      </c>
      <c r="M195" t="b">
        <v>0</v>
      </c>
      <c r="N195" t="s">
        <v>8269</v>
      </c>
      <c r="O195" s="20" t="s">
        <v>8319</v>
      </c>
      <c r="P195" s="15" t="s">
        <v>8320</v>
      </c>
      <c r="Q195" s="12">
        <v>42017.907337962963</v>
      </c>
      <c r="R195">
        <v>2015</v>
      </c>
      <c r="S195" t="s">
        <v>8365</v>
      </c>
    </row>
    <row r="196" spans="1:19" ht="87.5" thickBot="1" x14ac:dyDescent="0.4">
      <c r="A196">
        <v>2915</v>
      </c>
      <c r="B196" s="3" t="s">
        <v>2915</v>
      </c>
      <c r="C196" s="3" t="s">
        <v>7025</v>
      </c>
      <c r="D196" s="6">
        <v>1000</v>
      </c>
      <c r="E196" s="8">
        <v>611</v>
      </c>
      <c r="F196" t="s">
        <v>8220</v>
      </c>
      <c r="G196" t="s">
        <v>8224</v>
      </c>
      <c r="H196" t="s">
        <v>8246</v>
      </c>
      <c r="I196">
        <v>1458117190</v>
      </c>
      <c r="J196">
        <v>1455528790</v>
      </c>
      <c r="K196" t="b">
        <v>0</v>
      </c>
      <c r="L196">
        <v>3</v>
      </c>
      <c r="M196" t="b">
        <v>0</v>
      </c>
      <c r="N196" t="s">
        <v>8269</v>
      </c>
      <c r="O196" s="20" t="s">
        <v>8319</v>
      </c>
      <c r="P196" s="15" t="s">
        <v>8320</v>
      </c>
      <c r="Q196" s="13">
        <v>42415.398032407407</v>
      </c>
      <c r="R196">
        <v>2016</v>
      </c>
      <c r="S196" t="s">
        <v>8376</v>
      </c>
    </row>
    <row r="197" spans="1:19" ht="102" thickBot="1" x14ac:dyDescent="0.4">
      <c r="A197">
        <v>2916</v>
      </c>
      <c r="B197" s="3" t="s">
        <v>2916</v>
      </c>
      <c r="C197" s="3" t="s">
        <v>7026</v>
      </c>
      <c r="D197" s="6">
        <v>1850</v>
      </c>
      <c r="E197" s="8">
        <v>145</v>
      </c>
      <c r="F197" t="s">
        <v>8220</v>
      </c>
      <c r="G197" t="s">
        <v>8224</v>
      </c>
      <c r="H197" t="s">
        <v>8246</v>
      </c>
      <c r="I197">
        <v>1400498789</v>
      </c>
      <c r="J197">
        <v>1398511589</v>
      </c>
      <c r="K197" t="b">
        <v>0</v>
      </c>
      <c r="L197">
        <v>7</v>
      </c>
      <c r="M197" t="b">
        <v>0</v>
      </c>
      <c r="N197" t="s">
        <v>8269</v>
      </c>
      <c r="O197" s="20" t="s">
        <v>8319</v>
      </c>
      <c r="P197" s="15" t="s">
        <v>8320</v>
      </c>
      <c r="Q197" s="12">
        <v>41755.476724537039</v>
      </c>
      <c r="R197">
        <v>2014</v>
      </c>
      <c r="S197" t="s">
        <v>8367</v>
      </c>
    </row>
    <row r="198" spans="1:19" ht="44" thickBot="1" x14ac:dyDescent="0.4">
      <c r="A198">
        <v>2917</v>
      </c>
      <c r="B198" s="3" t="s">
        <v>2917</v>
      </c>
      <c r="C198" s="3" t="s">
        <v>7027</v>
      </c>
      <c r="D198" s="6">
        <v>2000</v>
      </c>
      <c r="E198" s="8">
        <v>437</v>
      </c>
      <c r="F198" t="s">
        <v>8220</v>
      </c>
      <c r="G198" t="s">
        <v>8223</v>
      </c>
      <c r="H198" t="s">
        <v>8245</v>
      </c>
      <c r="I198">
        <v>1442381847</v>
      </c>
      <c r="J198">
        <v>1440826647</v>
      </c>
      <c r="K198" t="b">
        <v>0</v>
      </c>
      <c r="L198">
        <v>9</v>
      </c>
      <c r="M198" t="b">
        <v>0</v>
      </c>
      <c r="N198" t="s">
        <v>8269</v>
      </c>
      <c r="O198" s="20" t="s">
        <v>8319</v>
      </c>
      <c r="P198" s="15" t="s">
        <v>8320</v>
      </c>
      <c r="Q198" s="13">
        <v>42245.234340277777</v>
      </c>
      <c r="R198">
        <v>2015</v>
      </c>
      <c r="S198" t="s">
        <v>8371</v>
      </c>
    </row>
    <row r="199" spans="1:19" ht="73" thickBot="1" x14ac:dyDescent="0.4">
      <c r="A199">
        <v>2918</v>
      </c>
      <c r="B199" s="3" t="s">
        <v>2918</v>
      </c>
      <c r="C199" s="3" t="s">
        <v>7028</v>
      </c>
      <c r="D199" s="6">
        <v>5000</v>
      </c>
      <c r="E199" s="8">
        <v>1362</v>
      </c>
      <c r="F199" t="s">
        <v>8220</v>
      </c>
      <c r="G199" t="s">
        <v>8223</v>
      </c>
      <c r="H199" t="s">
        <v>8245</v>
      </c>
      <c r="I199">
        <v>1446131207</v>
      </c>
      <c r="J199">
        <v>1443712007</v>
      </c>
      <c r="K199" t="b">
        <v>0</v>
      </c>
      <c r="L199">
        <v>20</v>
      </c>
      <c r="M199" t="b">
        <v>0</v>
      </c>
      <c r="N199" t="s">
        <v>8269</v>
      </c>
      <c r="O199" s="20" t="s">
        <v>8319</v>
      </c>
      <c r="P199" s="15" t="s">
        <v>8320</v>
      </c>
      <c r="Q199" s="12">
        <v>42278.629710648151</v>
      </c>
      <c r="R199">
        <v>2015</v>
      </c>
      <c r="S199" t="s">
        <v>8373</v>
      </c>
    </row>
    <row r="200" spans="1:19" ht="44" thickBot="1" x14ac:dyDescent="0.4">
      <c r="A200">
        <v>2919</v>
      </c>
      <c r="B200" s="3" t="s">
        <v>2919</v>
      </c>
      <c r="C200" s="3" t="s">
        <v>7029</v>
      </c>
      <c r="D200" s="6">
        <v>600</v>
      </c>
      <c r="E200" s="8">
        <v>51</v>
      </c>
      <c r="F200" t="s">
        <v>8220</v>
      </c>
      <c r="G200" t="s">
        <v>8223</v>
      </c>
      <c r="H200" t="s">
        <v>8245</v>
      </c>
      <c r="I200">
        <v>1407250329</v>
      </c>
      <c r="J200">
        <v>1404658329</v>
      </c>
      <c r="K200" t="b">
        <v>0</v>
      </c>
      <c r="L200">
        <v>6</v>
      </c>
      <c r="M200" t="b">
        <v>0</v>
      </c>
      <c r="N200" t="s">
        <v>8269</v>
      </c>
      <c r="O200" s="20" t="s">
        <v>8319</v>
      </c>
      <c r="P200" s="15" t="s">
        <v>8320</v>
      </c>
      <c r="Q200" s="13">
        <v>41826.61954861111</v>
      </c>
      <c r="R200">
        <v>2014</v>
      </c>
      <c r="S200" t="s">
        <v>8370</v>
      </c>
    </row>
    <row r="201" spans="1:19" ht="44" thickBot="1" x14ac:dyDescent="0.4">
      <c r="A201">
        <v>2920</v>
      </c>
      <c r="B201" s="3" t="s">
        <v>2920</v>
      </c>
      <c r="C201" s="3" t="s">
        <v>7030</v>
      </c>
      <c r="D201" s="6">
        <v>2500</v>
      </c>
      <c r="E201" s="8">
        <v>671</v>
      </c>
      <c r="F201" t="s">
        <v>8220</v>
      </c>
      <c r="G201" t="s">
        <v>8228</v>
      </c>
      <c r="H201" t="s">
        <v>8250</v>
      </c>
      <c r="I201">
        <v>1427306470</v>
      </c>
      <c r="J201">
        <v>1424718070</v>
      </c>
      <c r="K201" t="b">
        <v>0</v>
      </c>
      <c r="L201">
        <v>13</v>
      </c>
      <c r="M201" t="b">
        <v>0</v>
      </c>
      <c r="N201" t="s">
        <v>8269</v>
      </c>
      <c r="O201" s="20" t="s">
        <v>8319</v>
      </c>
      <c r="P201" s="15" t="s">
        <v>8320</v>
      </c>
      <c r="Q201" s="12">
        <v>42058.79247685185</v>
      </c>
      <c r="R201">
        <v>2015</v>
      </c>
      <c r="S201" t="s">
        <v>8376</v>
      </c>
    </row>
    <row r="202" spans="1:19" ht="116.5" thickBot="1" x14ac:dyDescent="0.4">
      <c r="A202">
        <v>2921</v>
      </c>
      <c r="B202" s="3" t="s">
        <v>2921</v>
      </c>
      <c r="C202" s="3" t="s">
        <v>7031</v>
      </c>
      <c r="D202" s="6">
        <v>100</v>
      </c>
      <c r="E202" s="8">
        <v>129</v>
      </c>
      <c r="F202" t="s">
        <v>8218</v>
      </c>
      <c r="G202" t="s">
        <v>8223</v>
      </c>
      <c r="H202" t="s">
        <v>8245</v>
      </c>
      <c r="I202">
        <v>1411679804</v>
      </c>
      <c r="J202">
        <v>1409087804</v>
      </c>
      <c r="K202" t="b">
        <v>0</v>
      </c>
      <c r="L202">
        <v>3</v>
      </c>
      <c r="M202" t="b">
        <v>1</v>
      </c>
      <c r="N202" t="s">
        <v>8303</v>
      </c>
      <c r="O202" s="20" t="s">
        <v>8319</v>
      </c>
      <c r="P202" s="15" t="s">
        <v>8361</v>
      </c>
      <c r="Q202" s="13">
        <v>41877.886620370373</v>
      </c>
      <c r="R202">
        <v>2014</v>
      </c>
      <c r="S202" t="s">
        <v>8371</v>
      </c>
    </row>
    <row r="203" spans="1:19" ht="73" thickBot="1" x14ac:dyDescent="0.4">
      <c r="A203">
        <v>2922</v>
      </c>
      <c r="B203" s="3" t="s">
        <v>2922</v>
      </c>
      <c r="C203" s="3" t="s">
        <v>7032</v>
      </c>
      <c r="D203" s="6">
        <v>500</v>
      </c>
      <c r="E203" s="8">
        <v>500</v>
      </c>
      <c r="F203" t="s">
        <v>8218</v>
      </c>
      <c r="G203" t="s">
        <v>8224</v>
      </c>
      <c r="H203" t="s">
        <v>8246</v>
      </c>
      <c r="I203">
        <v>1431982727</v>
      </c>
      <c r="J203">
        <v>1428094727</v>
      </c>
      <c r="K203" t="b">
        <v>0</v>
      </c>
      <c r="L203">
        <v>6</v>
      </c>
      <c r="M203" t="b">
        <v>1</v>
      </c>
      <c r="N203" t="s">
        <v>8303</v>
      </c>
      <c r="O203" s="20" t="s">
        <v>8319</v>
      </c>
      <c r="P203" s="15" t="s">
        <v>8361</v>
      </c>
      <c r="Q203" s="12">
        <v>42097.874155092592</v>
      </c>
      <c r="R203">
        <v>2015</v>
      </c>
      <c r="S203" t="s">
        <v>8367</v>
      </c>
    </row>
    <row r="204" spans="1:19" ht="44" thickBot="1" x14ac:dyDescent="0.4">
      <c r="A204">
        <v>2923</v>
      </c>
      <c r="B204" s="3" t="s">
        <v>2923</v>
      </c>
      <c r="C204" s="3" t="s">
        <v>7033</v>
      </c>
      <c r="D204" s="6">
        <v>300</v>
      </c>
      <c r="E204" s="8">
        <v>300</v>
      </c>
      <c r="F204" t="s">
        <v>8218</v>
      </c>
      <c r="G204" t="s">
        <v>8223</v>
      </c>
      <c r="H204" t="s">
        <v>8245</v>
      </c>
      <c r="I204">
        <v>1422068400</v>
      </c>
      <c r="J204">
        <v>1420774779</v>
      </c>
      <c r="K204" t="b">
        <v>0</v>
      </c>
      <c r="L204">
        <v>10</v>
      </c>
      <c r="M204" t="b">
        <v>1</v>
      </c>
      <c r="N204" t="s">
        <v>8303</v>
      </c>
      <c r="O204" s="20" t="s">
        <v>8319</v>
      </c>
      <c r="P204" s="15" t="s">
        <v>8361</v>
      </c>
      <c r="Q204" s="13">
        <v>42013.15253472222</v>
      </c>
      <c r="R204">
        <v>2015</v>
      </c>
      <c r="S204" t="s">
        <v>8365</v>
      </c>
    </row>
    <row r="205" spans="1:19" ht="58.5" thickBot="1" x14ac:dyDescent="0.4">
      <c r="A205">
        <v>2924</v>
      </c>
      <c r="B205" s="3" t="s">
        <v>2924</v>
      </c>
      <c r="C205" s="3" t="s">
        <v>7034</v>
      </c>
      <c r="D205" s="6">
        <v>25000</v>
      </c>
      <c r="E205" s="8">
        <v>25800</v>
      </c>
      <c r="F205" t="s">
        <v>8218</v>
      </c>
      <c r="G205" t="s">
        <v>8223</v>
      </c>
      <c r="H205" t="s">
        <v>8245</v>
      </c>
      <c r="I205">
        <v>1431143940</v>
      </c>
      <c r="J205">
        <v>1428585710</v>
      </c>
      <c r="K205" t="b">
        <v>0</v>
      </c>
      <c r="L205">
        <v>147</v>
      </c>
      <c r="M205" t="b">
        <v>1</v>
      </c>
      <c r="N205" t="s">
        <v>8303</v>
      </c>
      <c r="O205" s="20" t="s">
        <v>8319</v>
      </c>
      <c r="P205" s="15" t="s">
        <v>8361</v>
      </c>
      <c r="Q205" s="12">
        <v>42103.556828703702</v>
      </c>
      <c r="R205">
        <v>2015</v>
      </c>
      <c r="S205" t="s">
        <v>8367</v>
      </c>
    </row>
    <row r="206" spans="1:19" ht="102" thickBot="1" x14ac:dyDescent="0.4">
      <c r="A206">
        <v>2925</v>
      </c>
      <c r="B206" s="3" t="s">
        <v>2925</v>
      </c>
      <c r="C206" s="3" t="s">
        <v>7035</v>
      </c>
      <c r="D206" s="6">
        <v>45000</v>
      </c>
      <c r="E206" s="8">
        <v>46100.69</v>
      </c>
      <c r="F206" t="s">
        <v>8218</v>
      </c>
      <c r="G206" t="s">
        <v>8223</v>
      </c>
      <c r="H206" t="s">
        <v>8245</v>
      </c>
      <c r="I206">
        <v>1410444068</v>
      </c>
      <c r="J206">
        <v>1407852068</v>
      </c>
      <c r="K206" t="b">
        <v>0</v>
      </c>
      <c r="L206">
        <v>199</v>
      </c>
      <c r="M206" t="b">
        <v>1</v>
      </c>
      <c r="N206" t="s">
        <v>8303</v>
      </c>
      <c r="O206" s="20" t="s">
        <v>8319</v>
      </c>
      <c r="P206" s="15" t="s">
        <v>8361</v>
      </c>
      <c r="Q206" s="13">
        <v>41863.584120370368</v>
      </c>
      <c r="R206">
        <v>2014</v>
      </c>
      <c r="S206" t="s">
        <v>8371</v>
      </c>
    </row>
    <row r="207" spans="1:19" ht="73" thickBot="1" x14ac:dyDescent="0.4">
      <c r="A207">
        <v>2926</v>
      </c>
      <c r="B207" s="3" t="s">
        <v>2926</v>
      </c>
      <c r="C207" s="3" t="s">
        <v>7036</v>
      </c>
      <c r="D207" s="6">
        <v>3000</v>
      </c>
      <c r="E207" s="8">
        <v>3750</v>
      </c>
      <c r="F207" t="s">
        <v>8218</v>
      </c>
      <c r="G207" t="s">
        <v>8223</v>
      </c>
      <c r="H207" t="s">
        <v>8245</v>
      </c>
      <c r="I207">
        <v>1424715779</v>
      </c>
      <c r="J207">
        <v>1423506179</v>
      </c>
      <c r="K207" t="b">
        <v>0</v>
      </c>
      <c r="L207">
        <v>50</v>
      </c>
      <c r="M207" t="b">
        <v>1</v>
      </c>
      <c r="N207" t="s">
        <v>8303</v>
      </c>
      <c r="O207" s="20" t="s">
        <v>8319</v>
      </c>
      <c r="P207" s="15" t="s">
        <v>8361</v>
      </c>
      <c r="Q207" s="12">
        <v>42044.765960648147</v>
      </c>
      <c r="R207">
        <v>2015</v>
      </c>
      <c r="S207" t="s">
        <v>8376</v>
      </c>
    </row>
    <row r="208" spans="1:19" ht="102" thickBot="1" x14ac:dyDescent="0.4">
      <c r="A208">
        <v>2927</v>
      </c>
      <c r="B208" s="3" t="s">
        <v>2927</v>
      </c>
      <c r="C208" s="3" t="s">
        <v>7037</v>
      </c>
      <c r="D208" s="6">
        <v>1800</v>
      </c>
      <c r="E208" s="8">
        <v>2355</v>
      </c>
      <c r="F208" t="s">
        <v>8218</v>
      </c>
      <c r="G208" t="s">
        <v>8223</v>
      </c>
      <c r="H208" t="s">
        <v>8245</v>
      </c>
      <c r="I208">
        <v>1405400400</v>
      </c>
      <c r="J208">
        <v>1402934629</v>
      </c>
      <c r="K208" t="b">
        <v>0</v>
      </c>
      <c r="L208">
        <v>21</v>
      </c>
      <c r="M208" t="b">
        <v>1</v>
      </c>
      <c r="N208" t="s">
        <v>8303</v>
      </c>
      <c r="O208" s="20" t="s">
        <v>8319</v>
      </c>
      <c r="P208" s="15" t="s">
        <v>8361</v>
      </c>
      <c r="Q208" s="13">
        <v>41806.669317129628</v>
      </c>
      <c r="R208">
        <v>2014</v>
      </c>
      <c r="S208" t="s">
        <v>8369</v>
      </c>
    </row>
    <row r="209" spans="1:19" ht="102" thickBot="1" x14ac:dyDescent="0.4">
      <c r="A209">
        <v>2928</v>
      </c>
      <c r="B209" s="3" t="s">
        <v>2928</v>
      </c>
      <c r="C209" s="3" t="s">
        <v>7038</v>
      </c>
      <c r="D209" s="6">
        <v>1000</v>
      </c>
      <c r="E209" s="8">
        <v>1000</v>
      </c>
      <c r="F209" t="s">
        <v>8218</v>
      </c>
      <c r="G209" t="s">
        <v>8223</v>
      </c>
      <c r="H209" t="s">
        <v>8245</v>
      </c>
      <c r="I209">
        <v>1457135846</v>
      </c>
      <c r="J209">
        <v>1454543846</v>
      </c>
      <c r="K209" t="b">
        <v>0</v>
      </c>
      <c r="L209">
        <v>24</v>
      </c>
      <c r="M209" t="b">
        <v>1</v>
      </c>
      <c r="N209" t="s">
        <v>8303</v>
      </c>
      <c r="O209" s="20" t="s">
        <v>8319</v>
      </c>
      <c r="P209" s="15" t="s">
        <v>8361</v>
      </c>
      <c r="Q209" s="12">
        <v>42403.998217592591</v>
      </c>
      <c r="R209">
        <v>2016</v>
      </c>
      <c r="S209" t="s">
        <v>8376</v>
      </c>
    </row>
    <row r="210" spans="1:19" ht="87.5" thickBot="1" x14ac:dyDescent="0.4">
      <c r="A210">
        <v>2929</v>
      </c>
      <c r="B210" s="3" t="s">
        <v>2929</v>
      </c>
      <c r="C210" s="3" t="s">
        <v>7039</v>
      </c>
      <c r="D210" s="6">
        <v>8000</v>
      </c>
      <c r="E210" s="8">
        <v>8165.55</v>
      </c>
      <c r="F210" t="s">
        <v>8218</v>
      </c>
      <c r="G210" t="s">
        <v>8223</v>
      </c>
      <c r="H210" t="s">
        <v>8245</v>
      </c>
      <c r="I210">
        <v>1401024758</v>
      </c>
      <c r="J210">
        <v>1398432758</v>
      </c>
      <c r="K210" t="b">
        <v>0</v>
      </c>
      <c r="L210">
        <v>32</v>
      </c>
      <c r="M210" t="b">
        <v>1</v>
      </c>
      <c r="N210" t="s">
        <v>8303</v>
      </c>
      <c r="O210" s="20" t="s">
        <v>8319</v>
      </c>
      <c r="P210" s="15" t="s">
        <v>8361</v>
      </c>
      <c r="Q210" s="13">
        <v>41754.564328703702</v>
      </c>
      <c r="R210">
        <v>2014</v>
      </c>
      <c r="S210" t="s">
        <v>8367</v>
      </c>
    </row>
    <row r="211" spans="1:19" ht="29.5" thickBot="1" x14ac:dyDescent="0.4">
      <c r="A211">
        <v>2930</v>
      </c>
      <c r="B211" s="3" t="s">
        <v>2930</v>
      </c>
      <c r="C211" s="3" t="s">
        <v>7040</v>
      </c>
      <c r="D211" s="6">
        <v>10000</v>
      </c>
      <c r="E211" s="8">
        <v>10092</v>
      </c>
      <c r="F211" t="s">
        <v>8218</v>
      </c>
      <c r="G211" t="s">
        <v>8224</v>
      </c>
      <c r="H211" t="s">
        <v>8246</v>
      </c>
      <c r="I211">
        <v>1431007264</v>
      </c>
      <c r="J211">
        <v>1428415264</v>
      </c>
      <c r="K211" t="b">
        <v>0</v>
      </c>
      <c r="L211">
        <v>62</v>
      </c>
      <c r="M211" t="b">
        <v>1</v>
      </c>
      <c r="N211" t="s">
        <v>8303</v>
      </c>
      <c r="O211" s="20" t="s">
        <v>8319</v>
      </c>
      <c r="P211" s="15" t="s">
        <v>8361</v>
      </c>
      <c r="Q211" s="12">
        <v>42101.584074074075</v>
      </c>
      <c r="R211">
        <v>2015</v>
      </c>
      <c r="S211" t="s">
        <v>8367</v>
      </c>
    </row>
    <row r="212" spans="1:19" ht="87.5" thickBot="1" x14ac:dyDescent="0.4">
      <c r="A212">
        <v>2931</v>
      </c>
      <c r="B212" s="3" t="s">
        <v>2931</v>
      </c>
      <c r="C212" s="3" t="s">
        <v>7041</v>
      </c>
      <c r="D212" s="6">
        <v>750</v>
      </c>
      <c r="E212" s="8">
        <v>795</v>
      </c>
      <c r="F212" t="s">
        <v>8218</v>
      </c>
      <c r="G212" t="s">
        <v>8228</v>
      </c>
      <c r="H212" t="s">
        <v>8250</v>
      </c>
      <c r="I212">
        <v>1410761280</v>
      </c>
      <c r="J212">
        <v>1408604363</v>
      </c>
      <c r="K212" t="b">
        <v>0</v>
      </c>
      <c r="L212">
        <v>9</v>
      </c>
      <c r="M212" t="b">
        <v>1</v>
      </c>
      <c r="N212" t="s">
        <v>8303</v>
      </c>
      <c r="O212" s="20" t="s">
        <v>8319</v>
      </c>
      <c r="P212" s="15" t="s">
        <v>8361</v>
      </c>
      <c r="Q212" s="13">
        <v>41872.291238425925</v>
      </c>
      <c r="R212">
        <v>2014</v>
      </c>
      <c r="S212" t="s">
        <v>8371</v>
      </c>
    </row>
    <row r="213" spans="1:19" ht="102" thickBot="1" x14ac:dyDescent="0.4">
      <c r="A213">
        <v>2932</v>
      </c>
      <c r="B213" s="3" t="s">
        <v>2932</v>
      </c>
      <c r="C213" s="3" t="s">
        <v>7042</v>
      </c>
      <c r="D213" s="6">
        <v>3100</v>
      </c>
      <c r="E213" s="8">
        <v>3258</v>
      </c>
      <c r="F213" t="s">
        <v>8218</v>
      </c>
      <c r="G213" t="s">
        <v>8225</v>
      </c>
      <c r="H213" t="s">
        <v>8247</v>
      </c>
      <c r="I213">
        <v>1424516400</v>
      </c>
      <c r="J213">
        <v>1421812637</v>
      </c>
      <c r="K213" t="b">
        <v>0</v>
      </c>
      <c r="L213">
        <v>38</v>
      </c>
      <c r="M213" t="b">
        <v>1</v>
      </c>
      <c r="N213" t="s">
        <v>8303</v>
      </c>
      <c r="O213" s="20" t="s">
        <v>8319</v>
      </c>
      <c r="P213" s="15" t="s">
        <v>8361</v>
      </c>
      <c r="Q213" s="12">
        <v>42025.164780092593</v>
      </c>
      <c r="R213">
        <v>2015</v>
      </c>
      <c r="S213" t="s">
        <v>8365</v>
      </c>
    </row>
    <row r="214" spans="1:19" ht="73" thickBot="1" x14ac:dyDescent="0.4">
      <c r="A214">
        <v>2933</v>
      </c>
      <c r="B214" s="3" t="s">
        <v>2933</v>
      </c>
      <c r="C214" s="3" t="s">
        <v>7043</v>
      </c>
      <c r="D214" s="6">
        <v>2500</v>
      </c>
      <c r="E214" s="8">
        <v>2569</v>
      </c>
      <c r="F214" t="s">
        <v>8218</v>
      </c>
      <c r="G214" t="s">
        <v>8223</v>
      </c>
      <c r="H214" t="s">
        <v>8245</v>
      </c>
      <c r="I214">
        <v>1465081053</v>
      </c>
      <c r="J214">
        <v>1462489053</v>
      </c>
      <c r="K214" t="b">
        <v>0</v>
      </c>
      <c r="L214">
        <v>54</v>
      </c>
      <c r="M214" t="b">
        <v>1</v>
      </c>
      <c r="N214" t="s">
        <v>8303</v>
      </c>
      <c r="O214" s="20" t="s">
        <v>8319</v>
      </c>
      <c r="P214" s="15" t="s">
        <v>8361</v>
      </c>
      <c r="Q214" s="13">
        <v>42495.956631944442</v>
      </c>
      <c r="R214">
        <v>2016</v>
      </c>
      <c r="S214" t="s">
        <v>8368</v>
      </c>
    </row>
    <row r="215" spans="1:19" ht="44" thickBot="1" x14ac:dyDescent="0.4">
      <c r="A215">
        <v>2934</v>
      </c>
      <c r="B215" s="3" t="s">
        <v>2934</v>
      </c>
      <c r="C215" s="3" t="s">
        <v>7044</v>
      </c>
      <c r="D215" s="6">
        <v>2500</v>
      </c>
      <c r="E215" s="8">
        <v>2700</v>
      </c>
      <c r="F215" t="s">
        <v>8218</v>
      </c>
      <c r="G215" t="s">
        <v>8228</v>
      </c>
      <c r="H215" t="s">
        <v>8250</v>
      </c>
      <c r="I215">
        <v>1402845364</v>
      </c>
      <c r="J215">
        <v>1400253364</v>
      </c>
      <c r="K215" t="b">
        <v>0</v>
      </c>
      <c r="L215">
        <v>37</v>
      </c>
      <c r="M215" t="b">
        <v>1</v>
      </c>
      <c r="N215" t="s">
        <v>8303</v>
      </c>
      <c r="O215" s="20" t="s">
        <v>8319</v>
      </c>
      <c r="P215" s="15" t="s">
        <v>8361</v>
      </c>
      <c r="Q215" s="12">
        <v>41775.636157407411</v>
      </c>
      <c r="R215">
        <v>2014</v>
      </c>
      <c r="S215" t="s">
        <v>8368</v>
      </c>
    </row>
    <row r="216" spans="1:19" ht="87.5" thickBot="1" x14ac:dyDescent="0.4">
      <c r="A216">
        <v>2935</v>
      </c>
      <c r="B216" s="3" t="s">
        <v>2935</v>
      </c>
      <c r="C216" s="3" t="s">
        <v>7045</v>
      </c>
      <c r="D216" s="6">
        <v>3500</v>
      </c>
      <c r="E216" s="8">
        <v>3531</v>
      </c>
      <c r="F216" t="s">
        <v>8218</v>
      </c>
      <c r="G216" t="s">
        <v>8223</v>
      </c>
      <c r="H216" t="s">
        <v>8245</v>
      </c>
      <c r="I216">
        <v>1472490000</v>
      </c>
      <c r="J216">
        <v>1467468008</v>
      </c>
      <c r="K216" t="b">
        <v>0</v>
      </c>
      <c r="L216">
        <v>39</v>
      </c>
      <c r="M216" t="b">
        <v>1</v>
      </c>
      <c r="N216" t="s">
        <v>8303</v>
      </c>
      <c r="O216" s="20" t="s">
        <v>8319</v>
      </c>
      <c r="P216" s="15" t="s">
        <v>8361</v>
      </c>
      <c r="Q216" s="13">
        <v>42553.583425925928</v>
      </c>
      <c r="R216">
        <v>2016</v>
      </c>
      <c r="S216" t="s">
        <v>8370</v>
      </c>
    </row>
    <row r="217" spans="1:19" ht="116.5" thickBot="1" x14ac:dyDescent="0.4">
      <c r="A217">
        <v>2936</v>
      </c>
      <c r="B217" s="3" t="s">
        <v>2936</v>
      </c>
      <c r="C217" s="3" t="s">
        <v>7046</v>
      </c>
      <c r="D217" s="6">
        <v>1000</v>
      </c>
      <c r="E217" s="8">
        <v>1280</v>
      </c>
      <c r="F217" t="s">
        <v>8218</v>
      </c>
      <c r="G217" t="s">
        <v>8223</v>
      </c>
      <c r="H217" t="s">
        <v>8245</v>
      </c>
      <c r="I217">
        <v>1413176340</v>
      </c>
      <c r="J217">
        <v>1412091423</v>
      </c>
      <c r="K217" t="b">
        <v>0</v>
      </c>
      <c r="L217">
        <v>34</v>
      </c>
      <c r="M217" t="b">
        <v>1</v>
      </c>
      <c r="N217" t="s">
        <v>8303</v>
      </c>
      <c r="O217" s="20" t="s">
        <v>8319</v>
      </c>
      <c r="P217" s="15" t="s">
        <v>8361</v>
      </c>
      <c r="Q217" s="12">
        <v>41912.650729166664</v>
      </c>
      <c r="R217">
        <v>2014</v>
      </c>
      <c r="S217" t="s">
        <v>8372</v>
      </c>
    </row>
    <row r="218" spans="1:19" ht="29.5" thickBot="1" x14ac:dyDescent="0.4">
      <c r="A218">
        <v>2937</v>
      </c>
      <c r="B218" s="3" t="s">
        <v>2937</v>
      </c>
      <c r="C218" s="3" t="s">
        <v>7047</v>
      </c>
      <c r="D218" s="6">
        <v>1500</v>
      </c>
      <c r="E218" s="8">
        <v>2000</v>
      </c>
      <c r="F218" t="s">
        <v>8218</v>
      </c>
      <c r="G218" t="s">
        <v>8224</v>
      </c>
      <c r="H218" t="s">
        <v>8246</v>
      </c>
      <c r="I218">
        <v>1405249113</v>
      </c>
      <c r="J218">
        <v>1402657113</v>
      </c>
      <c r="K218" t="b">
        <v>0</v>
      </c>
      <c r="L218">
        <v>55</v>
      </c>
      <c r="M218" t="b">
        <v>1</v>
      </c>
      <c r="N218" t="s">
        <v>8303</v>
      </c>
      <c r="O218" s="20" t="s">
        <v>8319</v>
      </c>
      <c r="P218" s="15" t="s">
        <v>8361</v>
      </c>
      <c r="Q218" s="13">
        <v>41803.457326388889</v>
      </c>
      <c r="R218">
        <v>2014</v>
      </c>
      <c r="S218" t="s">
        <v>8369</v>
      </c>
    </row>
    <row r="219" spans="1:19" ht="44" thickBot="1" x14ac:dyDescent="0.4">
      <c r="A219">
        <v>2938</v>
      </c>
      <c r="B219" s="3" t="s">
        <v>2938</v>
      </c>
      <c r="C219" s="3" t="s">
        <v>7048</v>
      </c>
      <c r="D219" s="6">
        <v>4000</v>
      </c>
      <c r="E219" s="8">
        <v>4055</v>
      </c>
      <c r="F219" t="s">
        <v>8218</v>
      </c>
      <c r="G219" t="s">
        <v>8223</v>
      </c>
      <c r="H219" t="s">
        <v>8245</v>
      </c>
      <c r="I219">
        <v>1422636814</v>
      </c>
      <c r="J219">
        <v>1420044814</v>
      </c>
      <c r="K219" t="b">
        <v>0</v>
      </c>
      <c r="L219">
        <v>32</v>
      </c>
      <c r="M219" t="b">
        <v>1</v>
      </c>
      <c r="N219" t="s">
        <v>8303</v>
      </c>
      <c r="O219" s="20" t="s">
        <v>8319</v>
      </c>
      <c r="P219" s="15" t="s">
        <v>8361</v>
      </c>
      <c r="Q219" s="12">
        <v>42004.703865740739</v>
      </c>
      <c r="R219">
        <v>2014</v>
      </c>
      <c r="S219" t="s">
        <v>8375</v>
      </c>
    </row>
    <row r="220" spans="1:19" ht="87.5" thickBot="1" x14ac:dyDescent="0.4">
      <c r="A220">
        <v>2939</v>
      </c>
      <c r="B220" s="3" t="s">
        <v>2939</v>
      </c>
      <c r="C220" s="3" t="s">
        <v>7049</v>
      </c>
      <c r="D220" s="6">
        <v>8000</v>
      </c>
      <c r="E220" s="8">
        <v>8230</v>
      </c>
      <c r="F220" t="s">
        <v>8218</v>
      </c>
      <c r="G220" t="s">
        <v>8223</v>
      </c>
      <c r="H220" t="s">
        <v>8245</v>
      </c>
      <c r="I220">
        <v>1409187600</v>
      </c>
      <c r="J220">
        <v>1406316312</v>
      </c>
      <c r="K220" t="b">
        <v>0</v>
      </c>
      <c r="L220">
        <v>25</v>
      </c>
      <c r="M220" t="b">
        <v>1</v>
      </c>
      <c r="N220" t="s">
        <v>8303</v>
      </c>
      <c r="O220" s="20" t="s">
        <v>8319</v>
      </c>
      <c r="P220" s="15" t="s">
        <v>8361</v>
      </c>
      <c r="Q220" s="13">
        <v>41845.809166666666</v>
      </c>
      <c r="R220">
        <v>2014</v>
      </c>
      <c r="S220" t="s">
        <v>8370</v>
      </c>
    </row>
    <row r="221" spans="1:19" ht="73" thickBot="1" x14ac:dyDescent="0.4">
      <c r="A221">
        <v>2940</v>
      </c>
      <c r="B221" s="3" t="s">
        <v>2940</v>
      </c>
      <c r="C221" s="3" t="s">
        <v>7050</v>
      </c>
      <c r="D221" s="6">
        <v>2500</v>
      </c>
      <c r="E221" s="8">
        <v>2681</v>
      </c>
      <c r="F221" t="s">
        <v>8218</v>
      </c>
      <c r="G221" t="s">
        <v>8223</v>
      </c>
      <c r="H221" t="s">
        <v>8245</v>
      </c>
      <c r="I221">
        <v>1421606018</v>
      </c>
      <c r="J221">
        <v>1418150018</v>
      </c>
      <c r="K221" t="b">
        <v>0</v>
      </c>
      <c r="L221">
        <v>33</v>
      </c>
      <c r="M221" t="b">
        <v>1</v>
      </c>
      <c r="N221" t="s">
        <v>8303</v>
      </c>
      <c r="O221" s="20" t="s">
        <v>8319</v>
      </c>
      <c r="P221" s="15" t="s">
        <v>8361</v>
      </c>
      <c r="Q221" s="12">
        <v>41982.773356481484</v>
      </c>
      <c r="R221">
        <v>2014</v>
      </c>
      <c r="S221" t="s">
        <v>8375</v>
      </c>
    </row>
    <row r="222" spans="1:19" ht="44" thickBot="1" x14ac:dyDescent="0.4">
      <c r="A222">
        <v>2941</v>
      </c>
      <c r="B222" s="3" t="s">
        <v>2941</v>
      </c>
      <c r="C222" s="3" t="s">
        <v>7051</v>
      </c>
      <c r="D222" s="6">
        <v>25000</v>
      </c>
      <c r="E222" s="8">
        <v>1</v>
      </c>
      <c r="F222" t="s">
        <v>8220</v>
      </c>
      <c r="G222" t="s">
        <v>8223</v>
      </c>
      <c r="H222" t="s">
        <v>8245</v>
      </c>
      <c r="I222">
        <v>1425250955</v>
      </c>
      <c r="J222">
        <v>1422658955</v>
      </c>
      <c r="K222" t="b">
        <v>0</v>
      </c>
      <c r="L222">
        <v>1</v>
      </c>
      <c r="M222" t="b">
        <v>0</v>
      </c>
      <c r="N222" t="s">
        <v>8301</v>
      </c>
      <c r="O222" s="20" t="s">
        <v>8319</v>
      </c>
      <c r="P222" s="15" t="s">
        <v>8359</v>
      </c>
      <c r="Q222" s="13">
        <v>42034.960127314815</v>
      </c>
      <c r="R222">
        <v>2015</v>
      </c>
      <c r="S222" t="s">
        <v>8365</v>
      </c>
    </row>
    <row r="223" spans="1:19" ht="58.5" thickBot="1" x14ac:dyDescent="0.4">
      <c r="A223">
        <v>2942</v>
      </c>
      <c r="B223" s="3" t="s">
        <v>2942</v>
      </c>
      <c r="C223" s="3" t="s">
        <v>7052</v>
      </c>
      <c r="D223" s="6">
        <v>200000</v>
      </c>
      <c r="E223" s="8">
        <v>40850</v>
      </c>
      <c r="F223" t="s">
        <v>8220</v>
      </c>
      <c r="G223" t="s">
        <v>8228</v>
      </c>
      <c r="H223" t="s">
        <v>8250</v>
      </c>
      <c r="I223">
        <v>1450297080</v>
      </c>
      <c r="J223">
        <v>1448565459</v>
      </c>
      <c r="K223" t="b">
        <v>0</v>
      </c>
      <c r="L223">
        <v>202</v>
      </c>
      <c r="M223" t="b">
        <v>0</v>
      </c>
      <c r="N223" t="s">
        <v>8301</v>
      </c>
      <c r="O223" s="20" t="s">
        <v>8319</v>
      </c>
      <c r="P223" s="15" t="s">
        <v>8359</v>
      </c>
      <c r="Q223" s="12">
        <v>42334.803923611114</v>
      </c>
      <c r="R223">
        <v>2015</v>
      </c>
      <c r="S223" t="s">
        <v>8374</v>
      </c>
    </row>
    <row r="224" spans="1:19" ht="87.5" thickBot="1" x14ac:dyDescent="0.4">
      <c r="A224">
        <v>2943</v>
      </c>
      <c r="B224" s="3" t="s">
        <v>2943</v>
      </c>
      <c r="C224" s="3" t="s">
        <v>7053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1428894380</v>
      </c>
      <c r="J224">
        <v>1426302380</v>
      </c>
      <c r="K224" t="b">
        <v>0</v>
      </c>
      <c r="L224">
        <v>0</v>
      </c>
      <c r="M224" t="b">
        <v>0</v>
      </c>
      <c r="N224" t="s">
        <v>8301</v>
      </c>
      <c r="O224" s="20" t="s">
        <v>8319</v>
      </c>
      <c r="P224" s="15" t="s">
        <v>8359</v>
      </c>
      <c r="Q224" s="13">
        <v>42077.12939814815</v>
      </c>
      <c r="R224">
        <v>2015</v>
      </c>
      <c r="S224" t="s">
        <v>8366</v>
      </c>
    </row>
    <row r="225" spans="1:19" ht="87.5" thickBot="1" x14ac:dyDescent="0.4">
      <c r="A225">
        <v>2944</v>
      </c>
      <c r="B225" s="3" t="s">
        <v>2944</v>
      </c>
      <c r="C225" s="3" t="s">
        <v>7054</v>
      </c>
      <c r="D225" s="6">
        <v>10000</v>
      </c>
      <c r="E225" s="8">
        <v>100</v>
      </c>
      <c r="F225" t="s">
        <v>8220</v>
      </c>
      <c r="G225" t="s">
        <v>8223</v>
      </c>
      <c r="H225" t="s">
        <v>8245</v>
      </c>
      <c r="I225">
        <v>1433714198</v>
      </c>
      <c r="J225">
        <v>1431122198</v>
      </c>
      <c r="K225" t="b">
        <v>0</v>
      </c>
      <c r="L225">
        <v>1</v>
      </c>
      <c r="M225" t="b">
        <v>0</v>
      </c>
      <c r="N225" t="s">
        <v>8301</v>
      </c>
      <c r="O225" s="20" t="s">
        <v>8319</v>
      </c>
      <c r="P225" s="15" t="s">
        <v>8359</v>
      </c>
      <c r="Q225" s="12">
        <v>42132.9143287037</v>
      </c>
      <c r="R225">
        <v>2015</v>
      </c>
      <c r="S225" t="s">
        <v>8368</v>
      </c>
    </row>
    <row r="226" spans="1:19" ht="73" thickBot="1" x14ac:dyDescent="0.4">
      <c r="A226">
        <v>2945</v>
      </c>
      <c r="B226" s="3" t="s">
        <v>2945</v>
      </c>
      <c r="C226" s="3" t="s">
        <v>7055</v>
      </c>
      <c r="D226" s="6">
        <v>50000</v>
      </c>
      <c r="E226" s="8">
        <v>0</v>
      </c>
      <c r="F226" t="s">
        <v>8220</v>
      </c>
      <c r="G226" t="s">
        <v>8223</v>
      </c>
      <c r="H226" t="s">
        <v>8245</v>
      </c>
      <c r="I226">
        <v>1432437660</v>
      </c>
      <c r="J226">
        <v>1429845660</v>
      </c>
      <c r="K226" t="b">
        <v>0</v>
      </c>
      <c r="L226">
        <v>0</v>
      </c>
      <c r="M226" t="b">
        <v>0</v>
      </c>
      <c r="N226" t="s">
        <v>8301</v>
      </c>
      <c r="O226" s="20" t="s">
        <v>8319</v>
      </c>
      <c r="P226" s="15" t="s">
        <v>8359</v>
      </c>
      <c r="Q226" s="13">
        <v>42118.13958333333</v>
      </c>
      <c r="R226">
        <v>2015</v>
      </c>
      <c r="S226" t="s">
        <v>8367</v>
      </c>
    </row>
    <row r="227" spans="1:19" ht="73" thickBot="1" x14ac:dyDescent="0.4">
      <c r="A227">
        <v>2946</v>
      </c>
      <c r="B227" s="3" t="s">
        <v>2946</v>
      </c>
      <c r="C227" s="3" t="s">
        <v>7056</v>
      </c>
      <c r="D227" s="6">
        <v>2000</v>
      </c>
      <c r="E227" s="8">
        <v>2</v>
      </c>
      <c r="F227" t="s">
        <v>8220</v>
      </c>
      <c r="G227" t="s">
        <v>8224</v>
      </c>
      <c r="H227" t="s">
        <v>8246</v>
      </c>
      <c r="I227">
        <v>1471265092</v>
      </c>
      <c r="J227">
        <v>1468673092</v>
      </c>
      <c r="K227" t="b">
        <v>0</v>
      </c>
      <c r="L227">
        <v>2</v>
      </c>
      <c r="M227" t="b">
        <v>0</v>
      </c>
      <c r="N227" t="s">
        <v>8301</v>
      </c>
      <c r="O227" s="20" t="s">
        <v>8319</v>
      </c>
      <c r="P227" s="15" t="s">
        <v>8359</v>
      </c>
      <c r="Q227" s="12">
        <v>42567.531157407408</v>
      </c>
      <c r="R227">
        <v>2016</v>
      </c>
      <c r="S227" t="s">
        <v>8370</v>
      </c>
    </row>
    <row r="228" spans="1:19" ht="116.5" thickBot="1" x14ac:dyDescent="0.4">
      <c r="A228">
        <v>2947</v>
      </c>
      <c r="B228" s="3" t="s">
        <v>2947</v>
      </c>
      <c r="C228" s="3" t="s">
        <v>7057</v>
      </c>
      <c r="D228" s="6">
        <v>25000</v>
      </c>
      <c r="E228" s="8">
        <v>1072</v>
      </c>
      <c r="F228" t="s">
        <v>8220</v>
      </c>
      <c r="G228" t="s">
        <v>8223</v>
      </c>
      <c r="H228" t="s">
        <v>8245</v>
      </c>
      <c r="I228">
        <v>1480007460</v>
      </c>
      <c r="J228">
        <v>1475760567</v>
      </c>
      <c r="K228" t="b">
        <v>0</v>
      </c>
      <c r="L228">
        <v>13</v>
      </c>
      <c r="M228" t="b">
        <v>0</v>
      </c>
      <c r="N228" t="s">
        <v>8301</v>
      </c>
      <c r="O228" s="20" t="s">
        <v>8319</v>
      </c>
      <c r="P228" s="15" t="s">
        <v>8359</v>
      </c>
      <c r="Q228" s="13">
        <v>42649.562118055554</v>
      </c>
      <c r="R228">
        <v>2016</v>
      </c>
      <c r="S228" t="s">
        <v>8373</v>
      </c>
    </row>
    <row r="229" spans="1:19" ht="44" thickBot="1" x14ac:dyDescent="0.4">
      <c r="A229">
        <v>2948</v>
      </c>
      <c r="B229" s="3" t="s">
        <v>2948</v>
      </c>
      <c r="C229" s="3" t="s">
        <v>7058</v>
      </c>
      <c r="D229" s="6">
        <v>500000</v>
      </c>
      <c r="E229" s="8">
        <v>24</v>
      </c>
      <c r="F229" t="s">
        <v>8220</v>
      </c>
      <c r="G229" t="s">
        <v>8223</v>
      </c>
      <c r="H229" t="s">
        <v>8245</v>
      </c>
      <c r="I229">
        <v>1433259293</v>
      </c>
      <c r="J229">
        <v>1428075293</v>
      </c>
      <c r="K229" t="b">
        <v>0</v>
      </c>
      <c r="L229">
        <v>9</v>
      </c>
      <c r="M229" t="b">
        <v>0</v>
      </c>
      <c r="N229" t="s">
        <v>8301</v>
      </c>
      <c r="O229" s="20" t="s">
        <v>8319</v>
      </c>
      <c r="P229" s="15" t="s">
        <v>8359</v>
      </c>
      <c r="Q229" s="12">
        <v>42097.649224537039</v>
      </c>
      <c r="R229">
        <v>2015</v>
      </c>
      <c r="S229" t="s">
        <v>8367</v>
      </c>
    </row>
    <row r="230" spans="1:19" ht="116.5" thickBot="1" x14ac:dyDescent="0.4">
      <c r="A230">
        <v>2949</v>
      </c>
      <c r="B230" s="3" t="s">
        <v>2949</v>
      </c>
      <c r="C230" s="3" t="s">
        <v>7059</v>
      </c>
      <c r="D230" s="6">
        <v>1000</v>
      </c>
      <c r="E230" s="8">
        <v>25</v>
      </c>
      <c r="F230" t="s">
        <v>8220</v>
      </c>
      <c r="G230" t="s">
        <v>8223</v>
      </c>
      <c r="H230" t="s">
        <v>8245</v>
      </c>
      <c r="I230">
        <v>1447965917</v>
      </c>
      <c r="J230">
        <v>1445370317</v>
      </c>
      <c r="K230" t="b">
        <v>0</v>
      </c>
      <c r="L230">
        <v>2</v>
      </c>
      <c r="M230" t="b">
        <v>0</v>
      </c>
      <c r="N230" t="s">
        <v>8301</v>
      </c>
      <c r="O230" s="20" t="s">
        <v>8319</v>
      </c>
      <c r="P230" s="15" t="s">
        <v>8359</v>
      </c>
      <c r="Q230" s="13">
        <v>42297.823113425926</v>
      </c>
      <c r="R230">
        <v>2015</v>
      </c>
      <c r="S230" t="s">
        <v>8373</v>
      </c>
    </row>
    <row r="231" spans="1:19" ht="116.5" thickBot="1" x14ac:dyDescent="0.4">
      <c r="A231">
        <v>2950</v>
      </c>
      <c r="B231" s="3" t="s">
        <v>2950</v>
      </c>
      <c r="C231" s="3" t="s">
        <v>7060</v>
      </c>
      <c r="D231" s="6">
        <v>5000000</v>
      </c>
      <c r="E231" s="8">
        <v>0</v>
      </c>
      <c r="F231" t="s">
        <v>8220</v>
      </c>
      <c r="G231" t="s">
        <v>8223</v>
      </c>
      <c r="H231" t="s">
        <v>8245</v>
      </c>
      <c r="I231">
        <v>1453538752</v>
      </c>
      <c r="J231">
        <v>1450946752</v>
      </c>
      <c r="K231" t="b">
        <v>0</v>
      </c>
      <c r="L231">
        <v>0</v>
      </c>
      <c r="M231" t="b">
        <v>0</v>
      </c>
      <c r="N231" t="s">
        <v>8301</v>
      </c>
      <c r="O231" s="20" t="s">
        <v>8319</v>
      </c>
      <c r="P231" s="15" t="s">
        <v>8359</v>
      </c>
      <c r="Q231" s="12">
        <v>42362.365185185183</v>
      </c>
      <c r="R231">
        <v>2015</v>
      </c>
      <c r="S231" t="s">
        <v>8375</v>
      </c>
    </row>
    <row r="232" spans="1:19" ht="102" thickBot="1" x14ac:dyDescent="0.4">
      <c r="A232">
        <v>2951</v>
      </c>
      <c r="B232" s="3" t="s">
        <v>2951</v>
      </c>
      <c r="C232" s="3" t="s">
        <v>7061</v>
      </c>
      <c r="D232" s="6">
        <v>50000</v>
      </c>
      <c r="E232" s="8">
        <v>1096</v>
      </c>
      <c r="F232" t="s">
        <v>8219</v>
      </c>
      <c r="G232" t="s">
        <v>8223</v>
      </c>
      <c r="H232" t="s">
        <v>8245</v>
      </c>
      <c r="I232">
        <v>1412536573</v>
      </c>
      <c r="J232">
        <v>1408648573</v>
      </c>
      <c r="K232" t="b">
        <v>0</v>
      </c>
      <c r="L232">
        <v>58</v>
      </c>
      <c r="M232" t="b">
        <v>0</v>
      </c>
      <c r="N232" t="s">
        <v>8301</v>
      </c>
      <c r="O232" s="20" t="s">
        <v>8319</v>
      </c>
      <c r="P232" s="15" t="s">
        <v>8359</v>
      </c>
      <c r="Q232" s="13">
        <v>41872.802928240744</v>
      </c>
      <c r="R232">
        <v>2014</v>
      </c>
      <c r="S232" t="s">
        <v>8371</v>
      </c>
    </row>
    <row r="233" spans="1:19" ht="145.5" thickBot="1" x14ac:dyDescent="0.4">
      <c r="A233">
        <v>2952</v>
      </c>
      <c r="B233" s="3" t="s">
        <v>2952</v>
      </c>
      <c r="C233" s="3" t="s">
        <v>7062</v>
      </c>
      <c r="D233" s="6">
        <v>20000</v>
      </c>
      <c r="E233" s="8">
        <v>1605</v>
      </c>
      <c r="F233" t="s">
        <v>8219</v>
      </c>
      <c r="G233" t="s">
        <v>8223</v>
      </c>
      <c r="H233" t="s">
        <v>8245</v>
      </c>
      <c r="I233">
        <v>1476676800</v>
      </c>
      <c r="J233">
        <v>1473957239</v>
      </c>
      <c r="K233" t="b">
        <v>0</v>
      </c>
      <c r="L233">
        <v>8</v>
      </c>
      <c r="M233" t="b">
        <v>0</v>
      </c>
      <c r="N233" t="s">
        <v>8301</v>
      </c>
      <c r="O233" s="20" t="s">
        <v>8319</v>
      </c>
      <c r="P233" s="15" t="s">
        <v>8359</v>
      </c>
      <c r="Q233" s="12">
        <v>42628.690266203703</v>
      </c>
      <c r="R233">
        <v>2016</v>
      </c>
      <c r="S233" t="s">
        <v>8372</v>
      </c>
    </row>
    <row r="234" spans="1:19" ht="87.5" thickBot="1" x14ac:dyDescent="0.4">
      <c r="A234">
        <v>2953</v>
      </c>
      <c r="B234" s="3" t="s">
        <v>2953</v>
      </c>
      <c r="C234" s="3" t="s">
        <v>7063</v>
      </c>
      <c r="D234" s="6">
        <v>400000</v>
      </c>
      <c r="E234" s="8">
        <v>605</v>
      </c>
      <c r="F234" t="s">
        <v>8219</v>
      </c>
      <c r="G234" t="s">
        <v>8223</v>
      </c>
      <c r="H234" t="s">
        <v>8245</v>
      </c>
      <c r="I234">
        <v>1444330821</v>
      </c>
      <c r="J234">
        <v>1441738821</v>
      </c>
      <c r="K234" t="b">
        <v>0</v>
      </c>
      <c r="L234">
        <v>3</v>
      </c>
      <c r="M234" t="b">
        <v>0</v>
      </c>
      <c r="N234" t="s">
        <v>8301</v>
      </c>
      <c r="O234" s="20" t="s">
        <v>8319</v>
      </c>
      <c r="P234" s="15" t="s">
        <v>8359</v>
      </c>
      <c r="Q234" s="13">
        <v>42255.791909722226</v>
      </c>
      <c r="R234">
        <v>2015</v>
      </c>
      <c r="S234" t="s">
        <v>8372</v>
      </c>
    </row>
    <row r="235" spans="1:19" ht="160" thickBot="1" x14ac:dyDescent="0.4">
      <c r="A235">
        <v>2954</v>
      </c>
      <c r="B235" s="3" t="s">
        <v>2954</v>
      </c>
      <c r="C235" s="3" t="s">
        <v>7064</v>
      </c>
      <c r="D235" s="6">
        <v>15000</v>
      </c>
      <c r="E235" s="8">
        <v>0</v>
      </c>
      <c r="F235" t="s">
        <v>8219</v>
      </c>
      <c r="G235" t="s">
        <v>8223</v>
      </c>
      <c r="H235" t="s">
        <v>8245</v>
      </c>
      <c r="I235">
        <v>1489669203</v>
      </c>
      <c r="J235">
        <v>1487944803</v>
      </c>
      <c r="K235" t="b">
        <v>0</v>
      </c>
      <c r="L235">
        <v>0</v>
      </c>
      <c r="M235" t="b">
        <v>0</v>
      </c>
      <c r="N235" t="s">
        <v>8301</v>
      </c>
      <c r="O235" s="20" t="s">
        <v>8319</v>
      </c>
      <c r="P235" s="15" t="s">
        <v>8359</v>
      </c>
      <c r="Q235" s="12">
        <v>42790.583368055559</v>
      </c>
      <c r="R235">
        <v>2017</v>
      </c>
      <c r="S235" t="s">
        <v>8376</v>
      </c>
    </row>
    <row r="236" spans="1:19" ht="102" thickBot="1" x14ac:dyDescent="0.4">
      <c r="A236">
        <v>2955</v>
      </c>
      <c r="B236" s="3" t="s">
        <v>2955</v>
      </c>
      <c r="C236" s="3" t="s">
        <v>7065</v>
      </c>
      <c r="D236" s="6">
        <v>1200</v>
      </c>
      <c r="E236" s="8">
        <v>715</v>
      </c>
      <c r="F236" t="s">
        <v>8219</v>
      </c>
      <c r="G236" t="s">
        <v>8223</v>
      </c>
      <c r="H236" t="s">
        <v>8245</v>
      </c>
      <c r="I236">
        <v>1434476849</v>
      </c>
      <c r="J236">
        <v>1431884849</v>
      </c>
      <c r="K236" t="b">
        <v>0</v>
      </c>
      <c r="L236">
        <v>11</v>
      </c>
      <c r="M236" t="b">
        <v>0</v>
      </c>
      <c r="N236" t="s">
        <v>8301</v>
      </c>
      <c r="O236" s="20" t="s">
        <v>8319</v>
      </c>
      <c r="P236" s="15" t="s">
        <v>8359</v>
      </c>
      <c r="Q236" s="13">
        <v>42141.741307870368</v>
      </c>
      <c r="R236">
        <v>2015</v>
      </c>
      <c r="S236" t="s">
        <v>8368</v>
      </c>
    </row>
    <row r="237" spans="1:19" ht="102" thickBot="1" x14ac:dyDescent="0.4">
      <c r="A237">
        <v>2956</v>
      </c>
      <c r="B237" s="3" t="s">
        <v>2956</v>
      </c>
      <c r="C237" s="3" t="s">
        <v>7066</v>
      </c>
      <c r="D237" s="6">
        <v>7900</v>
      </c>
      <c r="E237" s="8">
        <v>1322</v>
      </c>
      <c r="F237" t="s">
        <v>8219</v>
      </c>
      <c r="G237" t="s">
        <v>8223</v>
      </c>
      <c r="H237" t="s">
        <v>8245</v>
      </c>
      <c r="I237">
        <v>1462402850</v>
      </c>
      <c r="J237">
        <v>1459810850</v>
      </c>
      <c r="K237" t="b">
        <v>0</v>
      </c>
      <c r="L237">
        <v>20</v>
      </c>
      <c r="M237" t="b">
        <v>0</v>
      </c>
      <c r="N237" t="s">
        <v>8301</v>
      </c>
      <c r="O237" s="20" t="s">
        <v>8319</v>
      </c>
      <c r="P237" s="15" t="s">
        <v>8359</v>
      </c>
      <c r="Q237" s="12">
        <v>42464.958912037036</v>
      </c>
      <c r="R237">
        <v>2016</v>
      </c>
      <c r="S237" t="s">
        <v>8367</v>
      </c>
    </row>
    <row r="238" spans="1:19" ht="102" thickBot="1" x14ac:dyDescent="0.4">
      <c r="A238">
        <v>2957</v>
      </c>
      <c r="B238" s="3" t="s">
        <v>2957</v>
      </c>
      <c r="C238" s="3" t="s">
        <v>7067</v>
      </c>
      <c r="D238" s="6">
        <v>15000</v>
      </c>
      <c r="E238" s="8">
        <v>280</v>
      </c>
      <c r="F238" t="s">
        <v>8219</v>
      </c>
      <c r="G238" t="s">
        <v>8223</v>
      </c>
      <c r="H238" t="s">
        <v>8245</v>
      </c>
      <c r="I238">
        <v>1427498172</v>
      </c>
      <c r="J238">
        <v>1422317772</v>
      </c>
      <c r="K238" t="b">
        <v>0</v>
      </c>
      <c r="L238">
        <v>3</v>
      </c>
      <c r="M238" t="b">
        <v>0</v>
      </c>
      <c r="N238" t="s">
        <v>8301</v>
      </c>
      <c r="O238" s="20" t="s">
        <v>8319</v>
      </c>
      <c r="P238" s="15" t="s">
        <v>8359</v>
      </c>
      <c r="Q238" s="13">
        <v>42031.011250000003</v>
      </c>
      <c r="R238">
        <v>2015</v>
      </c>
      <c r="S238" t="s">
        <v>8365</v>
      </c>
    </row>
    <row r="239" spans="1:19" ht="58.5" thickBot="1" x14ac:dyDescent="0.4">
      <c r="A239">
        <v>2958</v>
      </c>
      <c r="B239" s="3" t="s">
        <v>2958</v>
      </c>
      <c r="C239" s="3" t="s">
        <v>7068</v>
      </c>
      <c r="D239" s="6">
        <v>80000</v>
      </c>
      <c r="E239" s="8">
        <v>0</v>
      </c>
      <c r="F239" t="s">
        <v>8219</v>
      </c>
      <c r="G239" t="s">
        <v>8223</v>
      </c>
      <c r="H239" t="s">
        <v>8245</v>
      </c>
      <c r="I239">
        <v>1462729317</v>
      </c>
      <c r="J239">
        <v>1457548917</v>
      </c>
      <c r="K239" t="b">
        <v>0</v>
      </c>
      <c r="L239">
        <v>0</v>
      </c>
      <c r="M239" t="b">
        <v>0</v>
      </c>
      <c r="N239" t="s">
        <v>8301</v>
      </c>
      <c r="O239" s="20" t="s">
        <v>8319</v>
      </c>
      <c r="P239" s="15" t="s">
        <v>8359</v>
      </c>
      <c r="Q239" s="12">
        <v>42438.779131944444</v>
      </c>
      <c r="R239">
        <v>2016</v>
      </c>
      <c r="S239" t="s">
        <v>8366</v>
      </c>
    </row>
    <row r="240" spans="1:19" ht="73" thickBot="1" x14ac:dyDescent="0.4">
      <c r="A240">
        <v>2959</v>
      </c>
      <c r="B240" s="3" t="s">
        <v>2959</v>
      </c>
      <c r="C240" s="3" t="s">
        <v>7069</v>
      </c>
      <c r="D240" s="6">
        <v>10000</v>
      </c>
      <c r="E240" s="8">
        <v>0</v>
      </c>
      <c r="F240" t="s">
        <v>8219</v>
      </c>
      <c r="G240" t="s">
        <v>8224</v>
      </c>
      <c r="H240" t="s">
        <v>8246</v>
      </c>
      <c r="I240">
        <v>1465258325</v>
      </c>
      <c r="J240">
        <v>1462666325</v>
      </c>
      <c r="K240" t="b">
        <v>0</v>
      </c>
      <c r="L240">
        <v>0</v>
      </c>
      <c r="M240" t="b">
        <v>0</v>
      </c>
      <c r="N240" t="s">
        <v>8301</v>
      </c>
      <c r="O240" s="20" t="s">
        <v>8319</v>
      </c>
      <c r="P240" s="15" t="s">
        <v>8359</v>
      </c>
      <c r="Q240" s="13">
        <v>42498.008391203701</v>
      </c>
      <c r="R240">
        <v>2016</v>
      </c>
      <c r="S240" t="s">
        <v>8368</v>
      </c>
    </row>
    <row r="241" spans="1:19" ht="87.5" thickBot="1" x14ac:dyDescent="0.4">
      <c r="A241">
        <v>2960</v>
      </c>
      <c r="B241" s="3" t="s">
        <v>2960</v>
      </c>
      <c r="C241" s="3" t="s">
        <v>7070</v>
      </c>
      <c r="D241" s="6">
        <v>30000000</v>
      </c>
      <c r="E241" s="8">
        <v>0</v>
      </c>
      <c r="F241" t="s">
        <v>8219</v>
      </c>
      <c r="G241" t="s">
        <v>8223</v>
      </c>
      <c r="H241" t="s">
        <v>8245</v>
      </c>
      <c r="I241">
        <v>1410459023</v>
      </c>
      <c r="J241">
        <v>1407867023</v>
      </c>
      <c r="K241" t="b">
        <v>0</v>
      </c>
      <c r="L241">
        <v>0</v>
      </c>
      <c r="M241" t="b">
        <v>0</v>
      </c>
      <c r="N241" t="s">
        <v>8301</v>
      </c>
      <c r="O241" s="20" t="s">
        <v>8319</v>
      </c>
      <c r="P241" s="15" t="s">
        <v>8359</v>
      </c>
      <c r="Q241" s="12">
        <v>41863.757210648146</v>
      </c>
      <c r="R241">
        <v>2014</v>
      </c>
      <c r="S241" t="s">
        <v>8371</v>
      </c>
    </row>
    <row r="242" spans="1:19" ht="73" thickBot="1" x14ac:dyDescent="0.4">
      <c r="A242">
        <v>2961</v>
      </c>
      <c r="B242" s="3" t="s">
        <v>2961</v>
      </c>
      <c r="C242" s="3" t="s">
        <v>7071</v>
      </c>
      <c r="D242" s="6">
        <v>5000</v>
      </c>
      <c r="E242" s="8">
        <v>5481</v>
      </c>
      <c r="F242" t="s">
        <v>8218</v>
      </c>
      <c r="G242" t="s">
        <v>8223</v>
      </c>
      <c r="H242" t="s">
        <v>8245</v>
      </c>
      <c r="I242">
        <v>1427342400</v>
      </c>
      <c r="J242">
        <v>1424927159</v>
      </c>
      <c r="K242" t="b">
        <v>0</v>
      </c>
      <c r="L242">
        <v>108</v>
      </c>
      <c r="M242" t="b">
        <v>1</v>
      </c>
      <c r="N242" t="s">
        <v>8269</v>
      </c>
      <c r="O242" s="20" t="s">
        <v>8319</v>
      </c>
      <c r="P242" s="15" t="s">
        <v>8320</v>
      </c>
      <c r="Q242" s="13">
        <v>42061.212488425925</v>
      </c>
      <c r="R242">
        <v>2015</v>
      </c>
      <c r="S242" t="s">
        <v>8376</v>
      </c>
    </row>
    <row r="243" spans="1:19" ht="102" thickBot="1" x14ac:dyDescent="0.4">
      <c r="A243">
        <v>2962</v>
      </c>
      <c r="B243" s="3" t="s">
        <v>2962</v>
      </c>
      <c r="C243" s="3" t="s">
        <v>7072</v>
      </c>
      <c r="D243" s="6">
        <v>1000</v>
      </c>
      <c r="E243" s="8">
        <v>1218</v>
      </c>
      <c r="F243" t="s">
        <v>8218</v>
      </c>
      <c r="G243" t="s">
        <v>8223</v>
      </c>
      <c r="H243" t="s">
        <v>8245</v>
      </c>
      <c r="I243">
        <v>1425193140</v>
      </c>
      <c r="J243">
        <v>1422769906</v>
      </c>
      <c r="K243" t="b">
        <v>0</v>
      </c>
      <c r="L243">
        <v>20</v>
      </c>
      <c r="M243" t="b">
        <v>1</v>
      </c>
      <c r="N243" t="s">
        <v>8269</v>
      </c>
      <c r="O243" s="20" t="s">
        <v>8319</v>
      </c>
      <c r="P243" s="15" t="s">
        <v>8320</v>
      </c>
      <c r="Q243" s="12">
        <v>42036.24428240741</v>
      </c>
      <c r="R243">
        <v>2015</v>
      </c>
      <c r="S243" t="s">
        <v>8376</v>
      </c>
    </row>
    <row r="244" spans="1:19" ht="73" thickBot="1" x14ac:dyDescent="0.4">
      <c r="A244">
        <v>2963</v>
      </c>
      <c r="B244" s="3" t="s">
        <v>2963</v>
      </c>
      <c r="C244" s="3" t="s">
        <v>7073</v>
      </c>
      <c r="D244" s="6">
        <v>10000</v>
      </c>
      <c r="E244" s="8">
        <v>10685</v>
      </c>
      <c r="F244" t="s">
        <v>8218</v>
      </c>
      <c r="G244" t="s">
        <v>8223</v>
      </c>
      <c r="H244" t="s">
        <v>8245</v>
      </c>
      <c r="I244">
        <v>1435835824</v>
      </c>
      <c r="J244">
        <v>1433243824</v>
      </c>
      <c r="K244" t="b">
        <v>0</v>
      </c>
      <c r="L244">
        <v>98</v>
      </c>
      <c r="M244" t="b">
        <v>1</v>
      </c>
      <c r="N244" t="s">
        <v>8269</v>
      </c>
      <c r="O244" s="20" t="s">
        <v>8319</v>
      </c>
      <c r="P244" s="15" t="s">
        <v>8320</v>
      </c>
      <c r="Q244" s="13">
        <v>42157.470185185186</v>
      </c>
      <c r="R244">
        <v>2015</v>
      </c>
      <c r="S244" t="s">
        <v>8369</v>
      </c>
    </row>
    <row r="245" spans="1:19" ht="102" thickBot="1" x14ac:dyDescent="0.4">
      <c r="A245">
        <v>2964</v>
      </c>
      <c r="B245" s="3" t="s">
        <v>2964</v>
      </c>
      <c r="C245" s="3" t="s">
        <v>7074</v>
      </c>
      <c r="D245" s="6">
        <v>5000</v>
      </c>
      <c r="E245" s="8">
        <v>5035.6899999999996</v>
      </c>
      <c r="F245" t="s">
        <v>8218</v>
      </c>
      <c r="G245" t="s">
        <v>8223</v>
      </c>
      <c r="H245" t="s">
        <v>8245</v>
      </c>
      <c r="I245">
        <v>1407360720</v>
      </c>
      <c r="J245">
        <v>1404769819</v>
      </c>
      <c r="K245" t="b">
        <v>0</v>
      </c>
      <c r="L245">
        <v>196</v>
      </c>
      <c r="M245" t="b">
        <v>1</v>
      </c>
      <c r="N245" t="s">
        <v>8269</v>
      </c>
      <c r="O245" s="20" t="s">
        <v>8319</v>
      </c>
      <c r="P245" s="15" t="s">
        <v>8320</v>
      </c>
      <c r="Q245" s="12">
        <v>41827.909942129627</v>
      </c>
      <c r="R245">
        <v>2014</v>
      </c>
      <c r="S245" t="s">
        <v>8370</v>
      </c>
    </row>
    <row r="246" spans="1:19" ht="116.5" thickBot="1" x14ac:dyDescent="0.4">
      <c r="A246">
        <v>2965</v>
      </c>
      <c r="B246" s="3" t="s">
        <v>2965</v>
      </c>
      <c r="C246" s="3" t="s">
        <v>7075</v>
      </c>
      <c r="D246" s="6">
        <v>1500</v>
      </c>
      <c r="E246" s="8">
        <v>1635</v>
      </c>
      <c r="F246" t="s">
        <v>8218</v>
      </c>
      <c r="G246" t="s">
        <v>8223</v>
      </c>
      <c r="H246" t="s">
        <v>8245</v>
      </c>
      <c r="I246">
        <v>1436290233</v>
      </c>
      <c r="J246">
        <v>1433698233</v>
      </c>
      <c r="K246" t="b">
        <v>0</v>
      </c>
      <c r="L246">
        <v>39</v>
      </c>
      <c r="M246" t="b">
        <v>1</v>
      </c>
      <c r="N246" t="s">
        <v>8269</v>
      </c>
      <c r="O246" s="20" t="s">
        <v>8319</v>
      </c>
      <c r="P246" s="15" t="s">
        <v>8320</v>
      </c>
      <c r="Q246" s="13">
        <v>42162.729548611111</v>
      </c>
      <c r="R246">
        <v>2015</v>
      </c>
      <c r="S246" t="s">
        <v>8369</v>
      </c>
    </row>
    <row r="247" spans="1:19" ht="29.5" thickBot="1" x14ac:dyDescent="0.4">
      <c r="A247">
        <v>2966</v>
      </c>
      <c r="B247" s="3" t="s">
        <v>2966</v>
      </c>
      <c r="C247" s="3" t="s">
        <v>7076</v>
      </c>
      <c r="D247" s="6">
        <v>10000</v>
      </c>
      <c r="E247" s="8">
        <v>11363</v>
      </c>
      <c r="F247" t="s">
        <v>8218</v>
      </c>
      <c r="G247" t="s">
        <v>8223</v>
      </c>
      <c r="H247" t="s">
        <v>8245</v>
      </c>
      <c r="I247">
        <v>1442425412</v>
      </c>
      <c r="J247">
        <v>1439833412</v>
      </c>
      <c r="K247" t="b">
        <v>0</v>
      </c>
      <c r="L247">
        <v>128</v>
      </c>
      <c r="M247" t="b">
        <v>1</v>
      </c>
      <c r="N247" t="s">
        <v>8269</v>
      </c>
      <c r="O247" s="20" t="s">
        <v>8319</v>
      </c>
      <c r="P247" s="15" t="s">
        <v>8320</v>
      </c>
      <c r="Q247" s="12">
        <v>42233.738564814812</v>
      </c>
      <c r="R247">
        <v>2015</v>
      </c>
      <c r="S247" t="s">
        <v>8371</v>
      </c>
    </row>
    <row r="248" spans="1:19" ht="102" thickBot="1" x14ac:dyDescent="0.4">
      <c r="A248">
        <v>2967</v>
      </c>
      <c r="B248" s="3" t="s">
        <v>2967</v>
      </c>
      <c r="C248" s="3" t="s">
        <v>7077</v>
      </c>
      <c r="D248" s="6">
        <v>5000</v>
      </c>
      <c r="E248" s="8">
        <v>5696</v>
      </c>
      <c r="F248" t="s">
        <v>8218</v>
      </c>
      <c r="G248" t="s">
        <v>8223</v>
      </c>
      <c r="H248" t="s">
        <v>8245</v>
      </c>
      <c r="I248">
        <v>1425872692</v>
      </c>
      <c r="J248">
        <v>1423284292</v>
      </c>
      <c r="K248" t="b">
        <v>0</v>
      </c>
      <c r="L248">
        <v>71</v>
      </c>
      <c r="M248" t="b">
        <v>1</v>
      </c>
      <c r="N248" t="s">
        <v>8269</v>
      </c>
      <c r="O248" s="20" t="s">
        <v>8319</v>
      </c>
      <c r="P248" s="15" t="s">
        <v>8320</v>
      </c>
      <c r="Q248" s="13">
        <v>42042.197824074072</v>
      </c>
      <c r="R248">
        <v>2015</v>
      </c>
      <c r="S248" t="s">
        <v>8376</v>
      </c>
    </row>
    <row r="249" spans="1:19" ht="102" thickBot="1" x14ac:dyDescent="0.4">
      <c r="A249">
        <v>2968</v>
      </c>
      <c r="B249" s="3" t="s">
        <v>2968</v>
      </c>
      <c r="C249" s="3" t="s">
        <v>7078</v>
      </c>
      <c r="D249" s="6">
        <v>3500</v>
      </c>
      <c r="E249" s="8">
        <v>3710</v>
      </c>
      <c r="F249" t="s">
        <v>8218</v>
      </c>
      <c r="G249" t="s">
        <v>8223</v>
      </c>
      <c r="H249" t="s">
        <v>8245</v>
      </c>
      <c r="I249">
        <v>1471406340</v>
      </c>
      <c r="J249">
        <v>1470227660</v>
      </c>
      <c r="K249" t="b">
        <v>0</v>
      </c>
      <c r="L249">
        <v>47</v>
      </c>
      <c r="M249" t="b">
        <v>1</v>
      </c>
      <c r="N249" t="s">
        <v>8269</v>
      </c>
      <c r="O249" s="20" t="s">
        <v>8319</v>
      </c>
      <c r="P249" s="15" t="s">
        <v>8320</v>
      </c>
      <c r="Q249" s="12">
        <v>42585.523842592593</v>
      </c>
      <c r="R249">
        <v>2016</v>
      </c>
      <c r="S249" t="s">
        <v>8371</v>
      </c>
    </row>
    <row r="250" spans="1:19" ht="73" thickBot="1" x14ac:dyDescent="0.4">
      <c r="A250">
        <v>2969</v>
      </c>
      <c r="B250" s="3" t="s">
        <v>2969</v>
      </c>
      <c r="C250" s="3" t="s">
        <v>7079</v>
      </c>
      <c r="D250" s="6">
        <v>1000</v>
      </c>
      <c r="E250" s="8">
        <v>1625</v>
      </c>
      <c r="F250" t="s">
        <v>8218</v>
      </c>
      <c r="G250" t="s">
        <v>8228</v>
      </c>
      <c r="H250" t="s">
        <v>8250</v>
      </c>
      <c r="I250">
        <v>1430693460</v>
      </c>
      <c r="J250">
        <v>1428087153</v>
      </c>
      <c r="K250" t="b">
        <v>0</v>
      </c>
      <c r="L250">
        <v>17</v>
      </c>
      <c r="M250" t="b">
        <v>1</v>
      </c>
      <c r="N250" t="s">
        <v>8269</v>
      </c>
      <c r="O250" s="20" t="s">
        <v>8319</v>
      </c>
      <c r="P250" s="15" t="s">
        <v>8320</v>
      </c>
      <c r="Q250" s="13">
        <v>42097.786493055559</v>
      </c>
      <c r="R250">
        <v>2015</v>
      </c>
      <c r="S250" t="s">
        <v>8367</v>
      </c>
    </row>
    <row r="251" spans="1:19" ht="116.5" thickBot="1" x14ac:dyDescent="0.4">
      <c r="A251">
        <v>2970</v>
      </c>
      <c r="B251" s="3" t="s">
        <v>2970</v>
      </c>
      <c r="C251" s="3" t="s">
        <v>7080</v>
      </c>
      <c r="D251" s="6">
        <v>6000</v>
      </c>
      <c r="E251" s="8">
        <v>6360</v>
      </c>
      <c r="F251" t="s">
        <v>8218</v>
      </c>
      <c r="G251" t="s">
        <v>8223</v>
      </c>
      <c r="H251" t="s">
        <v>8245</v>
      </c>
      <c r="I251">
        <v>1405699451</v>
      </c>
      <c r="J251">
        <v>1403107451</v>
      </c>
      <c r="K251" t="b">
        <v>0</v>
      </c>
      <c r="L251">
        <v>91</v>
      </c>
      <c r="M251" t="b">
        <v>1</v>
      </c>
      <c r="N251" t="s">
        <v>8269</v>
      </c>
      <c r="O251" s="20" t="s">
        <v>8319</v>
      </c>
      <c r="P251" s="15" t="s">
        <v>8320</v>
      </c>
      <c r="Q251" s="12">
        <v>41808.669571759259</v>
      </c>
      <c r="R251">
        <v>2014</v>
      </c>
      <c r="S251" t="s">
        <v>8369</v>
      </c>
    </row>
    <row r="252" spans="1:19" ht="58.5" thickBot="1" x14ac:dyDescent="0.4">
      <c r="A252">
        <v>2971</v>
      </c>
      <c r="B252" s="3" t="s">
        <v>2971</v>
      </c>
      <c r="C252" s="3" t="s">
        <v>7081</v>
      </c>
      <c r="D252" s="6">
        <v>3200</v>
      </c>
      <c r="E252" s="8">
        <v>3205</v>
      </c>
      <c r="F252" t="s">
        <v>8218</v>
      </c>
      <c r="G252" t="s">
        <v>8223</v>
      </c>
      <c r="H252" t="s">
        <v>8245</v>
      </c>
      <c r="I252">
        <v>1409500078</v>
      </c>
      <c r="J252">
        <v>1406908078</v>
      </c>
      <c r="K252" t="b">
        <v>0</v>
      </c>
      <c r="L252">
        <v>43</v>
      </c>
      <c r="M252" t="b">
        <v>1</v>
      </c>
      <c r="N252" t="s">
        <v>8269</v>
      </c>
      <c r="O252" s="20" t="s">
        <v>8319</v>
      </c>
      <c r="P252" s="15" t="s">
        <v>8320</v>
      </c>
      <c r="Q252" s="13">
        <v>41852.658310185187</v>
      </c>
      <c r="R252">
        <v>2014</v>
      </c>
      <c r="S252" t="s">
        <v>8371</v>
      </c>
    </row>
    <row r="253" spans="1:19" ht="29.5" thickBot="1" x14ac:dyDescent="0.4">
      <c r="A253">
        <v>2972</v>
      </c>
      <c r="B253" s="3" t="s">
        <v>2972</v>
      </c>
      <c r="C253" s="3" t="s">
        <v>7082</v>
      </c>
      <c r="D253" s="6">
        <v>2000</v>
      </c>
      <c r="E253" s="8">
        <v>2107</v>
      </c>
      <c r="F253" t="s">
        <v>8218</v>
      </c>
      <c r="G253" t="s">
        <v>8223</v>
      </c>
      <c r="H253" t="s">
        <v>8245</v>
      </c>
      <c r="I253">
        <v>1480899600</v>
      </c>
      <c r="J253">
        <v>1479609520</v>
      </c>
      <c r="K253" t="b">
        <v>0</v>
      </c>
      <c r="L253">
        <v>17</v>
      </c>
      <c r="M253" t="b">
        <v>1</v>
      </c>
      <c r="N253" t="s">
        <v>8269</v>
      </c>
      <c r="O253" s="20" t="s">
        <v>8319</v>
      </c>
      <c r="P253" s="15" t="s">
        <v>8320</v>
      </c>
      <c r="Q253" s="12">
        <v>42694.110185185185</v>
      </c>
      <c r="R253">
        <v>2016</v>
      </c>
      <c r="S253" t="s">
        <v>8374</v>
      </c>
    </row>
    <row r="254" spans="1:19" ht="58.5" thickBot="1" x14ac:dyDescent="0.4">
      <c r="A254">
        <v>2973</v>
      </c>
      <c r="B254" s="3" t="s">
        <v>2973</v>
      </c>
      <c r="C254" s="3" t="s">
        <v>7083</v>
      </c>
      <c r="D254" s="6">
        <v>5000</v>
      </c>
      <c r="E254" s="8">
        <v>8740</v>
      </c>
      <c r="F254" t="s">
        <v>8218</v>
      </c>
      <c r="G254" t="s">
        <v>8223</v>
      </c>
      <c r="H254" t="s">
        <v>8245</v>
      </c>
      <c r="I254">
        <v>1451620800</v>
      </c>
      <c r="J254">
        <v>1449171508</v>
      </c>
      <c r="K254" t="b">
        <v>0</v>
      </c>
      <c r="L254">
        <v>33</v>
      </c>
      <c r="M254" t="b">
        <v>1</v>
      </c>
      <c r="N254" t="s">
        <v>8269</v>
      </c>
      <c r="O254" s="20" t="s">
        <v>8319</v>
      </c>
      <c r="P254" s="15" t="s">
        <v>8320</v>
      </c>
      <c r="Q254" s="13">
        <v>42341.818379629629</v>
      </c>
      <c r="R254">
        <v>2015</v>
      </c>
      <c r="S254" t="s">
        <v>8375</v>
      </c>
    </row>
    <row r="255" spans="1:19" ht="116.5" thickBot="1" x14ac:dyDescent="0.4">
      <c r="A255">
        <v>2974</v>
      </c>
      <c r="B255" s="3" t="s">
        <v>2974</v>
      </c>
      <c r="C255" s="3" t="s">
        <v>7084</v>
      </c>
      <c r="D255" s="6">
        <v>5000</v>
      </c>
      <c r="E255" s="8">
        <v>5100</v>
      </c>
      <c r="F255" t="s">
        <v>8218</v>
      </c>
      <c r="G255" t="s">
        <v>8223</v>
      </c>
      <c r="H255" t="s">
        <v>8245</v>
      </c>
      <c r="I255">
        <v>1411695300</v>
      </c>
      <c r="J255">
        <v>1409275671</v>
      </c>
      <c r="K255" t="b">
        <v>0</v>
      </c>
      <c r="L255">
        <v>87</v>
      </c>
      <c r="M255" t="b">
        <v>1</v>
      </c>
      <c r="N255" t="s">
        <v>8269</v>
      </c>
      <c r="O255" s="20" t="s">
        <v>8319</v>
      </c>
      <c r="P255" s="15" t="s">
        <v>8320</v>
      </c>
      <c r="Q255" s="12">
        <v>41880.061006944445</v>
      </c>
      <c r="R255">
        <v>2014</v>
      </c>
      <c r="S255" t="s">
        <v>8371</v>
      </c>
    </row>
    <row r="256" spans="1:19" ht="102" thickBot="1" x14ac:dyDescent="0.4">
      <c r="A256">
        <v>2975</v>
      </c>
      <c r="B256" s="3" t="s">
        <v>2975</v>
      </c>
      <c r="C256" s="3" t="s">
        <v>7085</v>
      </c>
      <c r="D256" s="6">
        <v>8000</v>
      </c>
      <c r="E256" s="8">
        <v>8010</v>
      </c>
      <c r="F256" t="s">
        <v>8218</v>
      </c>
      <c r="G256" t="s">
        <v>8223</v>
      </c>
      <c r="H256" t="s">
        <v>8245</v>
      </c>
      <c r="I256">
        <v>1417057200</v>
      </c>
      <c r="J256">
        <v>1414599886</v>
      </c>
      <c r="K256" t="b">
        <v>0</v>
      </c>
      <c r="L256">
        <v>113</v>
      </c>
      <c r="M256" t="b">
        <v>1</v>
      </c>
      <c r="N256" t="s">
        <v>8269</v>
      </c>
      <c r="O256" s="20" t="s">
        <v>8319</v>
      </c>
      <c r="P256" s="15" t="s">
        <v>8320</v>
      </c>
      <c r="Q256" s="13">
        <v>41941.683865740742</v>
      </c>
      <c r="R256">
        <v>2014</v>
      </c>
      <c r="S256" t="s">
        <v>8373</v>
      </c>
    </row>
    <row r="257" spans="1:19" ht="29.5" thickBot="1" x14ac:dyDescent="0.4">
      <c r="A257">
        <v>2976</v>
      </c>
      <c r="B257" s="3" t="s">
        <v>2976</v>
      </c>
      <c r="C257" s="3" t="s">
        <v>7086</v>
      </c>
      <c r="D257" s="6">
        <v>70</v>
      </c>
      <c r="E257" s="8">
        <v>120</v>
      </c>
      <c r="F257" t="s">
        <v>8218</v>
      </c>
      <c r="G257" t="s">
        <v>8224</v>
      </c>
      <c r="H257" t="s">
        <v>8246</v>
      </c>
      <c r="I257">
        <v>1457870400</v>
      </c>
      <c r="J257">
        <v>1456421530</v>
      </c>
      <c r="K257" t="b">
        <v>0</v>
      </c>
      <c r="L257">
        <v>14</v>
      </c>
      <c r="M257" t="b">
        <v>1</v>
      </c>
      <c r="N257" t="s">
        <v>8269</v>
      </c>
      <c r="O257" s="20" t="s">
        <v>8319</v>
      </c>
      <c r="P257" s="15" t="s">
        <v>8320</v>
      </c>
      <c r="Q257" s="12">
        <v>42425.730671296296</v>
      </c>
      <c r="R257">
        <v>2016</v>
      </c>
      <c r="S257" t="s">
        <v>8376</v>
      </c>
    </row>
    <row r="258" spans="1:19" ht="131" thickBot="1" x14ac:dyDescent="0.4">
      <c r="A258">
        <v>2977</v>
      </c>
      <c r="B258" s="3" t="s">
        <v>2977</v>
      </c>
      <c r="C258" s="3" t="s">
        <v>7087</v>
      </c>
      <c r="D258" s="6">
        <v>3000</v>
      </c>
      <c r="E258" s="8">
        <v>3407</v>
      </c>
      <c r="F258" t="s">
        <v>8218</v>
      </c>
      <c r="G258" t="s">
        <v>8223</v>
      </c>
      <c r="H258" t="s">
        <v>8245</v>
      </c>
      <c r="I258">
        <v>1427076840</v>
      </c>
      <c r="J258">
        <v>1421960934</v>
      </c>
      <c r="K258" t="b">
        <v>0</v>
      </c>
      <c r="L258">
        <v>30</v>
      </c>
      <c r="M258" t="b">
        <v>1</v>
      </c>
      <c r="N258" t="s">
        <v>8269</v>
      </c>
      <c r="O258" s="20" t="s">
        <v>8319</v>
      </c>
      <c r="P258" s="15" t="s">
        <v>8320</v>
      </c>
      <c r="Q258" s="13">
        <v>42026.881180555552</v>
      </c>
      <c r="R258">
        <v>2015</v>
      </c>
      <c r="S258" t="s">
        <v>8365</v>
      </c>
    </row>
    <row r="259" spans="1:19" ht="87.5" thickBot="1" x14ac:dyDescent="0.4">
      <c r="A259">
        <v>2978</v>
      </c>
      <c r="B259" s="3" t="s">
        <v>2978</v>
      </c>
      <c r="C259" s="3" t="s">
        <v>7088</v>
      </c>
      <c r="D259" s="6">
        <v>750</v>
      </c>
      <c r="E259" s="8">
        <v>971</v>
      </c>
      <c r="F259" t="s">
        <v>8218</v>
      </c>
      <c r="G259" t="s">
        <v>8223</v>
      </c>
      <c r="H259" t="s">
        <v>8245</v>
      </c>
      <c r="I259">
        <v>1413784740</v>
      </c>
      <c r="J259">
        <v>1412954547</v>
      </c>
      <c r="K259" t="b">
        <v>0</v>
      </c>
      <c r="L259">
        <v>16</v>
      </c>
      <c r="M259" t="b">
        <v>1</v>
      </c>
      <c r="N259" t="s">
        <v>8269</v>
      </c>
      <c r="O259" s="20" t="s">
        <v>8319</v>
      </c>
      <c r="P259" s="15" t="s">
        <v>8320</v>
      </c>
      <c r="Q259" s="12">
        <v>41922.640590277777</v>
      </c>
      <c r="R259">
        <v>2014</v>
      </c>
      <c r="S259" t="s">
        <v>8373</v>
      </c>
    </row>
    <row r="260" spans="1:19" ht="29.5" thickBot="1" x14ac:dyDescent="0.4">
      <c r="A260">
        <v>2979</v>
      </c>
      <c r="B260" s="3" t="s">
        <v>2979</v>
      </c>
      <c r="C260" s="3" t="s">
        <v>7089</v>
      </c>
      <c r="D260" s="6">
        <v>5000</v>
      </c>
      <c r="E260" s="8">
        <v>5070</v>
      </c>
      <c r="F260" t="s">
        <v>8218</v>
      </c>
      <c r="G260" t="s">
        <v>8223</v>
      </c>
      <c r="H260" t="s">
        <v>8245</v>
      </c>
      <c r="I260">
        <v>1420524000</v>
      </c>
      <c r="J260">
        <v>1419104823</v>
      </c>
      <c r="K260" t="b">
        <v>0</v>
      </c>
      <c r="L260">
        <v>46</v>
      </c>
      <c r="M260" t="b">
        <v>1</v>
      </c>
      <c r="N260" t="s">
        <v>8269</v>
      </c>
      <c r="O260" s="20" t="s">
        <v>8319</v>
      </c>
      <c r="P260" s="15" t="s">
        <v>8320</v>
      </c>
      <c r="Q260" s="13">
        <v>41993.824340277781</v>
      </c>
      <c r="R260">
        <v>2014</v>
      </c>
      <c r="S260" t="s">
        <v>8375</v>
      </c>
    </row>
    <row r="261" spans="1:19" ht="44" thickBot="1" x14ac:dyDescent="0.4">
      <c r="A261">
        <v>2980</v>
      </c>
      <c r="B261" s="3" t="s">
        <v>2980</v>
      </c>
      <c r="C261" s="3" t="s">
        <v>7090</v>
      </c>
      <c r="D261" s="6">
        <v>3000</v>
      </c>
      <c r="E261" s="8">
        <v>3275</v>
      </c>
      <c r="F261" t="s">
        <v>8218</v>
      </c>
      <c r="G261" t="s">
        <v>8223</v>
      </c>
      <c r="H261" t="s">
        <v>8245</v>
      </c>
      <c r="I261">
        <v>1440381600</v>
      </c>
      <c r="J261">
        <v>1438639130</v>
      </c>
      <c r="K261" t="b">
        <v>0</v>
      </c>
      <c r="L261">
        <v>24</v>
      </c>
      <c r="M261" t="b">
        <v>1</v>
      </c>
      <c r="N261" t="s">
        <v>8269</v>
      </c>
      <c r="O261" s="20" t="s">
        <v>8319</v>
      </c>
      <c r="P261" s="15" t="s">
        <v>8320</v>
      </c>
      <c r="Q261" s="12">
        <v>42219.915856481479</v>
      </c>
      <c r="R261">
        <v>2015</v>
      </c>
      <c r="S261" t="s">
        <v>8371</v>
      </c>
    </row>
    <row r="262" spans="1:19" ht="73" thickBot="1" x14ac:dyDescent="0.4">
      <c r="A262">
        <v>2981</v>
      </c>
      <c r="B262" s="3" t="s">
        <v>2981</v>
      </c>
      <c r="C262" s="3" t="s">
        <v>7091</v>
      </c>
      <c r="D262" s="6">
        <v>4000</v>
      </c>
      <c r="E262" s="8">
        <v>5157</v>
      </c>
      <c r="F262" t="s">
        <v>8218</v>
      </c>
      <c r="G262" t="s">
        <v>8240</v>
      </c>
      <c r="H262" t="s">
        <v>8248</v>
      </c>
      <c r="I262">
        <v>1443014756</v>
      </c>
      <c r="J262">
        <v>1439126756</v>
      </c>
      <c r="K262" t="b">
        <v>1</v>
      </c>
      <c r="L262">
        <v>97</v>
      </c>
      <c r="M262" t="b">
        <v>1</v>
      </c>
      <c r="N262" t="s">
        <v>8301</v>
      </c>
      <c r="O262" s="20" t="s">
        <v>8319</v>
      </c>
      <c r="P262" s="15" t="s">
        <v>8359</v>
      </c>
      <c r="Q262" s="13">
        <v>42225.559675925928</v>
      </c>
      <c r="R262">
        <v>2015</v>
      </c>
      <c r="S262" t="s">
        <v>8371</v>
      </c>
    </row>
    <row r="263" spans="1:19" ht="102" thickBot="1" x14ac:dyDescent="0.4">
      <c r="A263">
        <v>2982</v>
      </c>
      <c r="B263" s="3" t="s">
        <v>2982</v>
      </c>
      <c r="C263" s="3" t="s">
        <v>7092</v>
      </c>
      <c r="D263" s="6">
        <v>5000</v>
      </c>
      <c r="E263" s="8">
        <v>5103</v>
      </c>
      <c r="F263" t="s">
        <v>8218</v>
      </c>
      <c r="G263" t="s">
        <v>8224</v>
      </c>
      <c r="H263" t="s">
        <v>8246</v>
      </c>
      <c r="I263">
        <v>1455208143</v>
      </c>
      <c r="J263">
        <v>1452616143</v>
      </c>
      <c r="K263" t="b">
        <v>1</v>
      </c>
      <c r="L263">
        <v>59</v>
      </c>
      <c r="M263" t="b">
        <v>1</v>
      </c>
      <c r="N263" t="s">
        <v>8301</v>
      </c>
      <c r="O263" s="20" t="s">
        <v>8319</v>
      </c>
      <c r="P263" s="15" t="s">
        <v>8359</v>
      </c>
      <c r="Q263" s="12">
        <v>42381.686840277776</v>
      </c>
      <c r="R263">
        <v>2016</v>
      </c>
      <c r="S263" t="s">
        <v>8365</v>
      </c>
    </row>
    <row r="264" spans="1:19" ht="44" thickBot="1" x14ac:dyDescent="0.4">
      <c r="A264">
        <v>2983</v>
      </c>
      <c r="B264" s="3" t="s">
        <v>2983</v>
      </c>
      <c r="C264" s="3" t="s">
        <v>7093</v>
      </c>
      <c r="D264" s="6">
        <v>116000</v>
      </c>
      <c r="E264" s="8">
        <v>169985.91</v>
      </c>
      <c r="F264" t="s">
        <v>8218</v>
      </c>
      <c r="G264" t="s">
        <v>8223</v>
      </c>
      <c r="H264" t="s">
        <v>8245</v>
      </c>
      <c r="I264">
        <v>1415722236</v>
      </c>
      <c r="J264">
        <v>1410534636</v>
      </c>
      <c r="K264" t="b">
        <v>1</v>
      </c>
      <c r="L264">
        <v>1095</v>
      </c>
      <c r="M264" t="b">
        <v>1</v>
      </c>
      <c r="N264" t="s">
        <v>8301</v>
      </c>
      <c r="O264" s="20" t="s">
        <v>8319</v>
      </c>
      <c r="P264" s="15" t="s">
        <v>8359</v>
      </c>
      <c r="Q264" s="13">
        <v>41894.632361111115</v>
      </c>
      <c r="R264">
        <v>2014</v>
      </c>
      <c r="S264" t="s">
        <v>8372</v>
      </c>
    </row>
    <row r="265" spans="1:19" ht="87.5" thickBot="1" x14ac:dyDescent="0.4">
      <c r="A265">
        <v>2984</v>
      </c>
      <c r="B265" s="3" t="s">
        <v>2984</v>
      </c>
      <c r="C265" s="3" t="s">
        <v>7094</v>
      </c>
      <c r="D265" s="6">
        <v>25000</v>
      </c>
      <c r="E265" s="8">
        <v>25088</v>
      </c>
      <c r="F265" t="s">
        <v>8218</v>
      </c>
      <c r="G265" t="s">
        <v>8223</v>
      </c>
      <c r="H265" t="s">
        <v>8245</v>
      </c>
      <c r="I265">
        <v>1472020881</v>
      </c>
      <c r="J265">
        <v>1469428881</v>
      </c>
      <c r="K265" t="b">
        <v>1</v>
      </c>
      <c r="L265">
        <v>218</v>
      </c>
      <c r="M265" t="b">
        <v>1</v>
      </c>
      <c r="N265" t="s">
        <v>8301</v>
      </c>
      <c r="O265" s="20" t="s">
        <v>8319</v>
      </c>
      <c r="P265" s="15" t="s">
        <v>8359</v>
      </c>
      <c r="Q265" s="12">
        <v>42576.278715277775</v>
      </c>
      <c r="R265">
        <v>2016</v>
      </c>
      <c r="S265" t="s">
        <v>8370</v>
      </c>
    </row>
    <row r="266" spans="1:19" ht="44" thickBot="1" x14ac:dyDescent="0.4">
      <c r="A266">
        <v>2985</v>
      </c>
      <c r="B266" s="3" t="s">
        <v>2985</v>
      </c>
      <c r="C266" s="3" t="s">
        <v>7095</v>
      </c>
      <c r="D266" s="6">
        <v>10000</v>
      </c>
      <c r="E266" s="8">
        <v>12165</v>
      </c>
      <c r="F266" t="s">
        <v>8218</v>
      </c>
      <c r="G266" t="s">
        <v>8227</v>
      </c>
      <c r="H266" t="s">
        <v>8249</v>
      </c>
      <c r="I266">
        <v>1477886400</v>
      </c>
      <c r="J266">
        <v>1476228128</v>
      </c>
      <c r="K266" t="b">
        <v>0</v>
      </c>
      <c r="L266">
        <v>111</v>
      </c>
      <c r="M266" t="b">
        <v>1</v>
      </c>
      <c r="N266" t="s">
        <v>8301</v>
      </c>
      <c r="O266" s="20" t="s">
        <v>8319</v>
      </c>
      <c r="P266" s="15" t="s">
        <v>8359</v>
      </c>
      <c r="Q266" s="13">
        <v>42654.973703703705</v>
      </c>
      <c r="R266">
        <v>2016</v>
      </c>
      <c r="S266" t="s">
        <v>8373</v>
      </c>
    </row>
    <row r="267" spans="1:19" ht="44" thickBot="1" x14ac:dyDescent="0.4">
      <c r="A267">
        <v>2986</v>
      </c>
      <c r="B267" s="3" t="s">
        <v>2986</v>
      </c>
      <c r="C267" s="3" t="s">
        <v>7096</v>
      </c>
      <c r="D267" s="6">
        <v>2400</v>
      </c>
      <c r="E267" s="8">
        <v>2532</v>
      </c>
      <c r="F267" t="s">
        <v>8218</v>
      </c>
      <c r="G267" t="s">
        <v>8224</v>
      </c>
      <c r="H267" t="s">
        <v>8246</v>
      </c>
      <c r="I267">
        <v>1462100406</v>
      </c>
      <c r="J267">
        <v>1456920006</v>
      </c>
      <c r="K267" t="b">
        <v>0</v>
      </c>
      <c r="L267">
        <v>56</v>
      </c>
      <c r="M267" t="b">
        <v>1</v>
      </c>
      <c r="N267" t="s">
        <v>8301</v>
      </c>
      <c r="O267" s="20" t="s">
        <v>8319</v>
      </c>
      <c r="P267" s="15" t="s">
        <v>8359</v>
      </c>
      <c r="Q267" s="12">
        <v>42431.500069444446</v>
      </c>
      <c r="R267">
        <v>2016</v>
      </c>
      <c r="S267" t="s">
        <v>8366</v>
      </c>
    </row>
    <row r="268" spans="1:19" ht="131" thickBot="1" x14ac:dyDescent="0.4">
      <c r="A268">
        <v>2987</v>
      </c>
      <c r="B268" s="3" t="s">
        <v>2987</v>
      </c>
      <c r="C268" s="3" t="s">
        <v>7097</v>
      </c>
      <c r="D268" s="6">
        <v>25000</v>
      </c>
      <c r="E268" s="8">
        <v>27600.2</v>
      </c>
      <c r="F268" t="s">
        <v>8218</v>
      </c>
      <c r="G268" t="s">
        <v>8223</v>
      </c>
      <c r="H268" t="s">
        <v>8245</v>
      </c>
      <c r="I268">
        <v>1476316800</v>
      </c>
      <c r="J268">
        <v>1473837751</v>
      </c>
      <c r="K268" t="b">
        <v>0</v>
      </c>
      <c r="L268">
        <v>265</v>
      </c>
      <c r="M268" t="b">
        <v>1</v>
      </c>
      <c r="N268" t="s">
        <v>8301</v>
      </c>
      <c r="O268" s="20" t="s">
        <v>8319</v>
      </c>
      <c r="P268" s="15" t="s">
        <v>8359</v>
      </c>
      <c r="Q268" s="13">
        <v>42627.307303240741</v>
      </c>
      <c r="R268">
        <v>2016</v>
      </c>
      <c r="S268" t="s">
        <v>8372</v>
      </c>
    </row>
    <row r="269" spans="1:19" ht="58.5" thickBot="1" x14ac:dyDescent="0.4">
      <c r="A269">
        <v>2988</v>
      </c>
      <c r="B269" s="3" t="s">
        <v>2988</v>
      </c>
      <c r="C269" s="3" t="s">
        <v>7098</v>
      </c>
      <c r="D269" s="6">
        <v>1000</v>
      </c>
      <c r="E269" s="8">
        <v>1000</v>
      </c>
      <c r="F269" t="s">
        <v>8218</v>
      </c>
      <c r="G269" t="s">
        <v>8224</v>
      </c>
      <c r="H269" t="s">
        <v>8246</v>
      </c>
      <c r="I269">
        <v>1466412081</v>
      </c>
      <c r="J269">
        <v>1463820081</v>
      </c>
      <c r="K269" t="b">
        <v>0</v>
      </c>
      <c r="L269">
        <v>28</v>
      </c>
      <c r="M269" t="b">
        <v>1</v>
      </c>
      <c r="N269" t="s">
        <v>8301</v>
      </c>
      <c r="O269" s="20" t="s">
        <v>8319</v>
      </c>
      <c r="P269" s="15" t="s">
        <v>8359</v>
      </c>
      <c r="Q269" s="12">
        <v>42511.36204861111</v>
      </c>
      <c r="R269">
        <v>2016</v>
      </c>
      <c r="S269" t="s">
        <v>8368</v>
      </c>
    </row>
    <row r="270" spans="1:19" ht="58.5" thickBot="1" x14ac:dyDescent="0.4">
      <c r="A270">
        <v>2989</v>
      </c>
      <c r="B270" s="3" t="s">
        <v>2989</v>
      </c>
      <c r="C270" s="3" t="s">
        <v>7099</v>
      </c>
      <c r="D270" s="6">
        <v>20000</v>
      </c>
      <c r="E270" s="8">
        <v>35307</v>
      </c>
      <c r="F270" t="s">
        <v>8218</v>
      </c>
      <c r="G270" t="s">
        <v>8223</v>
      </c>
      <c r="H270" t="s">
        <v>8245</v>
      </c>
      <c r="I270">
        <v>1450673940</v>
      </c>
      <c r="J270">
        <v>1448756962</v>
      </c>
      <c r="K270" t="b">
        <v>0</v>
      </c>
      <c r="L270">
        <v>364</v>
      </c>
      <c r="M270" t="b">
        <v>1</v>
      </c>
      <c r="N270" t="s">
        <v>8301</v>
      </c>
      <c r="O270" s="20" t="s">
        <v>8319</v>
      </c>
      <c r="P270" s="15" t="s">
        <v>8359</v>
      </c>
      <c r="Q270" s="13">
        <v>42337.02039351852</v>
      </c>
      <c r="R270">
        <v>2015</v>
      </c>
      <c r="S270" t="s">
        <v>8374</v>
      </c>
    </row>
    <row r="271" spans="1:19" ht="58.5" thickBot="1" x14ac:dyDescent="0.4">
      <c r="A271">
        <v>2990</v>
      </c>
      <c r="B271" s="3" t="s">
        <v>2990</v>
      </c>
      <c r="C271" s="3" t="s">
        <v>7100</v>
      </c>
      <c r="D271" s="6">
        <v>10000</v>
      </c>
      <c r="E271" s="8">
        <v>10000</v>
      </c>
      <c r="F271" t="s">
        <v>8218</v>
      </c>
      <c r="G271" t="s">
        <v>8223</v>
      </c>
      <c r="H271" t="s">
        <v>8245</v>
      </c>
      <c r="I271">
        <v>1452174420</v>
      </c>
      <c r="J271">
        <v>1449150420</v>
      </c>
      <c r="K271" t="b">
        <v>0</v>
      </c>
      <c r="L271">
        <v>27</v>
      </c>
      <c r="M271" t="b">
        <v>1</v>
      </c>
      <c r="N271" t="s">
        <v>8301</v>
      </c>
      <c r="O271" s="20" t="s">
        <v>8319</v>
      </c>
      <c r="P271" s="15" t="s">
        <v>8359</v>
      </c>
      <c r="Q271" s="12">
        <v>42341.574305555558</v>
      </c>
      <c r="R271">
        <v>2015</v>
      </c>
      <c r="S271" t="s">
        <v>8375</v>
      </c>
    </row>
    <row r="272" spans="1:19" ht="44" thickBot="1" x14ac:dyDescent="0.4">
      <c r="A272">
        <v>2991</v>
      </c>
      <c r="B272" s="3" t="s">
        <v>2991</v>
      </c>
      <c r="C272" s="3" t="s">
        <v>7101</v>
      </c>
      <c r="D272" s="6">
        <v>8500</v>
      </c>
      <c r="E272" s="8">
        <v>8780</v>
      </c>
      <c r="F272" t="s">
        <v>8218</v>
      </c>
      <c r="G272" t="s">
        <v>8223</v>
      </c>
      <c r="H272" t="s">
        <v>8245</v>
      </c>
      <c r="I272">
        <v>1485547530</v>
      </c>
      <c r="J272">
        <v>1483646730</v>
      </c>
      <c r="K272" t="b">
        <v>0</v>
      </c>
      <c r="L272">
        <v>93</v>
      </c>
      <c r="M272" t="b">
        <v>1</v>
      </c>
      <c r="N272" t="s">
        <v>8301</v>
      </c>
      <c r="O272" s="20" t="s">
        <v>8319</v>
      </c>
      <c r="P272" s="15" t="s">
        <v>8359</v>
      </c>
      <c r="Q272" s="13">
        <v>42740.837152777778</v>
      </c>
      <c r="R272">
        <v>2017</v>
      </c>
      <c r="S272" t="s">
        <v>8365</v>
      </c>
    </row>
    <row r="273" spans="1:19" ht="29.5" thickBot="1" x14ac:dyDescent="0.4">
      <c r="A273">
        <v>2992</v>
      </c>
      <c r="B273" s="3" t="s">
        <v>2992</v>
      </c>
      <c r="C273" s="3" t="s">
        <v>7102</v>
      </c>
      <c r="D273" s="6">
        <v>3000</v>
      </c>
      <c r="E273" s="8">
        <v>3135</v>
      </c>
      <c r="F273" t="s">
        <v>8218</v>
      </c>
      <c r="G273" t="s">
        <v>8223</v>
      </c>
      <c r="H273" t="s">
        <v>8245</v>
      </c>
      <c r="I273">
        <v>1476037510</v>
      </c>
      <c r="J273">
        <v>1473445510</v>
      </c>
      <c r="K273" t="b">
        <v>0</v>
      </c>
      <c r="L273">
        <v>64</v>
      </c>
      <c r="M273" t="b">
        <v>1</v>
      </c>
      <c r="N273" t="s">
        <v>8301</v>
      </c>
      <c r="O273" s="20" t="s">
        <v>8319</v>
      </c>
      <c r="P273" s="15" t="s">
        <v>8359</v>
      </c>
      <c r="Q273" s="12">
        <v>42622.767476851855</v>
      </c>
      <c r="R273">
        <v>2016</v>
      </c>
      <c r="S273" t="s">
        <v>8372</v>
      </c>
    </row>
    <row r="274" spans="1:19" ht="87.5" thickBot="1" x14ac:dyDescent="0.4">
      <c r="A274">
        <v>2993</v>
      </c>
      <c r="B274" s="3" t="s">
        <v>2993</v>
      </c>
      <c r="C274" s="3" t="s">
        <v>7103</v>
      </c>
      <c r="D274" s="6">
        <v>1000</v>
      </c>
      <c r="E274" s="8">
        <v>1003</v>
      </c>
      <c r="F274" t="s">
        <v>8218</v>
      </c>
      <c r="G274" t="s">
        <v>8223</v>
      </c>
      <c r="H274" t="s">
        <v>8245</v>
      </c>
      <c r="I274">
        <v>1455998867</v>
      </c>
      <c r="J274">
        <v>1453406867</v>
      </c>
      <c r="K274" t="b">
        <v>0</v>
      </c>
      <c r="L274">
        <v>22</v>
      </c>
      <c r="M274" t="b">
        <v>1</v>
      </c>
      <c r="N274" t="s">
        <v>8301</v>
      </c>
      <c r="O274" s="20" t="s">
        <v>8319</v>
      </c>
      <c r="P274" s="15" t="s">
        <v>8359</v>
      </c>
      <c r="Q274" s="13">
        <v>42390.838738425926</v>
      </c>
      <c r="R274">
        <v>2016</v>
      </c>
      <c r="S274" t="s">
        <v>8365</v>
      </c>
    </row>
    <row r="275" spans="1:19" ht="102" thickBot="1" x14ac:dyDescent="0.4">
      <c r="A275">
        <v>2994</v>
      </c>
      <c r="B275" s="3" t="s">
        <v>2994</v>
      </c>
      <c r="C275" s="3" t="s">
        <v>7104</v>
      </c>
      <c r="D275" s="6">
        <v>300</v>
      </c>
      <c r="E275" s="8">
        <v>1373.24</v>
      </c>
      <c r="F275" t="s">
        <v>8218</v>
      </c>
      <c r="G275" t="s">
        <v>8224</v>
      </c>
      <c r="H275" t="s">
        <v>8246</v>
      </c>
      <c r="I275">
        <v>1412335772</v>
      </c>
      <c r="J275">
        <v>1409743772</v>
      </c>
      <c r="K275" t="b">
        <v>0</v>
      </c>
      <c r="L275">
        <v>59</v>
      </c>
      <c r="M275" t="b">
        <v>1</v>
      </c>
      <c r="N275" t="s">
        <v>8301</v>
      </c>
      <c r="O275" s="20" t="s">
        <v>8319</v>
      </c>
      <c r="P275" s="15" t="s">
        <v>8359</v>
      </c>
      <c r="Q275" s="12">
        <v>41885.478842592594</v>
      </c>
      <c r="R275">
        <v>2014</v>
      </c>
      <c r="S275" t="s">
        <v>8372</v>
      </c>
    </row>
    <row r="276" spans="1:19" ht="116.5" thickBot="1" x14ac:dyDescent="0.4">
      <c r="A276">
        <v>2995</v>
      </c>
      <c r="B276" s="3" t="s">
        <v>2995</v>
      </c>
      <c r="C276" s="3" t="s">
        <v>7105</v>
      </c>
      <c r="D276" s="6">
        <v>15000</v>
      </c>
      <c r="E276" s="8">
        <v>15744</v>
      </c>
      <c r="F276" t="s">
        <v>8218</v>
      </c>
      <c r="G276" t="s">
        <v>8223</v>
      </c>
      <c r="H276" t="s">
        <v>8245</v>
      </c>
      <c r="I276">
        <v>1484841471</v>
      </c>
      <c r="J276">
        <v>1482249471</v>
      </c>
      <c r="K276" t="b">
        <v>0</v>
      </c>
      <c r="L276">
        <v>249</v>
      </c>
      <c r="M276" t="b">
        <v>1</v>
      </c>
      <c r="N276" t="s">
        <v>8301</v>
      </c>
      <c r="O276" s="20" t="s">
        <v>8319</v>
      </c>
      <c r="P276" s="15" t="s">
        <v>8359</v>
      </c>
      <c r="Q276" s="13">
        <v>42724.665173611109</v>
      </c>
      <c r="R276">
        <v>2016</v>
      </c>
      <c r="S276" t="s">
        <v>8375</v>
      </c>
    </row>
    <row r="277" spans="1:19" ht="102" thickBot="1" x14ac:dyDescent="0.4">
      <c r="A277">
        <v>2996</v>
      </c>
      <c r="B277" s="3" t="s">
        <v>2996</v>
      </c>
      <c r="C277" s="3" t="s">
        <v>7106</v>
      </c>
      <c r="D277" s="6">
        <v>35000</v>
      </c>
      <c r="E277" s="8">
        <v>60180</v>
      </c>
      <c r="F277" t="s">
        <v>8218</v>
      </c>
      <c r="G277" t="s">
        <v>8223</v>
      </c>
      <c r="H277" t="s">
        <v>8245</v>
      </c>
      <c r="I277">
        <v>1432677240</v>
      </c>
      <c r="J277">
        <v>1427493240</v>
      </c>
      <c r="K277" t="b">
        <v>0</v>
      </c>
      <c r="L277">
        <v>392</v>
      </c>
      <c r="M277" t="b">
        <v>1</v>
      </c>
      <c r="N277" t="s">
        <v>8301</v>
      </c>
      <c r="O277" s="20" t="s">
        <v>8319</v>
      </c>
      <c r="P277" s="15" t="s">
        <v>8359</v>
      </c>
      <c r="Q277" s="12">
        <v>42090.912499999999</v>
      </c>
      <c r="R277">
        <v>2015</v>
      </c>
      <c r="S277" t="s">
        <v>8366</v>
      </c>
    </row>
    <row r="278" spans="1:19" ht="73" thickBot="1" x14ac:dyDescent="0.4">
      <c r="A278">
        <v>2997</v>
      </c>
      <c r="B278" s="3" t="s">
        <v>2997</v>
      </c>
      <c r="C278" s="3" t="s">
        <v>7107</v>
      </c>
      <c r="D278" s="6">
        <v>10000</v>
      </c>
      <c r="E278" s="8">
        <v>10373</v>
      </c>
      <c r="F278" t="s">
        <v>8218</v>
      </c>
      <c r="G278" t="s">
        <v>8223</v>
      </c>
      <c r="H278" t="s">
        <v>8245</v>
      </c>
      <c r="I278">
        <v>1488171540</v>
      </c>
      <c r="J278">
        <v>1486661793</v>
      </c>
      <c r="K278" t="b">
        <v>0</v>
      </c>
      <c r="L278">
        <v>115</v>
      </c>
      <c r="M278" t="b">
        <v>1</v>
      </c>
      <c r="N278" t="s">
        <v>8301</v>
      </c>
      <c r="O278" s="20" t="s">
        <v>8319</v>
      </c>
      <c r="P278" s="15" t="s">
        <v>8359</v>
      </c>
      <c r="Q278" s="13">
        <v>42775.733715277776</v>
      </c>
      <c r="R278">
        <v>2017</v>
      </c>
      <c r="S278" t="s">
        <v>8376</v>
      </c>
    </row>
    <row r="279" spans="1:19" ht="102" thickBot="1" x14ac:dyDescent="0.4">
      <c r="A279">
        <v>2998</v>
      </c>
      <c r="B279" s="3" t="s">
        <v>2998</v>
      </c>
      <c r="C279" s="3" t="s">
        <v>7108</v>
      </c>
      <c r="D279" s="6">
        <v>50000</v>
      </c>
      <c r="E279" s="8">
        <v>51514.5</v>
      </c>
      <c r="F279" t="s">
        <v>8218</v>
      </c>
      <c r="G279" t="s">
        <v>8223</v>
      </c>
      <c r="H279" t="s">
        <v>8245</v>
      </c>
      <c r="I279">
        <v>1402892700</v>
      </c>
      <c r="J279">
        <v>1400474329</v>
      </c>
      <c r="K279" t="b">
        <v>0</v>
      </c>
      <c r="L279">
        <v>433</v>
      </c>
      <c r="M279" t="b">
        <v>1</v>
      </c>
      <c r="N279" t="s">
        <v>8301</v>
      </c>
      <c r="O279" s="20" t="s">
        <v>8319</v>
      </c>
      <c r="P279" s="15" t="s">
        <v>8359</v>
      </c>
      <c r="Q279" s="12">
        <v>41778.193622685183</v>
      </c>
      <c r="R279">
        <v>2014</v>
      </c>
      <c r="S279" t="s">
        <v>8368</v>
      </c>
    </row>
    <row r="280" spans="1:19" ht="29.5" thickBot="1" x14ac:dyDescent="0.4">
      <c r="A280">
        <v>2999</v>
      </c>
      <c r="B280" s="3" t="s">
        <v>2999</v>
      </c>
      <c r="C280" s="3" t="s">
        <v>7109</v>
      </c>
      <c r="D280" s="6">
        <v>1350</v>
      </c>
      <c r="E280" s="8">
        <v>1605</v>
      </c>
      <c r="F280" t="s">
        <v>8218</v>
      </c>
      <c r="G280" t="s">
        <v>8223</v>
      </c>
      <c r="H280" t="s">
        <v>8245</v>
      </c>
      <c r="I280">
        <v>1488333600</v>
      </c>
      <c r="J280">
        <v>1487094360</v>
      </c>
      <c r="K280" t="b">
        <v>0</v>
      </c>
      <c r="L280">
        <v>20</v>
      </c>
      <c r="M280" t="b">
        <v>1</v>
      </c>
      <c r="N280" t="s">
        <v>8301</v>
      </c>
      <c r="O280" s="20" t="s">
        <v>8319</v>
      </c>
      <c r="P280" s="15" t="s">
        <v>8359</v>
      </c>
      <c r="Q280" s="13">
        <v>42780.740277777775</v>
      </c>
      <c r="R280">
        <v>2017</v>
      </c>
      <c r="S280" t="s">
        <v>8376</v>
      </c>
    </row>
    <row r="281" spans="1:19" ht="44" thickBot="1" x14ac:dyDescent="0.4">
      <c r="A281">
        <v>3000</v>
      </c>
      <c r="B281" s="3" t="s">
        <v>3000</v>
      </c>
      <c r="C281" s="3" t="s">
        <v>7110</v>
      </c>
      <c r="D281" s="6">
        <v>500</v>
      </c>
      <c r="E281" s="8">
        <v>500</v>
      </c>
      <c r="F281" t="s">
        <v>8218</v>
      </c>
      <c r="G281" t="s">
        <v>8223</v>
      </c>
      <c r="H281" t="s">
        <v>8245</v>
      </c>
      <c r="I281">
        <v>1485885600</v>
      </c>
      <c r="J281">
        <v>1484682670</v>
      </c>
      <c r="K281" t="b">
        <v>0</v>
      </c>
      <c r="L281">
        <v>8</v>
      </c>
      <c r="M281" t="b">
        <v>1</v>
      </c>
      <c r="N281" t="s">
        <v>8301</v>
      </c>
      <c r="O281" s="20" t="s">
        <v>8319</v>
      </c>
      <c r="P281" s="15" t="s">
        <v>8359</v>
      </c>
      <c r="Q281" s="12">
        <v>42752.827199074076</v>
      </c>
      <c r="R281">
        <v>2017</v>
      </c>
      <c r="S281" t="s">
        <v>8365</v>
      </c>
    </row>
    <row r="282" spans="1:19" ht="87.5" thickBot="1" x14ac:dyDescent="0.4">
      <c r="A282">
        <v>3001</v>
      </c>
      <c r="B282" s="3" t="s">
        <v>3001</v>
      </c>
      <c r="C282" s="3" t="s">
        <v>7111</v>
      </c>
      <c r="D282" s="6">
        <v>7214</v>
      </c>
      <c r="E282" s="8">
        <v>22991.01</v>
      </c>
      <c r="F282" t="s">
        <v>8218</v>
      </c>
      <c r="G282" t="s">
        <v>8223</v>
      </c>
      <c r="H282" t="s">
        <v>8245</v>
      </c>
      <c r="I282">
        <v>1468445382</v>
      </c>
      <c r="J282">
        <v>1465853382</v>
      </c>
      <c r="K282" t="b">
        <v>0</v>
      </c>
      <c r="L282">
        <v>175</v>
      </c>
      <c r="M282" t="b">
        <v>1</v>
      </c>
      <c r="N282" t="s">
        <v>8301</v>
      </c>
      <c r="O282" s="20" t="s">
        <v>8319</v>
      </c>
      <c r="P282" s="15" t="s">
        <v>8359</v>
      </c>
      <c r="Q282" s="13">
        <v>42534.895624999997</v>
      </c>
      <c r="R282">
        <v>2016</v>
      </c>
      <c r="S282" t="s">
        <v>8369</v>
      </c>
    </row>
    <row r="283" spans="1:19" ht="116.5" thickBot="1" x14ac:dyDescent="0.4">
      <c r="A283">
        <v>3002</v>
      </c>
      <c r="B283" s="3" t="s">
        <v>3002</v>
      </c>
      <c r="C283" s="3" t="s">
        <v>7112</v>
      </c>
      <c r="D283" s="6">
        <v>7000</v>
      </c>
      <c r="E283" s="8">
        <v>7595.43</v>
      </c>
      <c r="F283" t="s">
        <v>8218</v>
      </c>
      <c r="G283" t="s">
        <v>8223</v>
      </c>
      <c r="H283" t="s">
        <v>8245</v>
      </c>
      <c r="I283">
        <v>1356552252</v>
      </c>
      <c r="J283">
        <v>1353960252</v>
      </c>
      <c r="K283" t="b">
        <v>0</v>
      </c>
      <c r="L283">
        <v>104</v>
      </c>
      <c r="M283" t="b">
        <v>1</v>
      </c>
      <c r="N283" t="s">
        <v>8301</v>
      </c>
      <c r="O283" s="20" t="s">
        <v>8319</v>
      </c>
      <c r="P283" s="15" t="s">
        <v>8359</v>
      </c>
      <c r="Q283" s="12">
        <v>41239.83625</v>
      </c>
      <c r="R283">
        <v>2012</v>
      </c>
      <c r="S283" t="s">
        <v>8374</v>
      </c>
    </row>
    <row r="284" spans="1:19" ht="58.5" thickBot="1" x14ac:dyDescent="0.4">
      <c r="A284">
        <v>3003</v>
      </c>
      <c r="B284" s="3" t="s">
        <v>3003</v>
      </c>
      <c r="C284" s="3" t="s">
        <v>7113</v>
      </c>
      <c r="D284" s="6">
        <v>3000</v>
      </c>
      <c r="E284" s="8">
        <v>3035</v>
      </c>
      <c r="F284" t="s">
        <v>8218</v>
      </c>
      <c r="G284" t="s">
        <v>8223</v>
      </c>
      <c r="H284" t="s">
        <v>8245</v>
      </c>
      <c r="I284">
        <v>1456811940</v>
      </c>
      <c r="J284">
        <v>1454098976</v>
      </c>
      <c r="K284" t="b">
        <v>0</v>
      </c>
      <c r="L284">
        <v>17</v>
      </c>
      <c r="M284" t="b">
        <v>1</v>
      </c>
      <c r="N284" t="s">
        <v>8301</v>
      </c>
      <c r="O284" s="20" t="s">
        <v>8319</v>
      </c>
      <c r="P284" s="15" t="s">
        <v>8359</v>
      </c>
      <c r="Q284" s="13">
        <v>42398.849259259259</v>
      </c>
      <c r="R284">
        <v>2016</v>
      </c>
      <c r="S284" t="s">
        <v>8365</v>
      </c>
    </row>
    <row r="285" spans="1:19" ht="44" thickBot="1" x14ac:dyDescent="0.4">
      <c r="A285">
        <v>3004</v>
      </c>
      <c r="B285" s="3" t="s">
        <v>3004</v>
      </c>
      <c r="C285" s="3" t="s">
        <v>7114</v>
      </c>
      <c r="D285" s="6">
        <v>40000</v>
      </c>
      <c r="E285" s="8">
        <v>45126</v>
      </c>
      <c r="F285" t="s">
        <v>8218</v>
      </c>
      <c r="G285" t="s">
        <v>8223</v>
      </c>
      <c r="H285" t="s">
        <v>8245</v>
      </c>
      <c r="I285">
        <v>1416089324</v>
      </c>
      <c r="J285">
        <v>1413493724</v>
      </c>
      <c r="K285" t="b">
        <v>0</v>
      </c>
      <c r="L285">
        <v>277</v>
      </c>
      <c r="M285" t="b">
        <v>1</v>
      </c>
      <c r="N285" t="s">
        <v>8301</v>
      </c>
      <c r="O285" s="20" t="s">
        <v>8319</v>
      </c>
      <c r="P285" s="15" t="s">
        <v>8359</v>
      </c>
      <c r="Q285" s="12">
        <v>41928.881064814814</v>
      </c>
      <c r="R285">
        <v>2014</v>
      </c>
      <c r="S285" t="s">
        <v>8373</v>
      </c>
    </row>
    <row r="286" spans="1:19" ht="73" thickBot="1" x14ac:dyDescent="0.4">
      <c r="A286">
        <v>3005</v>
      </c>
      <c r="B286" s="3" t="s">
        <v>3005</v>
      </c>
      <c r="C286" s="3" t="s">
        <v>7115</v>
      </c>
      <c r="D286" s="6">
        <v>10600</v>
      </c>
      <c r="E286" s="8">
        <v>12772.6</v>
      </c>
      <c r="F286" t="s">
        <v>8218</v>
      </c>
      <c r="G286" t="s">
        <v>8223</v>
      </c>
      <c r="H286" t="s">
        <v>8245</v>
      </c>
      <c r="I286">
        <v>1412611905</v>
      </c>
      <c r="J286">
        <v>1410019905</v>
      </c>
      <c r="K286" t="b">
        <v>0</v>
      </c>
      <c r="L286">
        <v>118</v>
      </c>
      <c r="M286" t="b">
        <v>1</v>
      </c>
      <c r="N286" t="s">
        <v>8301</v>
      </c>
      <c r="O286" s="20" t="s">
        <v>8319</v>
      </c>
      <c r="P286" s="15" t="s">
        <v>8359</v>
      </c>
      <c r="Q286" s="13">
        <v>41888.674826388888</v>
      </c>
      <c r="R286">
        <v>2014</v>
      </c>
      <c r="S286" t="s">
        <v>8372</v>
      </c>
    </row>
    <row r="287" spans="1:19" ht="73" thickBot="1" x14ac:dyDescent="0.4">
      <c r="A287">
        <v>3006</v>
      </c>
      <c r="B287" s="3" t="s">
        <v>3006</v>
      </c>
      <c r="C287" s="3" t="s">
        <v>7116</v>
      </c>
      <c r="D287" s="6">
        <v>8000</v>
      </c>
      <c r="E287" s="8">
        <v>8620</v>
      </c>
      <c r="F287" t="s">
        <v>8218</v>
      </c>
      <c r="G287" t="s">
        <v>8228</v>
      </c>
      <c r="H287" t="s">
        <v>8250</v>
      </c>
      <c r="I287">
        <v>1418580591</v>
      </c>
      <c r="J287">
        <v>1415988591</v>
      </c>
      <c r="K287" t="b">
        <v>0</v>
      </c>
      <c r="L287">
        <v>97</v>
      </c>
      <c r="M287" t="b">
        <v>1</v>
      </c>
      <c r="N287" t="s">
        <v>8301</v>
      </c>
      <c r="O287" s="20" t="s">
        <v>8319</v>
      </c>
      <c r="P287" s="15" t="s">
        <v>8359</v>
      </c>
      <c r="Q287" s="12">
        <v>41957.756840277776</v>
      </c>
      <c r="R287">
        <v>2014</v>
      </c>
      <c r="S287" t="s">
        <v>8374</v>
      </c>
    </row>
    <row r="288" spans="1:19" ht="15" thickBot="1" x14ac:dyDescent="0.4">
      <c r="A288">
        <v>3007</v>
      </c>
      <c r="B288" s="3" t="s">
        <v>3007</v>
      </c>
      <c r="C288" s="3" t="s">
        <v>7117</v>
      </c>
      <c r="D288" s="6">
        <v>600</v>
      </c>
      <c r="E288" s="8">
        <v>1080</v>
      </c>
      <c r="F288" t="s">
        <v>8218</v>
      </c>
      <c r="G288" t="s">
        <v>8223</v>
      </c>
      <c r="H288" t="s">
        <v>8245</v>
      </c>
      <c r="I288">
        <v>1429938683</v>
      </c>
      <c r="J288">
        <v>1428124283</v>
      </c>
      <c r="K288" t="b">
        <v>0</v>
      </c>
      <c r="L288">
        <v>20</v>
      </c>
      <c r="M288" t="b">
        <v>1</v>
      </c>
      <c r="N288" t="s">
        <v>8301</v>
      </c>
      <c r="O288" s="20" t="s">
        <v>8319</v>
      </c>
      <c r="P288" s="15" t="s">
        <v>8359</v>
      </c>
      <c r="Q288" s="13">
        <v>42098.216238425928</v>
      </c>
      <c r="R288">
        <v>2015</v>
      </c>
      <c r="S288" t="s">
        <v>8367</v>
      </c>
    </row>
    <row r="289" spans="1:19" ht="116.5" thickBot="1" x14ac:dyDescent="0.4">
      <c r="A289">
        <v>3008</v>
      </c>
      <c r="B289" s="3" t="s">
        <v>3008</v>
      </c>
      <c r="C289" s="3" t="s">
        <v>7118</v>
      </c>
      <c r="D289" s="6">
        <v>3000</v>
      </c>
      <c r="E289" s="8">
        <v>3035</v>
      </c>
      <c r="F289" t="s">
        <v>8218</v>
      </c>
      <c r="G289" t="s">
        <v>8223</v>
      </c>
      <c r="H289" t="s">
        <v>8245</v>
      </c>
      <c r="I289">
        <v>1453352719</v>
      </c>
      <c r="J289">
        <v>1450760719</v>
      </c>
      <c r="K289" t="b">
        <v>0</v>
      </c>
      <c r="L289">
        <v>26</v>
      </c>
      <c r="M289" t="b">
        <v>1</v>
      </c>
      <c r="N289" t="s">
        <v>8301</v>
      </c>
      <c r="O289" s="20" t="s">
        <v>8319</v>
      </c>
      <c r="P289" s="15" t="s">
        <v>8359</v>
      </c>
      <c r="Q289" s="12">
        <v>42360.212025462963</v>
      </c>
      <c r="R289">
        <v>2015</v>
      </c>
      <c r="S289" t="s">
        <v>8375</v>
      </c>
    </row>
    <row r="290" spans="1:19" ht="44" thickBot="1" x14ac:dyDescent="0.4">
      <c r="A290">
        <v>3009</v>
      </c>
      <c r="B290" s="3" t="s">
        <v>3009</v>
      </c>
      <c r="C290" s="3" t="s">
        <v>7119</v>
      </c>
      <c r="D290" s="6">
        <v>25000</v>
      </c>
      <c r="E290" s="8">
        <v>29939</v>
      </c>
      <c r="F290" t="s">
        <v>8218</v>
      </c>
      <c r="G290" t="s">
        <v>8223</v>
      </c>
      <c r="H290" t="s">
        <v>8245</v>
      </c>
      <c r="I290">
        <v>1417012840</v>
      </c>
      <c r="J290">
        <v>1414417240</v>
      </c>
      <c r="K290" t="b">
        <v>0</v>
      </c>
      <c r="L290">
        <v>128</v>
      </c>
      <c r="M290" t="b">
        <v>1</v>
      </c>
      <c r="N290" t="s">
        <v>8301</v>
      </c>
      <c r="O290" s="20" t="s">
        <v>8319</v>
      </c>
      <c r="P290" s="15" t="s">
        <v>8359</v>
      </c>
      <c r="Q290" s="13">
        <v>41939.569907407407</v>
      </c>
      <c r="R290">
        <v>2014</v>
      </c>
      <c r="S290" t="s">
        <v>8373</v>
      </c>
    </row>
    <row r="291" spans="1:19" ht="73" thickBot="1" x14ac:dyDescent="0.4">
      <c r="A291">
        <v>3010</v>
      </c>
      <c r="B291" s="3" t="s">
        <v>3010</v>
      </c>
      <c r="C291" s="3" t="s">
        <v>7120</v>
      </c>
      <c r="D291" s="6">
        <v>1500</v>
      </c>
      <c r="E291" s="8">
        <v>2370</v>
      </c>
      <c r="F291" t="s">
        <v>8218</v>
      </c>
      <c r="G291" t="s">
        <v>8223</v>
      </c>
      <c r="H291" t="s">
        <v>8245</v>
      </c>
      <c r="I291">
        <v>1424548719</v>
      </c>
      <c r="J291">
        <v>1419364719</v>
      </c>
      <c r="K291" t="b">
        <v>0</v>
      </c>
      <c r="L291">
        <v>15</v>
      </c>
      <c r="M291" t="b">
        <v>1</v>
      </c>
      <c r="N291" t="s">
        <v>8301</v>
      </c>
      <c r="O291" s="20" t="s">
        <v>8319</v>
      </c>
      <c r="P291" s="15" t="s">
        <v>8359</v>
      </c>
      <c r="Q291" s="12">
        <v>41996.832395833335</v>
      </c>
      <c r="R291">
        <v>2014</v>
      </c>
      <c r="S291" t="s">
        <v>8375</v>
      </c>
    </row>
    <row r="292" spans="1:19" ht="58.5" thickBot="1" x14ac:dyDescent="0.4">
      <c r="A292">
        <v>3011</v>
      </c>
      <c r="B292" s="3" t="s">
        <v>3011</v>
      </c>
      <c r="C292" s="3" t="s">
        <v>7121</v>
      </c>
      <c r="D292" s="6">
        <v>300</v>
      </c>
      <c r="E292" s="8">
        <v>371</v>
      </c>
      <c r="F292" t="s">
        <v>8218</v>
      </c>
      <c r="G292" t="s">
        <v>8226</v>
      </c>
      <c r="H292" t="s">
        <v>8248</v>
      </c>
      <c r="I292">
        <v>1450911540</v>
      </c>
      <c r="J292">
        <v>1448536516</v>
      </c>
      <c r="K292" t="b">
        <v>0</v>
      </c>
      <c r="L292">
        <v>25</v>
      </c>
      <c r="M292" t="b">
        <v>1</v>
      </c>
      <c r="N292" t="s">
        <v>8301</v>
      </c>
      <c r="O292" s="20" t="s">
        <v>8319</v>
      </c>
      <c r="P292" s="15" t="s">
        <v>8359</v>
      </c>
      <c r="Q292" s="13">
        <v>42334.468935185185</v>
      </c>
      <c r="R292">
        <v>2015</v>
      </c>
      <c r="S292" t="s">
        <v>8374</v>
      </c>
    </row>
    <row r="293" spans="1:19" ht="29.5" thickBot="1" x14ac:dyDescent="0.4">
      <c r="A293">
        <v>3012</v>
      </c>
      <c r="B293" s="3" t="s">
        <v>3012</v>
      </c>
      <c r="C293" s="3" t="s">
        <v>7122</v>
      </c>
      <c r="D293" s="6">
        <v>4000</v>
      </c>
      <c r="E293" s="8">
        <v>4685</v>
      </c>
      <c r="F293" t="s">
        <v>8218</v>
      </c>
      <c r="G293" t="s">
        <v>8223</v>
      </c>
      <c r="H293" t="s">
        <v>8245</v>
      </c>
      <c r="I293">
        <v>1423587130</v>
      </c>
      <c r="J293">
        <v>1421772730</v>
      </c>
      <c r="K293" t="b">
        <v>0</v>
      </c>
      <c r="L293">
        <v>55</v>
      </c>
      <c r="M293" t="b">
        <v>1</v>
      </c>
      <c r="N293" t="s">
        <v>8301</v>
      </c>
      <c r="O293" s="20" t="s">
        <v>8319</v>
      </c>
      <c r="P293" s="15" t="s">
        <v>8359</v>
      </c>
      <c r="Q293" s="12">
        <v>42024.702893518515</v>
      </c>
      <c r="R293">
        <v>2015</v>
      </c>
      <c r="S293" t="s">
        <v>8365</v>
      </c>
    </row>
    <row r="294" spans="1:19" ht="102" thickBot="1" x14ac:dyDescent="0.4">
      <c r="A294">
        <v>3013</v>
      </c>
      <c r="B294" s="3" t="s">
        <v>3013</v>
      </c>
      <c r="C294" s="3" t="s">
        <v>7123</v>
      </c>
      <c r="D294" s="6">
        <v>10000</v>
      </c>
      <c r="E294" s="8">
        <v>15696</v>
      </c>
      <c r="F294" t="s">
        <v>8218</v>
      </c>
      <c r="G294" t="s">
        <v>8223</v>
      </c>
      <c r="H294" t="s">
        <v>8245</v>
      </c>
      <c r="I294">
        <v>1434917049</v>
      </c>
      <c r="J294">
        <v>1432325049</v>
      </c>
      <c r="K294" t="b">
        <v>0</v>
      </c>
      <c r="L294">
        <v>107</v>
      </c>
      <c r="M294" t="b">
        <v>1</v>
      </c>
      <c r="N294" t="s">
        <v>8301</v>
      </c>
      <c r="O294" s="20" t="s">
        <v>8319</v>
      </c>
      <c r="P294" s="15" t="s">
        <v>8359</v>
      </c>
      <c r="Q294" s="13">
        <v>42146.836215277777</v>
      </c>
      <c r="R294">
        <v>2015</v>
      </c>
      <c r="S294" t="s">
        <v>8368</v>
      </c>
    </row>
    <row r="295" spans="1:19" ht="131" thickBot="1" x14ac:dyDescent="0.4">
      <c r="A295">
        <v>3014</v>
      </c>
      <c r="B295" s="3" t="s">
        <v>3014</v>
      </c>
      <c r="C295" s="3" t="s">
        <v>7124</v>
      </c>
      <c r="D295" s="6">
        <v>25000</v>
      </c>
      <c r="E295" s="8">
        <v>28276</v>
      </c>
      <c r="F295" t="s">
        <v>8218</v>
      </c>
      <c r="G295" t="s">
        <v>8223</v>
      </c>
      <c r="H295" t="s">
        <v>8245</v>
      </c>
      <c r="I295">
        <v>1415163600</v>
      </c>
      <c r="J295">
        <v>1412737080</v>
      </c>
      <c r="K295" t="b">
        <v>0</v>
      </c>
      <c r="L295">
        <v>557</v>
      </c>
      <c r="M295" t="b">
        <v>1</v>
      </c>
      <c r="N295" t="s">
        <v>8301</v>
      </c>
      <c r="O295" s="20" t="s">
        <v>8319</v>
      </c>
      <c r="P295" s="15" t="s">
        <v>8359</v>
      </c>
      <c r="Q295" s="12">
        <v>41920.123611111114</v>
      </c>
      <c r="R295">
        <v>2014</v>
      </c>
      <c r="S295" t="s">
        <v>8373</v>
      </c>
    </row>
    <row r="296" spans="1:19" ht="29.5" thickBot="1" x14ac:dyDescent="0.4">
      <c r="A296">
        <v>3015</v>
      </c>
      <c r="B296" s="3" t="s">
        <v>3015</v>
      </c>
      <c r="C296" s="3" t="s">
        <v>7125</v>
      </c>
      <c r="D296" s="6">
        <v>3400</v>
      </c>
      <c r="E296" s="8">
        <v>3508</v>
      </c>
      <c r="F296" t="s">
        <v>8218</v>
      </c>
      <c r="G296" t="s">
        <v>8223</v>
      </c>
      <c r="H296" t="s">
        <v>8245</v>
      </c>
      <c r="I296">
        <v>1402459200</v>
      </c>
      <c r="J296">
        <v>1401125238</v>
      </c>
      <c r="K296" t="b">
        <v>0</v>
      </c>
      <c r="L296">
        <v>40</v>
      </c>
      <c r="M296" t="b">
        <v>1</v>
      </c>
      <c r="N296" t="s">
        <v>8301</v>
      </c>
      <c r="O296" s="20" t="s">
        <v>8319</v>
      </c>
      <c r="P296" s="15" t="s">
        <v>8359</v>
      </c>
      <c r="Q296" s="13">
        <v>41785.72729166667</v>
      </c>
      <c r="R296">
        <v>2014</v>
      </c>
      <c r="S296" t="s">
        <v>8368</v>
      </c>
    </row>
    <row r="297" spans="1:19" ht="116.5" thickBot="1" x14ac:dyDescent="0.4">
      <c r="A297">
        <v>3016</v>
      </c>
      <c r="B297" s="3" t="s">
        <v>3016</v>
      </c>
      <c r="C297" s="3" t="s">
        <v>7126</v>
      </c>
      <c r="D297" s="6">
        <v>8500</v>
      </c>
      <c r="E297" s="8">
        <v>8722</v>
      </c>
      <c r="F297" t="s">
        <v>8218</v>
      </c>
      <c r="G297" t="s">
        <v>8223</v>
      </c>
      <c r="H297" t="s">
        <v>8245</v>
      </c>
      <c r="I297">
        <v>1405688952</v>
      </c>
      <c r="J297">
        <v>1400504952</v>
      </c>
      <c r="K297" t="b">
        <v>0</v>
      </c>
      <c r="L297">
        <v>36</v>
      </c>
      <c r="M297" t="b">
        <v>1</v>
      </c>
      <c r="N297" t="s">
        <v>8301</v>
      </c>
      <c r="O297" s="20" t="s">
        <v>8319</v>
      </c>
      <c r="P297" s="15" t="s">
        <v>8359</v>
      </c>
      <c r="Q297" s="12">
        <v>41778.548055555555</v>
      </c>
      <c r="R297">
        <v>2014</v>
      </c>
      <c r="S297" t="s">
        <v>8368</v>
      </c>
    </row>
    <row r="298" spans="1:19" ht="87.5" thickBot="1" x14ac:dyDescent="0.4">
      <c r="A298">
        <v>3017</v>
      </c>
      <c r="B298" s="3" t="s">
        <v>3017</v>
      </c>
      <c r="C298" s="3" t="s">
        <v>7127</v>
      </c>
      <c r="D298" s="6">
        <v>22000</v>
      </c>
      <c r="E298" s="8">
        <v>23285</v>
      </c>
      <c r="F298" t="s">
        <v>8218</v>
      </c>
      <c r="G298" t="s">
        <v>8223</v>
      </c>
      <c r="H298" t="s">
        <v>8245</v>
      </c>
      <c r="I298">
        <v>1408566243</v>
      </c>
      <c r="J298">
        <v>1405974243</v>
      </c>
      <c r="K298" t="b">
        <v>0</v>
      </c>
      <c r="L298">
        <v>159</v>
      </c>
      <c r="M298" t="b">
        <v>1</v>
      </c>
      <c r="N298" t="s">
        <v>8301</v>
      </c>
      <c r="O298" s="20" t="s">
        <v>8319</v>
      </c>
      <c r="P298" s="15" t="s">
        <v>8359</v>
      </c>
      <c r="Q298" s="13">
        <v>41841.850034722222</v>
      </c>
      <c r="R298">
        <v>2014</v>
      </c>
      <c r="S298" t="s">
        <v>8370</v>
      </c>
    </row>
    <row r="299" spans="1:19" ht="29.5" thickBot="1" x14ac:dyDescent="0.4">
      <c r="A299">
        <v>3018</v>
      </c>
      <c r="B299" s="3" t="s">
        <v>3018</v>
      </c>
      <c r="C299" s="3" t="s">
        <v>7128</v>
      </c>
      <c r="D299" s="6">
        <v>4200</v>
      </c>
      <c r="E299" s="8">
        <v>4230</v>
      </c>
      <c r="F299" t="s">
        <v>8218</v>
      </c>
      <c r="G299" t="s">
        <v>8229</v>
      </c>
      <c r="H299" t="s">
        <v>8248</v>
      </c>
      <c r="I299">
        <v>1437429600</v>
      </c>
      <c r="J299">
        <v>1433747376</v>
      </c>
      <c r="K299" t="b">
        <v>0</v>
      </c>
      <c r="L299">
        <v>41</v>
      </c>
      <c r="M299" t="b">
        <v>1</v>
      </c>
      <c r="N299" t="s">
        <v>8301</v>
      </c>
      <c r="O299" s="20" t="s">
        <v>8319</v>
      </c>
      <c r="P299" s="15" t="s">
        <v>8359</v>
      </c>
      <c r="Q299" s="12">
        <v>42163.298333333332</v>
      </c>
      <c r="R299">
        <v>2015</v>
      </c>
      <c r="S299" t="s">
        <v>8369</v>
      </c>
    </row>
    <row r="300" spans="1:19" ht="116.5" thickBot="1" x14ac:dyDescent="0.4">
      <c r="A300">
        <v>3019</v>
      </c>
      <c r="B300" s="3" t="s">
        <v>3019</v>
      </c>
      <c r="C300" s="3" t="s">
        <v>7129</v>
      </c>
      <c r="D300" s="6">
        <v>15000</v>
      </c>
      <c r="E300" s="8">
        <v>18185</v>
      </c>
      <c r="F300" t="s">
        <v>8218</v>
      </c>
      <c r="G300" t="s">
        <v>8223</v>
      </c>
      <c r="H300" t="s">
        <v>8245</v>
      </c>
      <c r="I300">
        <v>1401159600</v>
      </c>
      <c r="J300">
        <v>1398801620</v>
      </c>
      <c r="K300" t="b">
        <v>0</v>
      </c>
      <c r="L300">
        <v>226</v>
      </c>
      <c r="M300" t="b">
        <v>1</v>
      </c>
      <c r="N300" t="s">
        <v>8301</v>
      </c>
      <c r="O300" s="20" t="s">
        <v>8319</v>
      </c>
      <c r="P300" s="15" t="s">
        <v>8359</v>
      </c>
      <c r="Q300" s="13">
        <v>41758.833564814813</v>
      </c>
      <c r="R300">
        <v>2014</v>
      </c>
      <c r="S300" t="s">
        <v>8367</v>
      </c>
    </row>
    <row r="301" spans="1:19" ht="87.5" thickBot="1" x14ac:dyDescent="0.4">
      <c r="A301">
        <v>3020</v>
      </c>
      <c r="B301" s="3" t="s">
        <v>3020</v>
      </c>
      <c r="C301" s="3" t="s">
        <v>7130</v>
      </c>
      <c r="D301" s="6">
        <v>7000</v>
      </c>
      <c r="E301" s="8">
        <v>7040</v>
      </c>
      <c r="F301" t="s">
        <v>8218</v>
      </c>
      <c r="G301" t="s">
        <v>8223</v>
      </c>
      <c r="H301" t="s">
        <v>8245</v>
      </c>
      <c r="I301">
        <v>1439583533</v>
      </c>
      <c r="J301">
        <v>1434399533</v>
      </c>
      <c r="K301" t="b">
        <v>0</v>
      </c>
      <c r="L301">
        <v>30</v>
      </c>
      <c r="M301" t="b">
        <v>1</v>
      </c>
      <c r="N301" t="s">
        <v>8301</v>
      </c>
      <c r="O301" s="20" t="s">
        <v>8319</v>
      </c>
      <c r="P301" s="15" t="s">
        <v>8359</v>
      </c>
      <c r="Q301" s="12">
        <v>42170.846446759257</v>
      </c>
      <c r="R301">
        <v>2015</v>
      </c>
      <c r="S301" t="s">
        <v>8369</v>
      </c>
    </row>
    <row r="302" spans="1:19" ht="87.5" thickBot="1" x14ac:dyDescent="0.4">
      <c r="A302">
        <v>3021</v>
      </c>
      <c r="B302" s="3" t="s">
        <v>3021</v>
      </c>
      <c r="C302" s="3" t="s">
        <v>7131</v>
      </c>
      <c r="D302" s="6">
        <v>4500</v>
      </c>
      <c r="E302" s="8">
        <v>5221</v>
      </c>
      <c r="F302" t="s">
        <v>8218</v>
      </c>
      <c r="G302" t="s">
        <v>8223</v>
      </c>
      <c r="H302" t="s">
        <v>8245</v>
      </c>
      <c r="I302">
        <v>1479794340</v>
      </c>
      <c r="J302">
        <v>1476715869</v>
      </c>
      <c r="K302" t="b">
        <v>0</v>
      </c>
      <c r="L302">
        <v>103</v>
      </c>
      <c r="M302" t="b">
        <v>1</v>
      </c>
      <c r="N302" t="s">
        <v>8301</v>
      </c>
      <c r="O302" s="20" t="s">
        <v>8319</v>
      </c>
      <c r="P302" s="15" t="s">
        <v>8359</v>
      </c>
      <c r="Q302" s="13">
        <v>42660.618854166663</v>
      </c>
      <c r="R302">
        <v>2016</v>
      </c>
      <c r="S302" t="s">
        <v>8373</v>
      </c>
    </row>
    <row r="303" spans="1:19" ht="131" thickBot="1" x14ac:dyDescent="0.4">
      <c r="A303">
        <v>3022</v>
      </c>
      <c r="B303" s="3" t="s">
        <v>3022</v>
      </c>
      <c r="C303" s="3" t="s">
        <v>7132</v>
      </c>
      <c r="D303" s="6">
        <v>10000</v>
      </c>
      <c r="E303" s="8">
        <v>10088</v>
      </c>
      <c r="F303" t="s">
        <v>8218</v>
      </c>
      <c r="G303" t="s">
        <v>8223</v>
      </c>
      <c r="H303" t="s">
        <v>8245</v>
      </c>
      <c r="I303">
        <v>1472338409</v>
      </c>
      <c r="J303">
        <v>1468450409</v>
      </c>
      <c r="K303" t="b">
        <v>0</v>
      </c>
      <c r="L303">
        <v>62</v>
      </c>
      <c r="M303" t="b">
        <v>1</v>
      </c>
      <c r="N303" t="s">
        <v>8301</v>
      </c>
      <c r="O303" s="20" t="s">
        <v>8319</v>
      </c>
      <c r="P303" s="15" t="s">
        <v>8359</v>
      </c>
      <c r="Q303" s="12">
        <v>42564.95380787037</v>
      </c>
      <c r="R303">
        <v>2016</v>
      </c>
      <c r="S303" t="s">
        <v>8370</v>
      </c>
    </row>
    <row r="304" spans="1:19" ht="44" thickBot="1" x14ac:dyDescent="0.4">
      <c r="A304">
        <v>3023</v>
      </c>
      <c r="B304" s="3" t="s">
        <v>3023</v>
      </c>
      <c r="C304" s="3" t="s">
        <v>7133</v>
      </c>
      <c r="D304" s="6">
        <v>700</v>
      </c>
      <c r="E304" s="8">
        <v>721</v>
      </c>
      <c r="F304" t="s">
        <v>8218</v>
      </c>
      <c r="G304" t="s">
        <v>8224</v>
      </c>
      <c r="H304" t="s">
        <v>8246</v>
      </c>
      <c r="I304">
        <v>1434039186</v>
      </c>
      <c r="J304">
        <v>1430151186</v>
      </c>
      <c r="K304" t="b">
        <v>0</v>
      </c>
      <c r="L304">
        <v>6</v>
      </c>
      <c r="M304" t="b">
        <v>1</v>
      </c>
      <c r="N304" t="s">
        <v>8301</v>
      </c>
      <c r="O304" s="20" t="s">
        <v>8319</v>
      </c>
      <c r="P304" s="15" t="s">
        <v>8359</v>
      </c>
      <c r="Q304" s="13">
        <v>42121.675763888888</v>
      </c>
      <c r="R304">
        <v>2015</v>
      </c>
      <c r="S304" t="s">
        <v>8367</v>
      </c>
    </row>
    <row r="305" spans="1:19" ht="116.5" thickBot="1" x14ac:dyDescent="0.4">
      <c r="A305">
        <v>3024</v>
      </c>
      <c r="B305" s="3" t="s">
        <v>3024</v>
      </c>
      <c r="C305" s="3" t="s">
        <v>7134</v>
      </c>
      <c r="D305" s="6">
        <v>5000</v>
      </c>
      <c r="E305" s="8">
        <v>12321</v>
      </c>
      <c r="F305" t="s">
        <v>8218</v>
      </c>
      <c r="G305" t="s">
        <v>8223</v>
      </c>
      <c r="H305" t="s">
        <v>8245</v>
      </c>
      <c r="I305">
        <v>1349567475</v>
      </c>
      <c r="J305">
        <v>1346975475</v>
      </c>
      <c r="K305" t="b">
        <v>0</v>
      </c>
      <c r="L305">
        <v>182</v>
      </c>
      <c r="M305" t="b">
        <v>1</v>
      </c>
      <c r="N305" t="s">
        <v>8301</v>
      </c>
      <c r="O305" s="20" t="s">
        <v>8319</v>
      </c>
      <c r="P305" s="15" t="s">
        <v>8359</v>
      </c>
      <c r="Q305" s="12">
        <v>41158.993923611109</v>
      </c>
      <c r="R305">
        <v>2012</v>
      </c>
      <c r="S305" t="s">
        <v>8372</v>
      </c>
    </row>
    <row r="306" spans="1:19" ht="116.5" thickBot="1" x14ac:dyDescent="0.4">
      <c r="A306">
        <v>3025</v>
      </c>
      <c r="B306" s="3" t="s">
        <v>3025</v>
      </c>
      <c r="C306" s="3" t="s">
        <v>7135</v>
      </c>
      <c r="D306" s="6">
        <v>2500</v>
      </c>
      <c r="E306" s="8">
        <v>7555</v>
      </c>
      <c r="F306" t="s">
        <v>8218</v>
      </c>
      <c r="G306" t="s">
        <v>8224</v>
      </c>
      <c r="H306" t="s">
        <v>8246</v>
      </c>
      <c r="I306">
        <v>1401465600</v>
      </c>
      <c r="J306">
        <v>1399032813</v>
      </c>
      <c r="K306" t="b">
        <v>0</v>
      </c>
      <c r="L306">
        <v>145</v>
      </c>
      <c r="M306" t="b">
        <v>1</v>
      </c>
      <c r="N306" t="s">
        <v>8301</v>
      </c>
      <c r="O306" s="20" t="s">
        <v>8319</v>
      </c>
      <c r="P306" s="15" t="s">
        <v>8359</v>
      </c>
      <c r="Q306" s="13">
        <v>41761.509409722225</v>
      </c>
      <c r="R306">
        <v>2014</v>
      </c>
      <c r="S306" t="s">
        <v>8368</v>
      </c>
    </row>
    <row r="307" spans="1:19" ht="116.5" thickBot="1" x14ac:dyDescent="0.4">
      <c r="A307">
        <v>3026</v>
      </c>
      <c r="B307" s="3" t="s">
        <v>3026</v>
      </c>
      <c r="C307" s="3" t="s">
        <v>7136</v>
      </c>
      <c r="D307" s="6">
        <v>900</v>
      </c>
      <c r="E307" s="8">
        <v>1290</v>
      </c>
      <c r="F307" t="s">
        <v>8218</v>
      </c>
      <c r="G307" t="s">
        <v>8224</v>
      </c>
      <c r="H307" t="s">
        <v>8246</v>
      </c>
      <c r="I307">
        <v>1488538892</v>
      </c>
      <c r="J307">
        <v>1487329292</v>
      </c>
      <c r="K307" t="b">
        <v>0</v>
      </c>
      <c r="L307">
        <v>25</v>
      </c>
      <c r="M307" t="b">
        <v>1</v>
      </c>
      <c r="N307" t="s">
        <v>8301</v>
      </c>
      <c r="O307" s="20" t="s">
        <v>8319</v>
      </c>
      <c r="P307" s="15" t="s">
        <v>8359</v>
      </c>
      <c r="Q307" s="12">
        <v>42783.459398148145</v>
      </c>
      <c r="R307">
        <v>2017</v>
      </c>
      <c r="S307" t="s">
        <v>8376</v>
      </c>
    </row>
    <row r="308" spans="1:19" ht="131" thickBot="1" x14ac:dyDescent="0.4">
      <c r="A308">
        <v>3027</v>
      </c>
      <c r="B308" s="3" t="s">
        <v>3027</v>
      </c>
      <c r="C308" s="3" t="s">
        <v>7137</v>
      </c>
      <c r="D308" s="6">
        <v>40000</v>
      </c>
      <c r="E308" s="8">
        <v>52576</v>
      </c>
      <c r="F308" t="s">
        <v>8218</v>
      </c>
      <c r="G308" t="s">
        <v>8223</v>
      </c>
      <c r="H308" t="s">
        <v>8245</v>
      </c>
      <c r="I308">
        <v>1426866851</v>
      </c>
      <c r="J308">
        <v>1424278451</v>
      </c>
      <c r="K308" t="b">
        <v>0</v>
      </c>
      <c r="L308">
        <v>320</v>
      </c>
      <c r="M308" t="b">
        <v>1</v>
      </c>
      <c r="N308" t="s">
        <v>8301</v>
      </c>
      <c r="O308" s="20" t="s">
        <v>8319</v>
      </c>
      <c r="P308" s="15" t="s">
        <v>8359</v>
      </c>
      <c r="Q308" s="13">
        <v>42053.704293981478</v>
      </c>
      <c r="R308">
        <v>2015</v>
      </c>
      <c r="S308" t="s">
        <v>8376</v>
      </c>
    </row>
    <row r="309" spans="1:19" ht="58.5" thickBot="1" x14ac:dyDescent="0.4">
      <c r="A309">
        <v>3028</v>
      </c>
      <c r="B309" s="3" t="s">
        <v>3028</v>
      </c>
      <c r="C309" s="3" t="s">
        <v>7138</v>
      </c>
      <c r="D309" s="6">
        <v>5000</v>
      </c>
      <c r="E309" s="8">
        <v>8401</v>
      </c>
      <c r="F309" t="s">
        <v>8218</v>
      </c>
      <c r="G309" t="s">
        <v>8223</v>
      </c>
      <c r="H309" t="s">
        <v>8245</v>
      </c>
      <c r="I309">
        <v>1471242025</v>
      </c>
      <c r="J309">
        <v>1468650025</v>
      </c>
      <c r="K309" t="b">
        <v>0</v>
      </c>
      <c r="L309">
        <v>99</v>
      </c>
      <c r="M309" t="b">
        <v>1</v>
      </c>
      <c r="N309" t="s">
        <v>8301</v>
      </c>
      <c r="O309" s="20" t="s">
        <v>8319</v>
      </c>
      <c r="P309" s="15" t="s">
        <v>8359</v>
      </c>
      <c r="Q309" s="12">
        <v>42567.264178240737</v>
      </c>
      <c r="R309">
        <v>2016</v>
      </c>
      <c r="S309" t="s">
        <v>8370</v>
      </c>
    </row>
    <row r="310" spans="1:19" ht="44" thickBot="1" x14ac:dyDescent="0.4">
      <c r="A310">
        <v>3029</v>
      </c>
      <c r="B310" s="3" t="s">
        <v>3029</v>
      </c>
      <c r="C310" s="3" t="s">
        <v>7139</v>
      </c>
      <c r="D310" s="6">
        <v>30000</v>
      </c>
      <c r="E310" s="8">
        <v>32903</v>
      </c>
      <c r="F310" t="s">
        <v>8218</v>
      </c>
      <c r="G310" t="s">
        <v>8223</v>
      </c>
      <c r="H310" t="s">
        <v>8245</v>
      </c>
      <c r="I310">
        <v>1416285300</v>
      </c>
      <c r="J310">
        <v>1413824447</v>
      </c>
      <c r="K310" t="b">
        <v>0</v>
      </c>
      <c r="L310">
        <v>348</v>
      </c>
      <c r="M310" t="b">
        <v>1</v>
      </c>
      <c r="N310" t="s">
        <v>8301</v>
      </c>
      <c r="O310" s="20" t="s">
        <v>8319</v>
      </c>
      <c r="P310" s="15" t="s">
        <v>8359</v>
      </c>
      <c r="Q310" s="13">
        <v>41932.708877314813</v>
      </c>
      <c r="R310">
        <v>2014</v>
      </c>
      <c r="S310" t="s">
        <v>8373</v>
      </c>
    </row>
    <row r="311" spans="1:19" ht="58.5" thickBot="1" x14ac:dyDescent="0.4">
      <c r="A311">
        <v>3030</v>
      </c>
      <c r="B311" s="3" t="s">
        <v>3030</v>
      </c>
      <c r="C311" s="3" t="s">
        <v>7140</v>
      </c>
      <c r="D311" s="6">
        <v>1750</v>
      </c>
      <c r="E311" s="8">
        <v>1867</v>
      </c>
      <c r="F311" t="s">
        <v>8218</v>
      </c>
      <c r="G311" t="s">
        <v>8223</v>
      </c>
      <c r="H311" t="s">
        <v>8245</v>
      </c>
      <c r="I311">
        <v>1442426171</v>
      </c>
      <c r="J311">
        <v>1439834171</v>
      </c>
      <c r="K311" t="b">
        <v>0</v>
      </c>
      <c r="L311">
        <v>41</v>
      </c>
      <c r="M311" t="b">
        <v>1</v>
      </c>
      <c r="N311" t="s">
        <v>8301</v>
      </c>
      <c r="O311" s="20" t="s">
        <v>8319</v>
      </c>
      <c r="P311" s="15" t="s">
        <v>8359</v>
      </c>
      <c r="Q311" s="12">
        <v>42233.747349537036</v>
      </c>
      <c r="R311">
        <v>2015</v>
      </c>
      <c r="S311" t="s">
        <v>8371</v>
      </c>
    </row>
    <row r="312" spans="1:19" ht="58.5" thickBot="1" x14ac:dyDescent="0.4">
      <c r="A312">
        <v>3031</v>
      </c>
      <c r="B312" s="3" t="s">
        <v>3031</v>
      </c>
      <c r="C312" s="3" t="s">
        <v>7141</v>
      </c>
      <c r="D312" s="6">
        <v>1500</v>
      </c>
      <c r="E312" s="8">
        <v>1500</v>
      </c>
      <c r="F312" t="s">
        <v>8218</v>
      </c>
      <c r="G312" t="s">
        <v>8223</v>
      </c>
      <c r="H312" t="s">
        <v>8245</v>
      </c>
      <c r="I312">
        <v>1476479447</v>
      </c>
      <c r="J312">
        <v>1471295447</v>
      </c>
      <c r="K312" t="b">
        <v>0</v>
      </c>
      <c r="L312">
        <v>29</v>
      </c>
      <c r="M312" t="b">
        <v>1</v>
      </c>
      <c r="N312" t="s">
        <v>8301</v>
      </c>
      <c r="O312" s="20" t="s">
        <v>8319</v>
      </c>
      <c r="P312" s="15" t="s">
        <v>8359</v>
      </c>
      <c r="Q312" s="13">
        <v>42597.882488425923</v>
      </c>
      <c r="R312">
        <v>2016</v>
      </c>
      <c r="S312" t="s">
        <v>8371</v>
      </c>
    </row>
    <row r="313" spans="1:19" ht="44" thickBot="1" x14ac:dyDescent="0.4">
      <c r="A313">
        <v>3032</v>
      </c>
      <c r="B313" s="3" t="s">
        <v>3032</v>
      </c>
      <c r="C313" s="3" t="s">
        <v>7142</v>
      </c>
      <c r="D313" s="6">
        <v>1000</v>
      </c>
      <c r="E313" s="8">
        <v>1272</v>
      </c>
      <c r="F313" t="s">
        <v>8218</v>
      </c>
      <c r="G313" t="s">
        <v>8223</v>
      </c>
      <c r="H313" t="s">
        <v>8245</v>
      </c>
      <c r="I313">
        <v>1441933459</v>
      </c>
      <c r="J313">
        <v>1439341459</v>
      </c>
      <c r="K313" t="b">
        <v>0</v>
      </c>
      <c r="L313">
        <v>25</v>
      </c>
      <c r="M313" t="b">
        <v>1</v>
      </c>
      <c r="N313" t="s">
        <v>8301</v>
      </c>
      <c r="O313" s="20" t="s">
        <v>8319</v>
      </c>
      <c r="P313" s="15" t="s">
        <v>8359</v>
      </c>
      <c r="Q313" s="12">
        <v>42228.044664351852</v>
      </c>
      <c r="R313">
        <v>2015</v>
      </c>
      <c r="S313" t="s">
        <v>8371</v>
      </c>
    </row>
    <row r="314" spans="1:19" ht="87.5" thickBot="1" x14ac:dyDescent="0.4">
      <c r="A314">
        <v>3033</v>
      </c>
      <c r="B314" s="3" t="s">
        <v>3033</v>
      </c>
      <c r="C314" s="3" t="s">
        <v>7143</v>
      </c>
      <c r="D314" s="6">
        <v>3000</v>
      </c>
      <c r="E314" s="8">
        <v>4396</v>
      </c>
      <c r="F314" t="s">
        <v>8218</v>
      </c>
      <c r="G314" t="s">
        <v>8223</v>
      </c>
      <c r="H314" t="s">
        <v>8245</v>
      </c>
      <c r="I314">
        <v>1471487925</v>
      </c>
      <c r="J314">
        <v>1468895925</v>
      </c>
      <c r="K314" t="b">
        <v>0</v>
      </c>
      <c r="L314">
        <v>23</v>
      </c>
      <c r="M314" t="b">
        <v>1</v>
      </c>
      <c r="N314" t="s">
        <v>8301</v>
      </c>
      <c r="O314" s="20" t="s">
        <v>8319</v>
      </c>
      <c r="P314" s="15" t="s">
        <v>8359</v>
      </c>
      <c r="Q314" s="13">
        <v>42570.110243055555</v>
      </c>
      <c r="R314">
        <v>2016</v>
      </c>
      <c r="S314" t="s">
        <v>8370</v>
      </c>
    </row>
    <row r="315" spans="1:19" ht="58.5" thickBot="1" x14ac:dyDescent="0.4">
      <c r="A315">
        <v>3034</v>
      </c>
      <c r="B315" s="3" t="s">
        <v>3034</v>
      </c>
      <c r="C315" s="3" t="s">
        <v>7144</v>
      </c>
      <c r="D315" s="6">
        <v>100000</v>
      </c>
      <c r="E315" s="8">
        <v>112536</v>
      </c>
      <c r="F315" t="s">
        <v>8218</v>
      </c>
      <c r="G315" t="s">
        <v>8223</v>
      </c>
      <c r="H315" t="s">
        <v>8245</v>
      </c>
      <c r="I315">
        <v>1477972740</v>
      </c>
      <c r="J315">
        <v>1475326255</v>
      </c>
      <c r="K315" t="b">
        <v>0</v>
      </c>
      <c r="L315">
        <v>1260</v>
      </c>
      <c r="M315" t="b">
        <v>1</v>
      </c>
      <c r="N315" t="s">
        <v>8301</v>
      </c>
      <c r="O315" s="20" t="s">
        <v>8319</v>
      </c>
      <c r="P315" s="15" t="s">
        <v>8359</v>
      </c>
      <c r="Q315" s="12">
        <v>42644.535358796296</v>
      </c>
      <c r="R315">
        <v>2016</v>
      </c>
      <c r="S315" t="s">
        <v>8373</v>
      </c>
    </row>
    <row r="316" spans="1:19" ht="44" thickBot="1" x14ac:dyDescent="0.4">
      <c r="A316">
        <v>3035</v>
      </c>
      <c r="B316" s="3" t="s">
        <v>3035</v>
      </c>
      <c r="C316" s="3" t="s">
        <v>7145</v>
      </c>
      <c r="D316" s="6">
        <v>25000</v>
      </c>
      <c r="E316" s="8">
        <v>27196.71</v>
      </c>
      <c r="F316" t="s">
        <v>8218</v>
      </c>
      <c r="G316" t="s">
        <v>8223</v>
      </c>
      <c r="H316" t="s">
        <v>8245</v>
      </c>
      <c r="I316">
        <v>1367674009</v>
      </c>
      <c r="J316">
        <v>1365082009</v>
      </c>
      <c r="K316" t="b">
        <v>0</v>
      </c>
      <c r="L316">
        <v>307</v>
      </c>
      <c r="M316" t="b">
        <v>1</v>
      </c>
      <c r="N316" t="s">
        <v>8301</v>
      </c>
      <c r="O316" s="20" t="s">
        <v>8319</v>
      </c>
      <c r="P316" s="15" t="s">
        <v>8359</v>
      </c>
      <c r="Q316" s="13">
        <v>41368.560289351852</v>
      </c>
      <c r="R316">
        <v>2013</v>
      </c>
      <c r="S316" t="s">
        <v>8367</v>
      </c>
    </row>
    <row r="317" spans="1:19" ht="29.5" thickBot="1" x14ac:dyDescent="0.4">
      <c r="A317">
        <v>3036</v>
      </c>
      <c r="B317" s="3" t="s">
        <v>3036</v>
      </c>
      <c r="C317" s="3" t="s">
        <v>7146</v>
      </c>
      <c r="D317" s="6">
        <v>25000</v>
      </c>
      <c r="E317" s="8">
        <v>31683</v>
      </c>
      <c r="F317" t="s">
        <v>8218</v>
      </c>
      <c r="G317" t="s">
        <v>8223</v>
      </c>
      <c r="H317" t="s">
        <v>8245</v>
      </c>
      <c r="I317">
        <v>1376654340</v>
      </c>
      <c r="J317">
        <v>1373568644</v>
      </c>
      <c r="K317" t="b">
        <v>0</v>
      </c>
      <c r="L317">
        <v>329</v>
      </c>
      <c r="M317" t="b">
        <v>1</v>
      </c>
      <c r="N317" t="s">
        <v>8301</v>
      </c>
      <c r="O317" s="20" t="s">
        <v>8319</v>
      </c>
      <c r="P317" s="15" t="s">
        <v>8359</v>
      </c>
      <c r="Q317" s="12">
        <v>41466.785231481481</v>
      </c>
      <c r="R317">
        <v>2013</v>
      </c>
      <c r="S317" t="s">
        <v>8370</v>
      </c>
    </row>
    <row r="318" spans="1:19" ht="174.5" thickBot="1" x14ac:dyDescent="0.4">
      <c r="A318">
        <v>3037</v>
      </c>
      <c r="B318" s="3" t="s">
        <v>3037</v>
      </c>
      <c r="C318" s="3" t="s">
        <v>7147</v>
      </c>
      <c r="D318" s="6">
        <v>500</v>
      </c>
      <c r="E318" s="8">
        <v>1066</v>
      </c>
      <c r="F318" t="s">
        <v>8218</v>
      </c>
      <c r="G318" t="s">
        <v>8223</v>
      </c>
      <c r="H318" t="s">
        <v>8245</v>
      </c>
      <c r="I318">
        <v>1285995540</v>
      </c>
      <c r="J318">
        <v>1279574773</v>
      </c>
      <c r="K318" t="b">
        <v>0</v>
      </c>
      <c r="L318">
        <v>32</v>
      </c>
      <c r="M318" t="b">
        <v>1</v>
      </c>
      <c r="N318" t="s">
        <v>8301</v>
      </c>
      <c r="O318" s="20" t="s">
        <v>8319</v>
      </c>
      <c r="P318" s="15" t="s">
        <v>8359</v>
      </c>
      <c r="Q318" s="13">
        <v>40378.893206018518</v>
      </c>
      <c r="R318">
        <v>2010</v>
      </c>
      <c r="S318" t="s">
        <v>8370</v>
      </c>
    </row>
    <row r="319" spans="1:19" ht="58.5" thickBot="1" x14ac:dyDescent="0.4">
      <c r="A319">
        <v>3038</v>
      </c>
      <c r="B319" s="3" t="s">
        <v>3038</v>
      </c>
      <c r="C319" s="3" t="s">
        <v>7148</v>
      </c>
      <c r="D319" s="6">
        <v>1000</v>
      </c>
      <c r="E319" s="8">
        <v>1005</v>
      </c>
      <c r="F319" t="s">
        <v>8218</v>
      </c>
      <c r="G319" t="s">
        <v>8223</v>
      </c>
      <c r="H319" t="s">
        <v>8245</v>
      </c>
      <c r="I319">
        <v>1457071397</v>
      </c>
      <c r="J319">
        <v>1451887397</v>
      </c>
      <c r="K319" t="b">
        <v>0</v>
      </c>
      <c r="L319">
        <v>27</v>
      </c>
      <c r="M319" t="b">
        <v>1</v>
      </c>
      <c r="N319" t="s">
        <v>8301</v>
      </c>
      <c r="O319" s="20" t="s">
        <v>8319</v>
      </c>
      <c r="P319" s="15" t="s">
        <v>8359</v>
      </c>
      <c r="Q319" s="12">
        <v>42373.252280092594</v>
      </c>
      <c r="R319">
        <v>2016</v>
      </c>
      <c r="S319" t="s">
        <v>8365</v>
      </c>
    </row>
    <row r="320" spans="1:19" ht="44" thickBot="1" x14ac:dyDescent="0.4">
      <c r="A320">
        <v>3039</v>
      </c>
      <c r="B320" s="3" t="s">
        <v>3039</v>
      </c>
      <c r="C320" s="3" t="s">
        <v>7149</v>
      </c>
      <c r="D320" s="6">
        <v>20000</v>
      </c>
      <c r="E320" s="8">
        <v>21742.78</v>
      </c>
      <c r="F320" t="s">
        <v>8218</v>
      </c>
      <c r="G320" t="s">
        <v>8223</v>
      </c>
      <c r="H320" t="s">
        <v>8245</v>
      </c>
      <c r="I320">
        <v>1388303940</v>
      </c>
      <c r="J320">
        <v>1386011038</v>
      </c>
      <c r="K320" t="b">
        <v>0</v>
      </c>
      <c r="L320">
        <v>236</v>
      </c>
      <c r="M320" t="b">
        <v>1</v>
      </c>
      <c r="N320" t="s">
        <v>8301</v>
      </c>
      <c r="O320" s="20" t="s">
        <v>8319</v>
      </c>
      <c r="P320" s="15" t="s">
        <v>8359</v>
      </c>
      <c r="Q320" s="13">
        <v>41610.794421296298</v>
      </c>
      <c r="R320">
        <v>2013</v>
      </c>
      <c r="S320" t="s">
        <v>8375</v>
      </c>
    </row>
    <row r="321" spans="1:19" ht="44" thickBot="1" x14ac:dyDescent="0.4">
      <c r="A321">
        <v>3040</v>
      </c>
      <c r="B321" s="3" t="s">
        <v>3040</v>
      </c>
      <c r="C321" s="3" t="s">
        <v>7150</v>
      </c>
      <c r="D321" s="6">
        <v>3000</v>
      </c>
      <c r="E321" s="8">
        <v>3225</v>
      </c>
      <c r="F321" t="s">
        <v>8218</v>
      </c>
      <c r="G321" t="s">
        <v>8223</v>
      </c>
      <c r="H321" t="s">
        <v>8245</v>
      </c>
      <c r="I321">
        <v>1435359600</v>
      </c>
      <c r="J321">
        <v>1434999621</v>
      </c>
      <c r="K321" t="b">
        <v>0</v>
      </c>
      <c r="L321">
        <v>42</v>
      </c>
      <c r="M321" t="b">
        <v>1</v>
      </c>
      <c r="N321" t="s">
        <v>8301</v>
      </c>
      <c r="O321" s="20" t="s">
        <v>8319</v>
      </c>
      <c r="P321" s="15" t="s">
        <v>8359</v>
      </c>
      <c r="Q321" s="12">
        <v>42177.791909722226</v>
      </c>
      <c r="R321">
        <v>2015</v>
      </c>
      <c r="S321" t="s">
        <v>8369</v>
      </c>
    </row>
    <row r="322" spans="1:19" ht="58.5" thickBot="1" x14ac:dyDescent="0.4">
      <c r="A322">
        <v>3041</v>
      </c>
      <c r="B322" s="3" t="s">
        <v>3041</v>
      </c>
      <c r="C322" s="3" t="s">
        <v>7151</v>
      </c>
      <c r="D322" s="6">
        <v>8300</v>
      </c>
      <c r="E322" s="8">
        <v>9170</v>
      </c>
      <c r="F322" t="s">
        <v>8218</v>
      </c>
      <c r="G322" t="s">
        <v>8223</v>
      </c>
      <c r="H322" t="s">
        <v>8245</v>
      </c>
      <c r="I322">
        <v>1453323048</v>
      </c>
      <c r="J322">
        <v>1450731048</v>
      </c>
      <c r="K322" t="b">
        <v>0</v>
      </c>
      <c r="L322">
        <v>95</v>
      </c>
      <c r="M322" t="b">
        <v>1</v>
      </c>
      <c r="N322" t="s">
        <v>8301</v>
      </c>
      <c r="O322" s="20" t="s">
        <v>8319</v>
      </c>
      <c r="P322" s="15" t="s">
        <v>8359</v>
      </c>
      <c r="Q322" s="13">
        <v>42359.868611111109</v>
      </c>
      <c r="R322">
        <v>2015</v>
      </c>
      <c r="S322" t="s">
        <v>8375</v>
      </c>
    </row>
    <row r="323" spans="1:19" ht="73" thickBot="1" x14ac:dyDescent="0.4">
      <c r="A323">
        <v>3042</v>
      </c>
      <c r="B323" s="3" t="s">
        <v>3042</v>
      </c>
      <c r="C323" s="3" t="s">
        <v>7152</v>
      </c>
      <c r="D323" s="6">
        <v>1500</v>
      </c>
      <c r="E323" s="8">
        <v>1920</v>
      </c>
      <c r="F323" t="s">
        <v>8218</v>
      </c>
      <c r="G323" t="s">
        <v>8224</v>
      </c>
      <c r="H323" t="s">
        <v>8246</v>
      </c>
      <c r="I323">
        <v>1444149047</v>
      </c>
      <c r="J323">
        <v>1441557047</v>
      </c>
      <c r="K323" t="b">
        <v>0</v>
      </c>
      <c r="L323">
        <v>37</v>
      </c>
      <c r="M323" t="b">
        <v>1</v>
      </c>
      <c r="N323" t="s">
        <v>8301</v>
      </c>
      <c r="O323" s="20" t="s">
        <v>8319</v>
      </c>
      <c r="P323" s="15" t="s">
        <v>8359</v>
      </c>
      <c r="Q323" s="12">
        <v>42253.688043981485</v>
      </c>
      <c r="R323">
        <v>2015</v>
      </c>
      <c r="S323" t="s">
        <v>8372</v>
      </c>
    </row>
    <row r="324" spans="1:19" ht="58.5" thickBot="1" x14ac:dyDescent="0.4">
      <c r="A324">
        <v>3043</v>
      </c>
      <c r="B324" s="3" t="s">
        <v>3043</v>
      </c>
      <c r="C324" s="3" t="s">
        <v>7153</v>
      </c>
      <c r="D324" s="6">
        <v>15000</v>
      </c>
      <c r="E324" s="8">
        <v>16501</v>
      </c>
      <c r="F324" t="s">
        <v>8218</v>
      </c>
      <c r="G324" t="s">
        <v>8228</v>
      </c>
      <c r="H324" t="s">
        <v>8250</v>
      </c>
      <c r="I324">
        <v>1429152600</v>
      </c>
      <c r="J324">
        <v>1426815699</v>
      </c>
      <c r="K324" t="b">
        <v>0</v>
      </c>
      <c r="L324">
        <v>128</v>
      </c>
      <c r="M324" t="b">
        <v>1</v>
      </c>
      <c r="N324" t="s">
        <v>8301</v>
      </c>
      <c r="O324" s="20" t="s">
        <v>8319</v>
      </c>
      <c r="P324" s="15" t="s">
        <v>8359</v>
      </c>
      <c r="Q324" s="13">
        <v>42083.070590277777</v>
      </c>
      <c r="R324">
        <v>2015</v>
      </c>
      <c r="S324" t="s">
        <v>8366</v>
      </c>
    </row>
    <row r="325" spans="1:19" ht="102" thickBot="1" x14ac:dyDescent="0.4">
      <c r="A325">
        <v>3044</v>
      </c>
      <c r="B325" s="3" t="s">
        <v>3044</v>
      </c>
      <c r="C325" s="3" t="s">
        <v>7154</v>
      </c>
      <c r="D325" s="6">
        <v>12000</v>
      </c>
      <c r="E325" s="8">
        <v>13121</v>
      </c>
      <c r="F325" t="s">
        <v>8218</v>
      </c>
      <c r="G325" t="s">
        <v>8223</v>
      </c>
      <c r="H325" t="s">
        <v>8245</v>
      </c>
      <c r="I325">
        <v>1454433998</v>
      </c>
      <c r="J325">
        <v>1453137998</v>
      </c>
      <c r="K325" t="b">
        <v>0</v>
      </c>
      <c r="L325">
        <v>156</v>
      </c>
      <c r="M325" t="b">
        <v>1</v>
      </c>
      <c r="N325" t="s">
        <v>8301</v>
      </c>
      <c r="O325" s="20" t="s">
        <v>8319</v>
      </c>
      <c r="P325" s="15" t="s">
        <v>8359</v>
      </c>
      <c r="Q325" s="12">
        <v>42387.7268287037</v>
      </c>
      <c r="R325">
        <v>2016</v>
      </c>
      <c r="S325" t="s">
        <v>8365</v>
      </c>
    </row>
    <row r="326" spans="1:19" ht="58.5" thickBot="1" x14ac:dyDescent="0.4">
      <c r="A326">
        <v>3045</v>
      </c>
      <c r="B326" s="3" t="s">
        <v>3045</v>
      </c>
      <c r="C326" s="3" t="s">
        <v>7155</v>
      </c>
      <c r="D326" s="6">
        <v>4000</v>
      </c>
      <c r="E326" s="8">
        <v>5308.26</v>
      </c>
      <c r="F326" t="s">
        <v>8218</v>
      </c>
      <c r="G326" t="s">
        <v>8223</v>
      </c>
      <c r="H326" t="s">
        <v>8245</v>
      </c>
      <c r="I326">
        <v>1408679055</v>
      </c>
      <c r="J326">
        <v>1406087055</v>
      </c>
      <c r="K326" t="b">
        <v>0</v>
      </c>
      <c r="L326">
        <v>64</v>
      </c>
      <c r="M326" t="b">
        <v>1</v>
      </c>
      <c r="N326" t="s">
        <v>8301</v>
      </c>
      <c r="O326" s="20" t="s">
        <v>8319</v>
      </c>
      <c r="P326" s="15" t="s">
        <v>8359</v>
      </c>
      <c r="Q326" s="13">
        <v>41843.155729166669</v>
      </c>
      <c r="R326">
        <v>2014</v>
      </c>
      <c r="S326" t="s">
        <v>8370</v>
      </c>
    </row>
    <row r="327" spans="1:19" ht="102" thickBot="1" x14ac:dyDescent="0.4">
      <c r="A327">
        <v>3046</v>
      </c>
      <c r="B327" s="3" t="s">
        <v>3046</v>
      </c>
      <c r="C327" s="3" t="s">
        <v>7156</v>
      </c>
      <c r="D327" s="6">
        <v>7900</v>
      </c>
      <c r="E327" s="8">
        <v>15077</v>
      </c>
      <c r="F327" t="s">
        <v>8218</v>
      </c>
      <c r="G327" t="s">
        <v>8223</v>
      </c>
      <c r="H327" t="s">
        <v>8245</v>
      </c>
      <c r="I327">
        <v>1410324720</v>
      </c>
      <c r="J327">
        <v>1407784586</v>
      </c>
      <c r="K327" t="b">
        <v>0</v>
      </c>
      <c r="L327">
        <v>58</v>
      </c>
      <c r="M327" t="b">
        <v>1</v>
      </c>
      <c r="N327" t="s">
        <v>8301</v>
      </c>
      <c r="O327" s="20" t="s">
        <v>8319</v>
      </c>
      <c r="P327" s="15" t="s">
        <v>8359</v>
      </c>
      <c r="Q327" s="12">
        <v>41862.803078703706</v>
      </c>
      <c r="R327">
        <v>2014</v>
      </c>
      <c r="S327" t="s">
        <v>8371</v>
      </c>
    </row>
    <row r="328" spans="1:19" ht="58.5" thickBot="1" x14ac:dyDescent="0.4">
      <c r="A328">
        <v>3047</v>
      </c>
      <c r="B328" s="3" t="s">
        <v>3047</v>
      </c>
      <c r="C328" s="3" t="s">
        <v>7157</v>
      </c>
      <c r="D328" s="6">
        <v>500</v>
      </c>
      <c r="E328" s="8">
        <v>745</v>
      </c>
      <c r="F328" t="s">
        <v>8218</v>
      </c>
      <c r="G328" t="s">
        <v>8223</v>
      </c>
      <c r="H328" t="s">
        <v>8245</v>
      </c>
      <c r="I328">
        <v>1461762960</v>
      </c>
      <c r="J328">
        <v>1457999054</v>
      </c>
      <c r="K328" t="b">
        <v>0</v>
      </c>
      <c r="L328">
        <v>20</v>
      </c>
      <c r="M328" t="b">
        <v>1</v>
      </c>
      <c r="N328" t="s">
        <v>8301</v>
      </c>
      <c r="O328" s="20" t="s">
        <v>8319</v>
      </c>
      <c r="P328" s="15" t="s">
        <v>8359</v>
      </c>
      <c r="Q328" s="13">
        <v>42443.989050925928</v>
      </c>
      <c r="R328">
        <v>2016</v>
      </c>
      <c r="S328" t="s">
        <v>8366</v>
      </c>
    </row>
    <row r="329" spans="1:19" ht="58.5" thickBot="1" x14ac:dyDescent="0.4">
      <c r="A329">
        <v>3048</v>
      </c>
      <c r="B329" s="3" t="s">
        <v>3048</v>
      </c>
      <c r="C329" s="3" t="s">
        <v>7158</v>
      </c>
      <c r="D329" s="6">
        <v>5000</v>
      </c>
      <c r="E329" s="8">
        <v>8320</v>
      </c>
      <c r="F329" t="s">
        <v>8218</v>
      </c>
      <c r="G329" t="s">
        <v>8223</v>
      </c>
      <c r="H329" t="s">
        <v>8245</v>
      </c>
      <c r="I329">
        <v>1420060920</v>
      </c>
      <c r="J329">
        <v>1417556262</v>
      </c>
      <c r="K329" t="b">
        <v>0</v>
      </c>
      <c r="L329">
        <v>47</v>
      </c>
      <c r="M329" t="b">
        <v>1</v>
      </c>
      <c r="N329" t="s">
        <v>8301</v>
      </c>
      <c r="O329" s="20" t="s">
        <v>8319</v>
      </c>
      <c r="P329" s="15" t="s">
        <v>8359</v>
      </c>
      <c r="Q329" s="12">
        <v>41975.901180555556</v>
      </c>
      <c r="R329">
        <v>2014</v>
      </c>
      <c r="S329" t="s">
        <v>8375</v>
      </c>
    </row>
    <row r="330" spans="1:19" ht="145.5" thickBot="1" x14ac:dyDescent="0.4">
      <c r="A330">
        <v>3049</v>
      </c>
      <c r="B330" s="3" t="s">
        <v>3049</v>
      </c>
      <c r="C330" s="3" t="s">
        <v>7159</v>
      </c>
      <c r="D330" s="6">
        <v>3750</v>
      </c>
      <c r="E330" s="8">
        <v>4000</v>
      </c>
      <c r="F330" t="s">
        <v>8218</v>
      </c>
      <c r="G330" t="s">
        <v>8223</v>
      </c>
      <c r="H330" t="s">
        <v>8245</v>
      </c>
      <c r="I330">
        <v>1434241255</v>
      </c>
      <c r="J330">
        <v>1431649255</v>
      </c>
      <c r="K330" t="b">
        <v>0</v>
      </c>
      <c r="L330">
        <v>54</v>
      </c>
      <c r="M330" t="b">
        <v>1</v>
      </c>
      <c r="N330" t="s">
        <v>8301</v>
      </c>
      <c r="O330" s="20" t="s">
        <v>8319</v>
      </c>
      <c r="P330" s="15" t="s">
        <v>8359</v>
      </c>
      <c r="Q330" s="13">
        <v>42139.014525462961</v>
      </c>
      <c r="R330">
        <v>2015</v>
      </c>
      <c r="S330" t="s">
        <v>8368</v>
      </c>
    </row>
    <row r="331" spans="1:19" ht="116.5" thickBot="1" x14ac:dyDescent="0.4">
      <c r="A331">
        <v>3050</v>
      </c>
      <c r="B331" s="3" t="s">
        <v>3050</v>
      </c>
      <c r="C331" s="3" t="s">
        <v>7160</v>
      </c>
      <c r="D331" s="6">
        <v>600</v>
      </c>
      <c r="E331" s="8">
        <v>636</v>
      </c>
      <c r="F331" t="s">
        <v>8218</v>
      </c>
      <c r="G331" t="s">
        <v>8223</v>
      </c>
      <c r="H331" t="s">
        <v>8245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8301</v>
      </c>
      <c r="O331" s="20" t="s">
        <v>8319</v>
      </c>
      <c r="P331" s="15" t="s">
        <v>8359</v>
      </c>
      <c r="Q331" s="12">
        <v>42465.16851851852</v>
      </c>
      <c r="R331">
        <v>2016</v>
      </c>
      <c r="S331" t="s">
        <v>8367</v>
      </c>
    </row>
    <row r="332" spans="1:19" ht="44" thickBot="1" x14ac:dyDescent="0.4">
      <c r="A332">
        <v>3051</v>
      </c>
      <c r="B332" s="3" t="s">
        <v>3051</v>
      </c>
      <c r="C332" s="3" t="s">
        <v>7161</v>
      </c>
      <c r="D332" s="6">
        <v>3500</v>
      </c>
      <c r="E332" s="8">
        <v>827</v>
      </c>
      <c r="F332" t="s">
        <v>8220</v>
      </c>
      <c r="G332" t="s">
        <v>8224</v>
      </c>
      <c r="H332" t="s">
        <v>8246</v>
      </c>
      <c r="I332">
        <v>1486547945</v>
      </c>
      <c r="J332">
        <v>1483955945</v>
      </c>
      <c r="K332" t="b">
        <v>1</v>
      </c>
      <c r="L332">
        <v>35</v>
      </c>
      <c r="M332" t="b">
        <v>0</v>
      </c>
      <c r="N332" t="s">
        <v>8301</v>
      </c>
      <c r="O332" s="20" t="s">
        <v>8319</v>
      </c>
      <c r="P332" s="15" t="s">
        <v>8359</v>
      </c>
      <c r="Q332" s="13">
        <v>42744.416030092594</v>
      </c>
      <c r="R332">
        <v>2017</v>
      </c>
      <c r="S332" t="s">
        <v>8365</v>
      </c>
    </row>
    <row r="333" spans="1:19" ht="102" thickBot="1" x14ac:dyDescent="0.4">
      <c r="A333">
        <v>3052</v>
      </c>
      <c r="B333" s="3" t="s">
        <v>3052</v>
      </c>
      <c r="C333" s="3" t="s">
        <v>7162</v>
      </c>
      <c r="D333" s="6">
        <v>50000</v>
      </c>
      <c r="E333" s="8">
        <v>75</v>
      </c>
      <c r="F333" t="s">
        <v>8220</v>
      </c>
      <c r="G333" t="s">
        <v>8223</v>
      </c>
      <c r="H333" t="s">
        <v>8245</v>
      </c>
      <c r="I333">
        <v>1432828740</v>
      </c>
      <c r="J333">
        <v>1430237094</v>
      </c>
      <c r="K333" t="b">
        <v>0</v>
      </c>
      <c r="L333">
        <v>2</v>
      </c>
      <c r="M333" t="b">
        <v>0</v>
      </c>
      <c r="N333" t="s">
        <v>8301</v>
      </c>
      <c r="O333" s="20" t="s">
        <v>8319</v>
      </c>
      <c r="P333" s="15" t="s">
        <v>8359</v>
      </c>
      <c r="Q333" s="12">
        <v>42122.670069444444</v>
      </c>
      <c r="R333">
        <v>2015</v>
      </c>
      <c r="S333" t="s">
        <v>8367</v>
      </c>
    </row>
    <row r="334" spans="1:19" ht="44" thickBot="1" x14ac:dyDescent="0.4">
      <c r="A334">
        <v>3053</v>
      </c>
      <c r="B334" s="3" t="s">
        <v>3053</v>
      </c>
      <c r="C334" s="3" t="s">
        <v>7163</v>
      </c>
      <c r="D334" s="6">
        <v>10000</v>
      </c>
      <c r="E334" s="8">
        <v>40</v>
      </c>
      <c r="F334" t="s">
        <v>8220</v>
      </c>
      <c r="G334" t="s">
        <v>8223</v>
      </c>
      <c r="H334" t="s">
        <v>8245</v>
      </c>
      <c r="I334">
        <v>1412222340</v>
      </c>
      <c r="J334">
        <v>1407781013</v>
      </c>
      <c r="K334" t="b">
        <v>0</v>
      </c>
      <c r="L334">
        <v>3</v>
      </c>
      <c r="M334" t="b">
        <v>0</v>
      </c>
      <c r="N334" t="s">
        <v>8301</v>
      </c>
      <c r="O334" s="20" t="s">
        <v>8319</v>
      </c>
      <c r="P334" s="15" t="s">
        <v>8359</v>
      </c>
      <c r="Q334" s="13">
        <v>41862.761724537035</v>
      </c>
      <c r="R334">
        <v>2014</v>
      </c>
      <c r="S334" t="s">
        <v>8371</v>
      </c>
    </row>
    <row r="335" spans="1:19" ht="116.5" thickBot="1" x14ac:dyDescent="0.4">
      <c r="A335">
        <v>3054</v>
      </c>
      <c r="B335" s="3" t="s">
        <v>3054</v>
      </c>
      <c r="C335" s="3" t="s">
        <v>7164</v>
      </c>
      <c r="D335" s="6">
        <v>300</v>
      </c>
      <c r="E335" s="8">
        <v>0</v>
      </c>
      <c r="F335" t="s">
        <v>8220</v>
      </c>
      <c r="G335" t="s">
        <v>8223</v>
      </c>
      <c r="H335" t="s">
        <v>8245</v>
      </c>
      <c r="I335">
        <v>1425258240</v>
      </c>
      <c r="J335">
        <v>1422043154</v>
      </c>
      <c r="K335" t="b">
        <v>0</v>
      </c>
      <c r="L335">
        <v>0</v>
      </c>
      <c r="M335" t="b">
        <v>0</v>
      </c>
      <c r="N335" t="s">
        <v>8301</v>
      </c>
      <c r="O335" s="20" t="s">
        <v>8319</v>
      </c>
      <c r="P335" s="15" t="s">
        <v>8359</v>
      </c>
      <c r="Q335" s="12">
        <v>42027.832800925928</v>
      </c>
      <c r="R335">
        <v>2015</v>
      </c>
      <c r="S335" t="s">
        <v>8365</v>
      </c>
    </row>
    <row r="336" spans="1:19" ht="44" thickBot="1" x14ac:dyDescent="0.4">
      <c r="A336">
        <v>3055</v>
      </c>
      <c r="B336" s="3" t="s">
        <v>3055</v>
      </c>
      <c r="C336" s="3" t="s">
        <v>7165</v>
      </c>
      <c r="D336" s="6">
        <v>20000</v>
      </c>
      <c r="E336" s="8">
        <v>1</v>
      </c>
      <c r="F336" t="s">
        <v>8220</v>
      </c>
      <c r="G336" t="s">
        <v>8223</v>
      </c>
      <c r="H336" t="s">
        <v>8245</v>
      </c>
      <c r="I336">
        <v>1420844390</v>
      </c>
      <c r="J336">
        <v>1415660390</v>
      </c>
      <c r="K336" t="b">
        <v>0</v>
      </c>
      <c r="L336">
        <v>1</v>
      </c>
      <c r="M336" t="b">
        <v>0</v>
      </c>
      <c r="N336" t="s">
        <v>8301</v>
      </c>
      <c r="O336" s="20" t="s">
        <v>8319</v>
      </c>
      <c r="P336" s="15" t="s">
        <v>8359</v>
      </c>
      <c r="Q336" s="13">
        <v>41953.95821759259</v>
      </c>
      <c r="R336">
        <v>2014</v>
      </c>
      <c r="S336" t="s">
        <v>8374</v>
      </c>
    </row>
    <row r="337" spans="1:19" ht="44" thickBot="1" x14ac:dyDescent="0.4">
      <c r="A337">
        <v>3056</v>
      </c>
      <c r="B337" s="3" t="s">
        <v>3056</v>
      </c>
      <c r="C337" s="3" t="s">
        <v>7166</v>
      </c>
      <c r="D337" s="6">
        <v>25000</v>
      </c>
      <c r="E337" s="8">
        <v>0</v>
      </c>
      <c r="F337" t="s">
        <v>8220</v>
      </c>
      <c r="G337" t="s">
        <v>8223</v>
      </c>
      <c r="H337" t="s">
        <v>8245</v>
      </c>
      <c r="I337">
        <v>1412003784</v>
      </c>
      <c r="J337">
        <v>1406819784</v>
      </c>
      <c r="K337" t="b">
        <v>0</v>
      </c>
      <c r="L337">
        <v>0</v>
      </c>
      <c r="M337" t="b">
        <v>0</v>
      </c>
      <c r="N337" t="s">
        <v>8301</v>
      </c>
      <c r="O337" s="20" t="s">
        <v>8319</v>
      </c>
      <c r="P337" s="15" t="s">
        <v>8359</v>
      </c>
      <c r="Q337" s="12">
        <v>41851.636388888888</v>
      </c>
      <c r="R337">
        <v>2014</v>
      </c>
      <c r="S337" t="s">
        <v>8370</v>
      </c>
    </row>
    <row r="338" spans="1:19" ht="73" thickBot="1" x14ac:dyDescent="0.4">
      <c r="A338">
        <v>3057</v>
      </c>
      <c r="B338" s="3" t="s">
        <v>3057</v>
      </c>
      <c r="C338" s="3" t="s">
        <v>7167</v>
      </c>
      <c r="D338" s="6">
        <v>50000</v>
      </c>
      <c r="E338" s="8">
        <v>0</v>
      </c>
      <c r="F338" t="s">
        <v>8220</v>
      </c>
      <c r="G338" t="s">
        <v>8224</v>
      </c>
      <c r="H338" t="s">
        <v>8246</v>
      </c>
      <c r="I338">
        <v>1459694211</v>
      </c>
      <c r="J338">
        <v>1457105811</v>
      </c>
      <c r="K338" t="b">
        <v>0</v>
      </c>
      <c r="L338">
        <v>0</v>
      </c>
      <c r="M338" t="b">
        <v>0</v>
      </c>
      <c r="N338" t="s">
        <v>8301</v>
      </c>
      <c r="O338" s="20" t="s">
        <v>8319</v>
      </c>
      <c r="P338" s="15" t="s">
        <v>8359</v>
      </c>
      <c r="Q338" s="13">
        <v>42433.650590277779</v>
      </c>
      <c r="R338">
        <v>2016</v>
      </c>
      <c r="S338" t="s">
        <v>8366</v>
      </c>
    </row>
    <row r="339" spans="1:19" ht="58.5" thickBot="1" x14ac:dyDescent="0.4">
      <c r="A339">
        <v>3058</v>
      </c>
      <c r="B339" s="3" t="s">
        <v>3058</v>
      </c>
      <c r="C339" s="3" t="s">
        <v>7168</v>
      </c>
      <c r="D339" s="6">
        <v>18000</v>
      </c>
      <c r="E339" s="8">
        <v>3</v>
      </c>
      <c r="F339" t="s">
        <v>8220</v>
      </c>
      <c r="G339" t="s">
        <v>8236</v>
      </c>
      <c r="H339" t="s">
        <v>8248</v>
      </c>
      <c r="I339">
        <v>1463734740</v>
      </c>
      <c r="J339">
        <v>1459414740</v>
      </c>
      <c r="K339" t="b">
        <v>0</v>
      </c>
      <c r="L339">
        <v>3</v>
      </c>
      <c r="M339" t="b">
        <v>0</v>
      </c>
      <c r="N339" t="s">
        <v>8301</v>
      </c>
      <c r="O339" s="20" t="s">
        <v>8319</v>
      </c>
      <c r="P339" s="15" t="s">
        <v>8359</v>
      </c>
      <c r="Q339" s="12">
        <v>42460.374305555553</v>
      </c>
      <c r="R339">
        <v>2016</v>
      </c>
      <c r="S339" t="s">
        <v>8366</v>
      </c>
    </row>
    <row r="340" spans="1:19" ht="102" thickBot="1" x14ac:dyDescent="0.4">
      <c r="A340">
        <v>3059</v>
      </c>
      <c r="B340" s="3" t="s">
        <v>3059</v>
      </c>
      <c r="C340" s="3" t="s">
        <v>7169</v>
      </c>
      <c r="D340" s="6">
        <v>15000</v>
      </c>
      <c r="E340" s="8">
        <v>451</v>
      </c>
      <c r="F340" t="s">
        <v>8220</v>
      </c>
      <c r="G340" t="s">
        <v>8223</v>
      </c>
      <c r="H340" t="s">
        <v>8245</v>
      </c>
      <c r="I340">
        <v>1407536846</v>
      </c>
      <c r="J340">
        <v>1404944846</v>
      </c>
      <c r="K340" t="b">
        <v>0</v>
      </c>
      <c r="L340">
        <v>11</v>
      </c>
      <c r="M340" t="b">
        <v>0</v>
      </c>
      <c r="N340" t="s">
        <v>8301</v>
      </c>
      <c r="O340" s="20" t="s">
        <v>8319</v>
      </c>
      <c r="P340" s="15" t="s">
        <v>8359</v>
      </c>
      <c r="Q340" s="13">
        <v>41829.935717592591</v>
      </c>
      <c r="R340">
        <v>2014</v>
      </c>
      <c r="S340" t="s">
        <v>8370</v>
      </c>
    </row>
    <row r="341" spans="1:19" ht="87.5" thickBot="1" x14ac:dyDescent="0.4">
      <c r="A341">
        <v>3060</v>
      </c>
      <c r="B341" s="3" t="s">
        <v>3060</v>
      </c>
      <c r="C341" s="3" t="s">
        <v>7170</v>
      </c>
      <c r="D341" s="6">
        <v>220000</v>
      </c>
      <c r="E341" s="8">
        <v>335</v>
      </c>
      <c r="F341" t="s">
        <v>8220</v>
      </c>
      <c r="G341" t="s">
        <v>8223</v>
      </c>
      <c r="H341" t="s">
        <v>8245</v>
      </c>
      <c r="I341">
        <v>1443422134</v>
      </c>
      <c r="J341">
        <v>1440830134</v>
      </c>
      <c r="K341" t="b">
        <v>0</v>
      </c>
      <c r="L341">
        <v>6</v>
      </c>
      <c r="M341" t="b">
        <v>0</v>
      </c>
      <c r="N341" t="s">
        <v>8301</v>
      </c>
      <c r="O341" s="20" t="s">
        <v>8319</v>
      </c>
      <c r="P341" s="15" t="s">
        <v>8359</v>
      </c>
      <c r="Q341" s="12">
        <v>42245.274699074071</v>
      </c>
      <c r="R341">
        <v>2015</v>
      </c>
      <c r="S341" t="s">
        <v>8371</v>
      </c>
    </row>
    <row r="342" spans="1:19" ht="58.5" thickBot="1" x14ac:dyDescent="0.4">
      <c r="A342">
        <v>3061</v>
      </c>
      <c r="B342" s="3" t="s">
        <v>3061</v>
      </c>
      <c r="C342" s="3" t="s">
        <v>7171</v>
      </c>
      <c r="D342" s="6">
        <v>1000000</v>
      </c>
      <c r="E342" s="8">
        <v>0</v>
      </c>
      <c r="F342" t="s">
        <v>8220</v>
      </c>
      <c r="G342" t="s">
        <v>8223</v>
      </c>
      <c r="H342" t="s">
        <v>8245</v>
      </c>
      <c r="I342">
        <v>1407955748</v>
      </c>
      <c r="J342">
        <v>1405363748</v>
      </c>
      <c r="K342" t="b">
        <v>0</v>
      </c>
      <c r="L342">
        <v>0</v>
      </c>
      <c r="M342" t="b">
        <v>0</v>
      </c>
      <c r="N342" t="s">
        <v>8301</v>
      </c>
      <c r="O342" s="20" t="s">
        <v>8319</v>
      </c>
      <c r="P342" s="15" t="s">
        <v>8359</v>
      </c>
      <c r="Q342" s="13">
        <v>41834.784120370372</v>
      </c>
      <c r="R342">
        <v>2014</v>
      </c>
      <c r="S342" t="s">
        <v>8370</v>
      </c>
    </row>
    <row r="343" spans="1:19" ht="102" thickBot="1" x14ac:dyDescent="0.4">
      <c r="A343">
        <v>3062</v>
      </c>
      <c r="B343" s="3" t="s">
        <v>3062</v>
      </c>
      <c r="C343" s="3" t="s">
        <v>7172</v>
      </c>
      <c r="D343" s="6">
        <v>10000</v>
      </c>
      <c r="E343" s="8">
        <v>6684</v>
      </c>
      <c r="F343" t="s">
        <v>8220</v>
      </c>
      <c r="G343" t="s">
        <v>8223</v>
      </c>
      <c r="H343" t="s">
        <v>8245</v>
      </c>
      <c r="I343">
        <v>1443636000</v>
      </c>
      <c r="J343">
        <v>1441111892</v>
      </c>
      <c r="K343" t="b">
        <v>0</v>
      </c>
      <c r="L343">
        <v>67</v>
      </c>
      <c r="M343" t="b">
        <v>0</v>
      </c>
      <c r="N343" t="s">
        <v>8301</v>
      </c>
      <c r="O343" s="20" t="s">
        <v>8319</v>
      </c>
      <c r="P343" s="15" t="s">
        <v>8359</v>
      </c>
      <c r="Q343" s="12">
        <v>42248.535787037035</v>
      </c>
      <c r="R343">
        <v>2015</v>
      </c>
      <c r="S343" t="s">
        <v>8372</v>
      </c>
    </row>
    <row r="344" spans="1:19" ht="29.5" thickBot="1" x14ac:dyDescent="0.4">
      <c r="A344">
        <v>3063</v>
      </c>
      <c r="B344" s="3" t="s">
        <v>3063</v>
      </c>
      <c r="C344" s="3" t="s">
        <v>7173</v>
      </c>
      <c r="D344" s="6">
        <v>3000</v>
      </c>
      <c r="E344" s="8">
        <v>587</v>
      </c>
      <c r="F344" t="s">
        <v>8220</v>
      </c>
      <c r="G344" t="s">
        <v>8223</v>
      </c>
      <c r="H344" t="s">
        <v>8245</v>
      </c>
      <c r="I344">
        <v>1477174138</v>
      </c>
      <c r="J344">
        <v>1474150138</v>
      </c>
      <c r="K344" t="b">
        <v>0</v>
      </c>
      <c r="L344">
        <v>23</v>
      </c>
      <c r="M344" t="b">
        <v>0</v>
      </c>
      <c r="N344" t="s">
        <v>8301</v>
      </c>
      <c r="O344" s="20" t="s">
        <v>8319</v>
      </c>
      <c r="P344" s="15" t="s">
        <v>8359</v>
      </c>
      <c r="Q344" s="13">
        <v>42630.922893518517</v>
      </c>
      <c r="R344">
        <v>2016</v>
      </c>
      <c r="S344" t="s">
        <v>8372</v>
      </c>
    </row>
    <row r="345" spans="1:19" ht="87.5" thickBot="1" x14ac:dyDescent="0.4">
      <c r="A345">
        <v>3064</v>
      </c>
      <c r="B345" s="3" t="s">
        <v>3064</v>
      </c>
      <c r="C345" s="3" t="s">
        <v>7174</v>
      </c>
      <c r="D345" s="6">
        <v>75000</v>
      </c>
      <c r="E345" s="8">
        <v>8471</v>
      </c>
      <c r="F345" t="s">
        <v>8220</v>
      </c>
      <c r="G345" t="s">
        <v>8223</v>
      </c>
      <c r="H345" t="s">
        <v>8245</v>
      </c>
      <c r="I345">
        <v>1448175540</v>
      </c>
      <c r="J345">
        <v>1445483246</v>
      </c>
      <c r="K345" t="b">
        <v>0</v>
      </c>
      <c r="L345">
        <v>72</v>
      </c>
      <c r="M345" t="b">
        <v>0</v>
      </c>
      <c r="N345" t="s">
        <v>8301</v>
      </c>
      <c r="O345" s="20" t="s">
        <v>8319</v>
      </c>
      <c r="P345" s="15" t="s">
        <v>8359</v>
      </c>
      <c r="Q345" s="12">
        <v>42299.130162037036</v>
      </c>
      <c r="R345">
        <v>2015</v>
      </c>
      <c r="S345" t="s">
        <v>8373</v>
      </c>
    </row>
    <row r="346" spans="1:19" ht="44" thickBot="1" x14ac:dyDescent="0.4">
      <c r="A346">
        <v>3065</v>
      </c>
      <c r="B346" s="3" t="s">
        <v>3065</v>
      </c>
      <c r="C346" s="3" t="s">
        <v>7175</v>
      </c>
      <c r="D346" s="6">
        <v>25000</v>
      </c>
      <c r="E346" s="8">
        <v>10</v>
      </c>
      <c r="F346" t="s">
        <v>8220</v>
      </c>
      <c r="G346" t="s">
        <v>8223</v>
      </c>
      <c r="H346" t="s">
        <v>8245</v>
      </c>
      <c r="I346">
        <v>1406683172</v>
      </c>
      <c r="J346">
        <v>1404523172</v>
      </c>
      <c r="K346" t="b">
        <v>0</v>
      </c>
      <c r="L346">
        <v>2</v>
      </c>
      <c r="M346" t="b">
        <v>0</v>
      </c>
      <c r="N346" t="s">
        <v>8301</v>
      </c>
      <c r="O346" s="20" t="s">
        <v>8319</v>
      </c>
      <c r="P346" s="15" t="s">
        <v>8359</v>
      </c>
      <c r="Q346" s="13">
        <v>41825.055231481485</v>
      </c>
      <c r="R346">
        <v>2014</v>
      </c>
      <c r="S346" t="s">
        <v>8370</v>
      </c>
    </row>
    <row r="347" spans="1:19" ht="58.5" thickBot="1" x14ac:dyDescent="0.4">
      <c r="A347">
        <v>3066</v>
      </c>
      <c r="B347" s="3" t="s">
        <v>3066</v>
      </c>
      <c r="C347" s="3" t="s">
        <v>7176</v>
      </c>
      <c r="D347" s="6">
        <v>350000</v>
      </c>
      <c r="E347" s="8">
        <v>41950</v>
      </c>
      <c r="F347" t="s">
        <v>8220</v>
      </c>
      <c r="G347" t="s">
        <v>8225</v>
      </c>
      <c r="H347" t="s">
        <v>8247</v>
      </c>
      <c r="I347">
        <v>1468128537</v>
      </c>
      <c r="J347">
        <v>1465536537</v>
      </c>
      <c r="K347" t="b">
        <v>0</v>
      </c>
      <c r="L347">
        <v>15</v>
      </c>
      <c r="M347" t="b">
        <v>0</v>
      </c>
      <c r="N347" t="s">
        <v>8301</v>
      </c>
      <c r="O347" s="20" t="s">
        <v>8319</v>
      </c>
      <c r="P347" s="15" t="s">
        <v>8359</v>
      </c>
      <c r="Q347" s="12">
        <v>42531.228437500002</v>
      </c>
      <c r="R347">
        <v>2016</v>
      </c>
      <c r="S347" t="s">
        <v>8369</v>
      </c>
    </row>
    <row r="348" spans="1:19" ht="131" thickBot="1" x14ac:dyDescent="0.4">
      <c r="A348">
        <v>3067</v>
      </c>
      <c r="B348" s="3" t="s">
        <v>3067</v>
      </c>
      <c r="C348" s="3" t="s">
        <v>7177</v>
      </c>
      <c r="D348" s="6">
        <v>8000</v>
      </c>
      <c r="E348" s="8">
        <v>200</v>
      </c>
      <c r="F348" t="s">
        <v>8220</v>
      </c>
      <c r="G348" t="s">
        <v>8227</v>
      </c>
      <c r="H348" t="s">
        <v>8249</v>
      </c>
      <c r="I348">
        <v>1441837879</v>
      </c>
      <c r="J348">
        <v>1439245879</v>
      </c>
      <c r="K348" t="b">
        <v>0</v>
      </c>
      <c r="L348">
        <v>1</v>
      </c>
      <c r="M348" t="b">
        <v>0</v>
      </c>
      <c r="N348" t="s">
        <v>8301</v>
      </c>
      <c r="O348" s="20" t="s">
        <v>8319</v>
      </c>
      <c r="P348" s="15" t="s">
        <v>8359</v>
      </c>
      <c r="Q348" s="13">
        <v>42226.938414351855</v>
      </c>
      <c r="R348">
        <v>2015</v>
      </c>
      <c r="S348" t="s">
        <v>8371</v>
      </c>
    </row>
    <row r="349" spans="1:19" ht="116.5" thickBot="1" x14ac:dyDescent="0.4">
      <c r="A349">
        <v>3068</v>
      </c>
      <c r="B349" s="3" t="s">
        <v>3068</v>
      </c>
      <c r="C349" s="3" t="s">
        <v>7178</v>
      </c>
      <c r="D349" s="6">
        <v>250000</v>
      </c>
      <c r="E349" s="8">
        <v>175</v>
      </c>
      <c r="F349" t="s">
        <v>8220</v>
      </c>
      <c r="G349" t="s">
        <v>8223</v>
      </c>
      <c r="H349" t="s">
        <v>8245</v>
      </c>
      <c r="I349">
        <v>1445013352</v>
      </c>
      <c r="J349">
        <v>1442421352</v>
      </c>
      <c r="K349" t="b">
        <v>0</v>
      </c>
      <c r="L349">
        <v>2</v>
      </c>
      <c r="M349" t="b">
        <v>0</v>
      </c>
      <c r="N349" t="s">
        <v>8301</v>
      </c>
      <c r="O349" s="20" t="s">
        <v>8319</v>
      </c>
      <c r="P349" s="15" t="s">
        <v>8359</v>
      </c>
      <c r="Q349" s="12">
        <v>42263.691574074073</v>
      </c>
      <c r="R349">
        <v>2015</v>
      </c>
      <c r="S349" t="s">
        <v>8372</v>
      </c>
    </row>
    <row r="350" spans="1:19" ht="145.5" thickBot="1" x14ac:dyDescent="0.4">
      <c r="A350">
        <v>3069</v>
      </c>
      <c r="B350" s="3" t="s">
        <v>3069</v>
      </c>
      <c r="C350" s="3" t="s">
        <v>7179</v>
      </c>
      <c r="D350" s="6">
        <v>1000</v>
      </c>
      <c r="E350" s="8">
        <v>141</v>
      </c>
      <c r="F350" t="s">
        <v>8220</v>
      </c>
      <c r="G350" t="s">
        <v>8223</v>
      </c>
      <c r="H350" t="s">
        <v>8245</v>
      </c>
      <c r="I350">
        <v>1418587234</v>
      </c>
      <c r="J350">
        <v>1415995234</v>
      </c>
      <c r="K350" t="b">
        <v>0</v>
      </c>
      <c r="L350">
        <v>7</v>
      </c>
      <c r="M350" t="b">
        <v>0</v>
      </c>
      <c r="N350" t="s">
        <v>8301</v>
      </c>
      <c r="O350" s="20" t="s">
        <v>8319</v>
      </c>
      <c r="P350" s="15" t="s">
        <v>8359</v>
      </c>
      <c r="Q350" s="13">
        <v>41957.833726851852</v>
      </c>
      <c r="R350">
        <v>2014</v>
      </c>
      <c r="S350" t="s">
        <v>8374</v>
      </c>
    </row>
    <row r="351" spans="1:19" ht="102" thickBot="1" x14ac:dyDescent="0.4">
      <c r="A351">
        <v>3070</v>
      </c>
      <c r="B351" s="3" t="s">
        <v>3070</v>
      </c>
      <c r="C351" s="3" t="s">
        <v>7180</v>
      </c>
      <c r="D351" s="6">
        <v>10000</v>
      </c>
      <c r="E351" s="8">
        <v>334</v>
      </c>
      <c r="F351" t="s">
        <v>8220</v>
      </c>
      <c r="G351" t="s">
        <v>8224</v>
      </c>
      <c r="H351" t="s">
        <v>8246</v>
      </c>
      <c r="I351">
        <v>1481132169</v>
      </c>
      <c r="J351">
        <v>1479317769</v>
      </c>
      <c r="K351" t="b">
        <v>0</v>
      </c>
      <c r="L351">
        <v>16</v>
      </c>
      <c r="M351" t="b">
        <v>0</v>
      </c>
      <c r="N351" t="s">
        <v>8301</v>
      </c>
      <c r="O351" s="20" t="s">
        <v>8319</v>
      </c>
      <c r="P351" s="15" t="s">
        <v>8359</v>
      </c>
      <c r="Q351" s="12">
        <v>42690.733437499999</v>
      </c>
      <c r="R351">
        <v>2016</v>
      </c>
      <c r="S351" t="s">
        <v>8374</v>
      </c>
    </row>
    <row r="352" spans="1:19" ht="44" thickBot="1" x14ac:dyDescent="0.4">
      <c r="A352">
        <v>3071</v>
      </c>
      <c r="B352" s="3" t="s">
        <v>3071</v>
      </c>
      <c r="C352" s="3" t="s">
        <v>7181</v>
      </c>
      <c r="D352" s="6">
        <v>12000</v>
      </c>
      <c r="E352" s="8">
        <v>7173</v>
      </c>
      <c r="F352" t="s">
        <v>8220</v>
      </c>
      <c r="G352" t="s">
        <v>8223</v>
      </c>
      <c r="H352" t="s">
        <v>8245</v>
      </c>
      <c r="I352">
        <v>1429595940</v>
      </c>
      <c r="J352">
        <v>1428082481</v>
      </c>
      <c r="K352" t="b">
        <v>0</v>
      </c>
      <c r="L352">
        <v>117</v>
      </c>
      <c r="M352" t="b">
        <v>0</v>
      </c>
      <c r="N352" t="s">
        <v>8301</v>
      </c>
      <c r="O352" s="20" t="s">
        <v>8319</v>
      </c>
      <c r="P352" s="15" t="s">
        <v>8359</v>
      </c>
      <c r="Q352" s="13">
        <v>42097.732418981483</v>
      </c>
      <c r="R352">
        <v>2015</v>
      </c>
      <c r="S352" t="s">
        <v>8367</v>
      </c>
    </row>
    <row r="353" spans="1:19" ht="58.5" thickBot="1" x14ac:dyDescent="0.4">
      <c r="A353">
        <v>3072</v>
      </c>
      <c r="B353" s="3" t="s">
        <v>3072</v>
      </c>
      <c r="C353" s="3" t="s">
        <v>7182</v>
      </c>
      <c r="D353" s="6">
        <v>12000</v>
      </c>
      <c r="E353" s="8">
        <v>2</v>
      </c>
      <c r="F353" t="s">
        <v>8220</v>
      </c>
      <c r="G353" t="s">
        <v>8223</v>
      </c>
      <c r="H353" t="s">
        <v>8245</v>
      </c>
      <c r="I353">
        <v>1477791960</v>
      </c>
      <c r="J353">
        <v>1476549262</v>
      </c>
      <c r="K353" t="b">
        <v>0</v>
      </c>
      <c r="L353">
        <v>2</v>
      </c>
      <c r="M353" t="b">
        <v>0</v>
      </c>
      <c r="N353" t="s">
        <v>8301</v>
      </c>
      <c r="O353" s="20" t="s">
        <v>8319</v>
      </c>
      <c r="P353" s="15" t="s">
        <v>8359</v>
      </c>
      <c r="Q353" s="12">
        <v>42658.690532407411</v>
      </c>
      <c r="R353">
        <v>2016</v>
      </c>
      <c r="S353" t="s">
        <v>8373</v>
      </c>
    </row>
    <row r="354" spans="1:19" ht="102" thickBot="1" x14ac:dyDescent="0.4">
      <c r="A354">
        <v>3073</v>
      </c>
      <c r="B354" s="3" t="s">
        <v>3073</v>
      </c>
      <c r="C354" s="3" t="s">
        <v>7183</v>
      </c>
      <c r="D354" s="6">
        <v>2800000</v>
      </c>
      <c r="E354" s="8">
        <v>645</v>
      </c>
      <c r="F354" t="s">
        <v>8220</v>
      </c>
      <c r="G354" t="s">
        <v>8223</v>
      </c>
      <c r="H354" t="s">
        <v>8245</v>
      </c>
      <c r="I354">
        <v>1434309540</v>
      </c>
      <c r="J354">
        <v>1429287900</v>
      </c>
      <c r="K354" t="b">
        <v>0</v>
      </c>
      <c r="L354">
        <v>7</v>
      </c>
      <c r="M354" t="b">
        <v>0</v>
      </c>
      <c r="N354" t="s">
        <v>8301</v>
      </c>
      <c r="O354" s="20" t="s">
        <v>8319</v>
      </c>
      <c r="P354" s="15" t="s">
        <v>8359</v>
      </c>
      <c r="Q354" s="13">
        <v>42111.684027777781</v>
      </c>
      <c r="R354">
        <v>2015</v>
      </c>
      <c r="S354" t="s">
        <v>8367</v>
      </c>
    </row>
    <row r="355" spans="1:19" ht="87.5" thickBot="1" x14ac:dyDescent="0.4">
      <c r="A355">
        <v>3074</v>
      </c>
      <c r="B355" s="3" t="s">
        <v>3074</v>
      </c>
      <c r="C355" s="3" t="s">
        <v>7184</v>
      </c>
      <c r="D355" s="6">
        <v>25000</v>
      </c>
      <c r="E355" s="8">
        <v>22</v>
      </c>
      <c r="F355" t="s">
        <v>8220</v>
      </c>
      <c r="G355" t="s">
        <v>8229</v>
      </c>
      <c r="H355" t="s">
        <v>8248</v>
      </c>
      <c r="I355">
        <v>1457617359</v>
      </c>
      <c r="J355">
        <v>1455025359</v>
      </c>
      <c r="K355" t="b">
        <v>0</v>
      </c>
      <c r="L355">
        <v>3</v>
      </c>
      <c r="M355" t="b">
        <v>0</v>
      </c>
      <c r="N355" t="s">
        <v>8301</v>
      </c>
      <c r="O355" s="20" t="s">
        <v>8319</v>
      </c>
      <c r="P355" s="15" t="s">
        <v>8359</v>
      </c>
      <c r="Q355" s="12">
        <v>42409.571284722224</v>
      </c>
      <c r="R355">
        <v>2016</v>
      </c>
      <c r="S355" t="s">
        <v>8376</v>
      </c>
    </row>
    <row r="356" spans="1:19" ht="44" thickBot="1" x14ac:dyDescent="0.4">
      <c r="A356">
        <v>3075</v>
      </c>
      <c r="B356" s="3" t="s">
        <v>3075</v>
      </c>
      <c r="C356" s="3" t="s">
        <v>7185</v>
      </c>
      <c r="D356" s="6">
        <v>15000</v>
      </c>
      <c r="E356" s="8">
        <v>1296</v>
      </c>
      <c r="F356" t="s">
        <v>8220</v>
      </c>
      <c r="G356" t="s">
        <v>8223</v>
      </c>
      <c r="H356" t="s">
        <v>8245</v>
      </c>
      <c r="I356">
        <v>1471573640</v>
      </c>
      <c r="J356">
        <v>1467253640</v>
      </c>
      <c r="K356" t="b">
        <v>0</v>
      </c>
      <c r="L356">
        <v>20</v>
      </c>
      <c r="M356" t="b">
        <v>0</v>
      </c>
      <c r="N356" t="s">
        <v>8301</v>
      </c>
      <c r="O356" s="20" t="s">
        <v>8319</v>
      </c>
      <c r="P356" s="15" t="s">
        <v>8359</v>
      </c>
      <c r="Q356" s="13">
        <v>42551.102314814816</v>
      </c>
      <c r="R356">
        <v>2016</v>
      </c>
      <c r="S356" t="s">
        <v>8369</v>
      </c>
    </row>
    <row r="357" spans="1:19" ht="29.5" thickBot="1" x14ac:dyDescent="0.4">
      <c r="A357">
        <v>3076</v>
      </c>
      <c r="B357" s="3" t="s">
        <v>3076</v>
      </c>
      <c r="C357" s="3" t="s">
        <v>7186</v>
      </c>
      <c r="D357" s="6">
        <v>10000</v>
      </c>
      <c r="E357" s="8">
        <v>1506</v>
      </c>
      <c r="F357" t="s">
        <v>8220</v>
      </c>
      <c r="G357" t="s">
        <v>8223</v>
      </c>
      <c r="H357" t="s">
        <v>8245</v>
      </c>
      <c r="I357">
        <v>1444405123</v>
      </c>
      <c r="J357">
        <v>1439221123</v>
      </c>
      <c r="K357" t="b">
        <v>0</v>
      </c>
      <c r="L357">
        <v>50</v>
      </c>
      <c r="M357" t="b">
        <v>0</v>
      </c>
      <c r="N357" t="s">
        <v>8301</v>
      </c>
      <c r="O357" s="20" t="s">
        <v>8319</v>
      </c>
      <c r="P357" s="15" t="s">
        <v>8359</v>
      </c>
      <c r="Q357" s="12">
        <v>42226.651886574073</v>
      </c>
      <c r="R357">
        <v>2015</v>
      </c>
      <c r="S357" t="s">
        <v>8371</v>
      </c>
    </row>
    <row r="358" spans="1:19" ht="116.5" thickBot="1" x14ac:dyDescent="0.4">
      <c r="A358">
        <v>3077</v>
      </c>
      <c r="B358" s="3" t="s">
        <v>3077</v>
      </c>
      <c r="C358" s="3" t="s">
        <v>7187</v>
      </c>
      <c r="D358" s="6">
        <v>22000</v>
      </c>
      <c r="E358" s="8">
        <v>105</v>
      </c>
      <c r="F358" t="s">
        <v>8220</v>
      </c>
      <c r="G358" t="s">
        <v>8228</v>
      </c>
      <c r="H358" t="s">
        <v>8250</v>
      </c>
      <c r="I358">
        <v>1488495478</v>
      </c>
      <c r="J358">
        <v>1485903478</v>
      </c>
      <c r="K358" t="b">
        <v>0</v>
      </c>
      <c r="L358">
        <v>2</v>
      </c>
      <c r="M358" t="b">
        <v>0</v>
      </c>
      <c r="N358" t="s">
        <v>8301</v>
      </c>
      <c r="O358" s="20" t="s">
        <v>8319</v>
      </c>
      <c r="P358" s="15" t="s">
        <v>8359</v>
      </c>
      <c r="Q358" s="13">
        <v>42766.956921296296</v>
      </c>
      <c r="R358">
        <v>2017</v>
      </c>
      <c r="S358" t="s">
        <v>8365</v>
      </c>
    </row>
    <row r="359" spans="1:19" ht="145.5" thickBot="1" x14ac:dyDescent="0.4">
      <c r="A359">
        <v>3078</v>
      </c>
      <c r="B359" s="3" t="s">
        <v>3078</v>
      </c>
      <c r="C359" s="3" t="s">
        <v>7188</v>
      </c>
      <c r="D359" s="6">
        <v>60000</v>
      </c>
      <c r="E359" s="8">
        <v>71</v>
      </c>
      <c r="F359" t="s">
        <v>8220</v>
      </c>
      <c r="G359" t="s">
        <v>8223</v>
      </c>
      <c r="H359" t="s">
        <v>8245</v>
      </c>
      <c r="I359">
        <v>1424920795</v>
      </c>
      <c r="J359">
        <v>1422328795</v>
      </c>
      <c r="K359" t="b">
        <v>0</v>
      </c>
      <c r="L359">
        <v>3</v>
      </c>
      <c r="M359" t="b">
        <v>0</v>
      </c>
      <c r="N359" t="s">
        <v>8301</v>
      </c>
      <c r="O359" s="20" t="s">
        <v>8319</v>
      </c>
      <c r="P359" s="15" t="s">
        <v>8359</v>
      </c>
      <c r="Q359" s="12">
        <v>42031.138831018521</v>
      </c>
      <c r="R359">
        <v>2015</v>
      </c>
      <c r="S359" t="s">
        <v>8365</v>
      </c>
    </row>
    <row r="360" spans="1:19" ht="73" thickBot="1" x14ac:dyDescent="0.4">
      <c r="A360">
        <v>3079</v>
      </c>
      <c r="B360" s="3" t="s">
        <v>3079</v>
      </c>
      <c r="C360" s="3" t="s">
        <v>7189</v>
      </c>
      <c r="D360" s="6">
        <v>1333666</v>
      </c>
      <c r="E360" s="8">
        <v>11226</v>
      </c>
      <c r="F360" t="s">
        <v>8220</v>
      </c>
      <c r="G360" t="s">
        <v>8223</v>
      </c>
      <c r="H360" t="s">
        <v>8245</v>
      </c>
      <c r="I360">
        <v>1427040435</v>
      </c>
      <c r="J360">
        <v>1424452035</v>
      </c>
      <c r="K360" t="b">
        <v>0</v>
      </c>
      <c r="L360">
        <v>27</v>
      </c>
      <c r="M360" t="b">
        <v>0</v>
      </c>
      <c r="N360" t="s">
        <v>8301</v>
      </c>
      <c r="O360" s="20" t="s">
        <v>8319</v>
      </c>
      <c r="P360" s="15" t="s">
        <v>8359</v>
      </c>
      <c r="Q360" s="13">
        <v>42055.713368055556</v>
      </c>
      <c r="R360">
        <v>2015</v>
      </c>
      <c r="S360" t="s">
        <v>8376</v>
      </c>
    </row>
    <row r="361" spans="1:19" ht="73" thickBot="1" x14ac:dyDescent="0.4">
      <c r="A361">
        <v>3080</v>
      </c>
      <c r="B361" s="3" t="s">
        <v>3080</v>
      </c>
      <c r="C361" s="3" t="s">
        <v>7190</v>
      </c>
      <c r="D361" s="6">
        <v>2000000</v>
      </c>
      <c r="E361" s="8">
        <v>376</v>
      </c>
      <c r="F361" t="s">
        <v>8220</v>
      </c>
      <c r="G361" t="s">
        <v>8223</v>
      </c>
      <c r="H361" t="s">
        <v>8245</v>
      </c>
      <c r="I361">
        <v>1419644444</v>
      </c>
      <c r="J361">
        <v>1414456844</v>
      </c>
      <c r="K361" t="b">
        <v>0</v>
      </c>
      <c r="L361">
        <v>7</v>
      </c>
      <c r="M361" t="b">
        <v>0</v>
      </c>
      <c r="N361" t="s">
        <v>8301</v>
      </c>
      <c r="O361" s="20" t="s">
        <v>8319</v>
      </c>
      <c r="P361" s="15" t="s">
        <v>8359</v>
      </c>
      <c r="Q361" s="12">
        <v>41940.028287037036</v>
      </c>
      <c r="R361">
        <v>2014</v>
      </c>
      <c r="S361" t="s">
        <v>8373</v>
      </c>
    </row>
    <row r="362" spans="1:19" ht="87.5" thickBot="1" x14ac:dyDescent="0.4">
      <c r="A362">
        <v>3081</v>
      </c>
      <c r="B362" s="3" t="s">
        <v>3081</v>
      </c>
      <c r="C362" s="3" t="s">
        <v>7191</v>
      </c>
      <c r="D362" s="6">
        <v>1000000</v>
      </c>
      <c r="E362" s="8">
        <v>2103</v>
      </c>
      <c r="F362" t="s">
        <v>8220</v>
      </c>
      <c r="G362" t="s">
        <v>8223</v>
      </c>
      <c r="H362" t="s">
        <v>8245</v>
      </c>
      <c r="I362">
        <v>1442722891</v>
      </c>
      <c r="J362">
        <v>1440130891</v>
      </c>
      <c r="K362" t="b">
        <v>0</v>
      </c>
      <c r="L362">
        <v>5</v>
      </c>
      <c r="M362" t="b">
        <v>0</v>
      </c>
      <c r="N362" t="s">
        <v>8301</v>
      </c>
      <c r="O362" s="20" t="s">
        <v>8319</v>
      </c>
      <c r="P362" s="15" t="s">
        <v>8359</v>
      </c>
      <c r="Q362" s="13">
        <v>42237.181608796294</v>
      </c>
      <c r="R362">
        <v>2015</v>
      </c>
      <c r="S362" t="s">
        <v>8371</v>
      </c>
    </row>
    <row r="363" spans="1:19" ht="87.5" thickBot="1" x14ac:dyDescent="0.4">
      <c r="A363">
        <v>3082</v>
      </c>
      <c r="B363" s="3" t="s">
        <v>3082</v>
      </c>
      <c r="C363" s="3" t="s">
        <v>7192</v>
      </c>
      <c r="D363" s="6">
        <v>9000</v>
      </c>
      <c r="E363" s="8">
        <v>0</v>
      </c>
      <c r="F363" t="s">
        <v>8220</v>
      </c>
      <c r="G363" t="s">
        <v>8223</v>
      </c>
      <c r="H363" t="s">
        <v>8245</v>
      </c>
      <c r="I363">
        <v>1447628946</v>
      </c>
      <c r="J363">
        <v>1445033346</v>
      </c>
      <c r="K363" t="b">
        <v>0</v>
      </c>
      <c r="L363">
        <v>0</v>
      </c>
      <c r="M363" t="b">
        <v>0</v>
      </c>
      <c r="N363" t="s">
        <v>8301</v>
      </c>
      <c r="O363" s="20" t="s">
        <v>8319</v>
      </c>
      <c r="P363" s="15" t="s">
        <v>8359</v>
      </c>
      <c r="Q363" s="12">
        <v>42293.922986111109</v>
      </c>
      <c r="R363">
        <v>2015</v>
      </c>
      <c r="S363" t="s">
        <v>8373</v>
      </c>
    </row>
    <row r="364" spans="1:19" ht="73" thickBot="1" x14ac:dyDescent="0.4">
      <c r="A364">
        <v>3083</v>
      </c>
      <c r="B364" s="3" t="s">
        <v>3083</v>
      </c>
      <c r="C364" s="3" t="s">
        <v>7193</v>
      </c>
      <c r="D364" s="6">
        <v>20000</v>
      </c>
      <c r="E364" s="8">
        <v>56</v>
      </c>
      <c r="F364" t="s">
        <v>8220</v>
      </c>
      <c r="G364" t="s">
        <v>8223</v>
      </c>
      <c r="H364" t="s">
        <v>8245</v>
      </c>
      <c r="I364">
        <v>1409547600</v>
      </c>
      <c r="J364">
        <v>1406986278</v>
      </c>
      <c r="K364" t="b">
        <v>0</v>
      </c>
      <c r="L364">
        <v>3</v>
      </c>
      <c r="M364" t="b">
        <v>0</v>
      </c>
      <c r="N364" t="s">
        <v>8301</v>
      </c>
      <c r="O364" s="20" t="s">
        <v>8319</v>
      </c>
      <c r="P364" s="15" t="s">
        <v>8359</v>
      </c>
      <c r="Q364" s="13">
        <v>41853.563402777778</v>
      </c>
      <c r="R364">
        <v>2014</v>
      </c>
      <c r="S364" t="s">
        <v>8371</v>
      </c>
    </row>
    <row r="365" spans="1:19" ht="73" thickBot="1" x14ac:dyDescent="0.4">
      <c r="A365">
        <v>3084</v>
      </c>
      <c r="B365" s="3" t="s">
        <v>3084</v>
      </c>
      <c r="C365" s="3" t="s">
        <v>7194</v>
      </c>
      <c r="D365" s="6">
        <v>4059</v>
      </c>
      <c r="E365" s="8">
        <v>470</v>
      </c>
      <c r="F365" t="s">
        <v>8220</v>
      </c>
      <c r="G365" t="s">
        <v>8223</v>
      </c>
      <c r="H365" t="s">
        <v>8245</v>
      </c>
      <c r="I365">
        <v>1430851680</v>
      </c>
      <c r="J365">
        <v>1428340931</v>
      </c>
      <c r="K365" t="b">
        <v>0</v>
      </c>
      <c r="L365">
        <v>6</v>
      </c>
      <c r="M365" t="b">
        <v>0</v>
      </c>
      <c r="N365" t="s">
        <v>8301</v>
      </c>
      <c r="O365" s="20" t="s">
        <v>8319</v>
      </c>
      <c r="P365" s="15" t="s">
        <v>8359</v>
      </c>
      <c r="Q365" s="12">
        <v>42100.723738425928</v>
      </c>
      <c r="R365">
        <v>2015</v>
      </c>
      <c r="S365" t="s">
        <v>8367</v>
      </c>
    </row>
    <row r="366" spans="1:19" ht="87.5" thickBot="1" x14ac:dyDescent="0.4">
      <c r="A366">
        <v>3085</v>
      </c>
      <c r="B366" s="3" t="s">
        <v>3085</v>
      </c>
      <c r="C366" s="3" t="s">
        <v>7195</v>
      </c>
      <c r="D366" s="6">
        <v>25000</v>
      </c>
      <c r="E366" s="8">
        <v>610</v>
      </c>
      <c r="F366" t="s">
        <v>8220</v>
      </c>
      <c r="G366" t="s">
        <v>8223</v>
      </c>
      <c r="H366" t="s">
        <v>8245</v>
      </c>
      <c r="I366">
        <v>1443561159</v>
      </c>
      <c r="J366">
        <v>1440969159</v>
      </c>
      <c r="K366" t="b">
        <v>0</v>
      </c>
      <c r="L366">
        <v>9</v>
      </c>
      <c r="M366" t="b">
        <v>0</v>
      </c>
      <c r="N366" t="s">
        <v>8301</v>
      </c>
      <c r="O366" s="20" t="s">
        <v>8319</v>
      </c>
      <c r="P366" s="15" t="s">
        <v>8359</v>
      </c>
      <c r="Q366" s="13">
        <v>42246.883784722224</v>
      </c>
      <c r="R366">
        <v>2015</v>
      </c>
      <c r="S366" t="s">
        <v>8371</v>
      </c>
    </row>
    <row r="367" spans="1:19" ht="102" thickBot="1" x14ac:dyDescent="0.4">
      <c r="A367">
        <v>3086</v>
      </c>
      <c r="B367" s="3" t="s">
        <v>3086</v>
      </c>
      <c r="C367" s="3" t="s">
        <v>7196</v>
      </c>
      <c r="D367" s="6">
        <v>20000</v>
      </c>
      <c r="E367" s="8">
        <v>50</v>
      </c>
      <c r="F367" t="s">
        <v>8220</v>
      </c>
      <c r="G367" t="s">
        <v>8236</v>
      </c>
      <c r="H367" t="s">
        <v>8248</v>
      </c>
      <c r="I367">
        <v>1439827559</v>
      </c>
      <c r="J367">
        <v>1434643559</v>
      </c>
      <c r="K367" t="b">
        <v>0</v>
      </c>
      <c r="L367">
        <v>3</v>
      </c>
      <c r="M367" t="b">
        <v>0</v>
      </c>
      <c r="N367" t="s">
        <v>8301</v>
      </c>
      <c r="O367" s="20" t="s">
        <v>8319</v>
      </c>
      <c r="P367" s="15" t="s">
        <v>8359</v>
      </c>
      <c r="Q367" s="12">
        <v>42173.67082175926</v>
      </c>
      <c r="R367">
        <v>2015</v>
      </c>
      <c r="S367" t="s">
        <v>8369</v>
      </c>
    </row>
    <row r="368" spans="1:19" ht="116.5" thickBot="1" x14ac:dyDescent="0.4">
      <c r="A368">
        <v>3087</v>
      </c>
      <c r="B368" s="3" t="s">
        <v>3087</v>
      </c>
      <c r="C368" s="3" t="s">
        <v>7197</v>
      </c>
      <c r="D368" s="6">
        <v>20000</v>
      </c>
      <c r="E368" s="8">
        <v>125</v>
      </c>
      <c r="F368" t="s">
        <v>8220</v>
      </c>
      <c r="G368" t="s">
        <v>8223</v>
      </c>
      <c r="H368" t="s">
        <v>8245</v>
      </c>
      <c r="I368">
        <v>1482294990</v>
      </c>
      <c r="J368">
        <v>1477107390</v>
      </c>
      <c r="K368" t="b">
        <v>0</v>
      </c>
      <c r="L368">
        <v>2</v>
      </c>
      <c r="M368" t="b">
        <v>0</v>
      </c>
      <c r="N368" t="s">
        <v>8301</v>
      </c>
      <c r="O368" s="20" t="s">
        <v>8319</v>
      </c>
      <c r="P368" s="15" t="s">
        <v>8359</v>
      </c>
      <c r="Q368" s="13">
        <v>42665.150347222225</v>
      </c>
      <c r="R368">
        <v>2016</v>
      </c>
      <c r="S368" t="s">
        <v>8373</v>
      </c>
    </row>
    <row r="369" spans="1:19" ht="102" thickBot="1" x14ac:dyDescent="0.4">
      <c r="A369">
        <v>3088</v>
      </c>
      <c r="B369" s="3" t="s">
        <v>3088</v>
      </c>
      <c r="C369" s="3" t="s">
        <v>7198</v>
      </c>
      <c r="D369" s="6">
        <v>65000</v>
      </c>
      <c r="E369" s="8">
        <v>126</v>
      </c>
      <c r="F369" t="s">
        <v>8220</v>
      </c>
      <c r="G369" t="s">
        <v>8223</v>
      </c>
      <c r="H369" t="s">
        <v>8245</v>
      </c>
      <c r="I369">
        <v>1420724460</v>
      </c>
      <c r="J369">
        <v>1418046247</v>
      </c>
      <c r="K369" t="b">
        <v>0</v>
      </c>
      <c r="L369">
        <v>3</v>
      </c>
      <c r="M369" t="b">
        <v>0</v>
      </c>
      <c r="N369" t="s">
        <v>8301</v>
      </c>
      <c r="O369" s="20" t="s">
        <v>8319</v>
      </c>
      <c r="P369" s="15" t="s">
        <v>8359</v>
      </c>
      <c r="Q369" s="12">
        <v>41981.57230324074</v>
      </c>
      <c r="R369">
        <v>2014</v>
      </c>
      <c r="S369" t="s">
        <v>8375</v>
      </c>
    </row>
    <row r="370" spans="1:19" ht="131" thickBot="1" x14ac:dyDescent="0.4">
      <c r="A370">
        <v>3089</v>
      </c>
      <c r="B370" s="3" t="s">
        <v>3089</v>
      </c>
      <c r="C370" s="3" t="s">
        <v>7199</v>
      </c>
      <c r="D370" s="6">
        <v>25000</v>
      </c>
      <c r="E370" s="8">
        <v>5854</v>
      </c>
      <c r="F370" t="s">
        <v>8220</v>
      </c>
      <c r="G370" t="s">
        <v>8223</v>
      </c>
      <c r="H370" t="s">
        <v>8245</v>
      </c>
      <c r="I370">
        <v>1468029540</v>
      </c>
      <c r="J370">
        <v>1465304483</v>
      </c>
      <c r="K370" t="b">
        <v>0</v>
      </c>
      <c r="L370">
        <v>45</v>
      </c>
      <c r="M370" t="b">
        <v>0</v>
      </c>
      <c r="N370" t="s">
        <v>8301</v>
      </c>
      <c r="O370" s="20" t="s">
        <v>8319</v>
      </c>
      <c r="P370" s="15" t="s">
        <v>8359</v>
      </c>
      <c r="Q370" s="13">
        <v>42528.542627314811</v>
      </c>
      <c r="R370">
        <v>2016</v>
      </c>
      <c r="S370" t="s">
        <v>8369</v>
      </c>
    </row>
    <row r="371" spans="1:19" ht="44" thickBot="1" x14ac:dyDescent="0.4">
      <c r="A371">
        <v>3090</v>
      </c>
      <c r="B371" s="3" t="s">
        <v>3090</v>
      </c>
      <c r="C371" s="3" t="s">
        <v>7200</v>
      </c>
      <c r="D371" s="6">
        <v>225000</v>
      </c>
      <c r="E371" s="8">
        <v>11432</v>
      </c>
      <c r="F371" t="s">
        <v>8220</v>
      </c>
      <c r="G371" t="s">
        <v>8223</v>
      </c>
      <c r="H371" t="s">
        <v>8245</v>
      </c>
      <c r="I371">
        <v>1430505545</v>
      </c>
      <c r="J371">
        <v>1425325145</v>
      </c>
      <c r="K371" t="b">
        <v>0</v>
      </c>
      <c r="L371">
        <v>9</v>
      </c>
      <c r="M371" t="b">
        <v>0</v>
      </c>
      <c r="N371" t="s">
        <v>8301</v>
      </c>
      <c r="O371" s="20" t="s">
        <v>8319</v>
      </c>
      <c r="P371" s="15" t="s">
        <v>8359</v>
      </c>
      <c r="Q371" s="12">
        <v>42065.818807870368</v>
      </c>
      <c r="R371">
        <v>2015</v>
      </c>
      <c r="S371" t="s">
        <v>8366</v>
      </c>
    </row>
    <row r="372" spans="1:19" ht="44" thickBot="1" x14ac:dyDescent="0.4">
      <c r="A372">
        <v>3091</v>
      </c>
      <c r="B372" s="3" t="s">
        <v>3091</v>
      </c>
      <c r="C372" s="3" t="s">
        <v>7201</v>
      </c>
      <c r="D372" s="6">
        <v>5000</v>
      </c>
      <c r="E372" s="8">
        <v>796</v>
      </c>
      <c r="F372" t="s">
        <v>8220</v>
      </c>
      <c r="G372" t="s">
        <v>8223</v>
      </c>
      <c r="H372" t="s">
        <v>8245</v>
      </c>
      <c r="I372">
        <v>1471214743</v>
      </c>
      <c r="J372">
        <v>1468622743</v>
      </c>
      <c r="K372" t="b">
        <v>0</v>
      </c>
      <c r="L372">
        <v>9</v>
      </c>
      <c r="M372" t="b">
        <v>0</v>
      </c>
      <c r="N372" t="s">
        <v>8301</v>
      </c>
      <c r="O372" s="20" t="s">
        <v>8319</v>
      </c>
      <c r="P372" s="15" t="s">
        <v>8359</v>
      </c>
      <c r="Q372" s="13">
        <v>42566.948414351849</v>
      </c>
      <c r="R372">
        <v>2016</v>
      </c>
      <c r="S372" t="s">
        <v>8370</v>
      </c>
    </row>
    <row r="373" spans="1:19" ht="116.5" thickBot="1" x14ac:dyDescent="0.4">
      <c r="A373">
        <v>3092</v>
      </c>
      <c r="B373" s="3" t="s">
        <v>3092</v>
      </c>
      <c r="C373" s="3" t="s">
        <v>7202</v>
      </c>
      <c r="D373" s="6">
        <v>100000</v>
      </c>
      <c r="E373" s="8">
        <v>1183.19</v>
      </c>
      <c r="F373" t="s">
        <v>8220</v>
      </c>
      <c r="G373" t="s">
        <v>8223</v>
      </c>
      <c r="H373" t="s">
        <v>8245</v>
      </c>
      <c r="I373">
        <v>1444946400</v>
      </c>
      <c r="J373">
        <v>1441723912</v>
      </c>
      <c r="K373" t="b">
        <v>0</v>
      </c>
      <c r="L373">
        <v>21</v>
      </c>
      <c r="M373" t="b">
        <v>0</v>
      </c>
      <c r="N373" t="s">
        <v>8301</v>
      </c>
      <c r="O373" s="20" t="s">
        <v>8319</v>
      </c>
      <c r="P373" s="15" t="s">
        <v>8359</v>
      </c>
      <c r="Q373" s="12">
        <v>42255.619351851848</v>
      </c>
      <c r="R373">
        <v>2015</v>
      </c>
      <c r="S373" t="s">
        <v>8372</v>
      </c>
    </row>
    <row r="374" spans="1:19" ht="102" thickBot="1" x14ac:dyDescent="0.4">
      <c r="A374">
        <v>3093</v>
      </c>
      <c r="B374" s="3" t="s">
        <v>3093</v>
      </c>
      <c r="C374" s="3" t="s">
        <v>7203</v>
      </c>
      <c r="D374" s="6">
        <v>4000</v>
      </c>
      <c r="E374" s="8">
        <v>910</v>
      </c>
      <c r="F374" t="s">
        <v>8220</v>
      </c>
      <c r="G374" t="s">
        <v>8228</v>
      </c>
      <c r="H374" t="s">
        <v>8250</v>
      </c>
      <c r="I374">
        <v>1401595140</v>
      </c>
      <c r="J374">
        <v>1398980941</v>
      </c>
      <c r="K374" t="b">
        <v>0</v>
      </c>
      <c r="L374">
        <v>17</v>
      </c>
      <c r="M374" t="b">
        <v>0</v>
      </c>
      <c r="N374" t="s">
        <v>8301</v>
      </c>
      <c r="O374" s="20" t="s">
        <v>8319</v>
      </c>
      <c r="P374" s="15" t="s">
        <v>8359</v>
      </c>
      <c r="Q374" s="13">
        <v>41760.909039351849</v>
      </c>
      <c r="R374">
        <v>2014</v>
      </c>
      <c r="S374" t="s">
        <v>8368</v>
      </c>
    </row>
    <row r="375" spans="1:19" ht="87.5" thickBot="1" x14ac:dyDescent="0.4">
      <c r="A375">
        <v>3094</v>
      </c>
      <c r="B375" s="3" t="s">
        <v>3094</v>
      </c>
      <c r="C375" s="3" t="s">
        <v>7204</v>
      </c>
      <c r="D375" s="6">
        <v>100000</v>
      </c>
      <c r="E375" s="8">
        <v>25</v>
      </c>
      <c r="F375" t="s">
        <v>8220</v>
      </c>
      <c r="G375" t="s">
        <v>8223</v>
      </c>
      <c r="H375" t="s">
        <v>8245</v>
      </c>
      <c r="I375">
        <v>1442775956</v>
      </c>
      <c r="J375">
        <v>1437591956</v>
      </c>
      <c r="K375" t="b">
        <v>0</v>
      </c>
      <c r="L375">
        <v>1</v>
      </c>
      <c r="M375" t="b">
        <v>0</v>
      </c>
      <c r="N375" t="s">
        <v>8301</v>
      </c>
      <c r="O375" s="20" t="s">
        <v>8319</v>
      </c>
      <c r="P375" s="15" t="s">
        <v>8359</v>
      </c>
      <c r="Q375" s="12">
        <v>42207.795787037037</v>
      </c>
      <c r="R375">
        <v>2015</v>
      </c>
      <c r="S375" t="s">
        <v>8370</v>
      </c>
    </row>
    <row r="376" spans="1:19" ht="58.5" thickBot="1" x14ac:dyDescent="0.4">
      <c r="A376">
        <v>3095</v>
      </c>
      <c r="B376" s="3" t="s">
        <v>3095</v>
      </c>
      <c r="C376" s="3" t="s">
        <v>7205</v>
      </c>
      <c r="D376" s="6">
        <v>14920</v>
      </c>
      <c r="E376" s="8">
        <v>50</v>
      </c>
      <c r="F376" t="s">
        <v>8220</v>
      </c>
      <c r="G376" t="s">
        <v>8223</v>
      </c>
      <c r="H376" t="s">
        <v>8245</v>
      </c>
      <c r="I376">
        <v>1470011780</v>
      </c>
      <c r="J376">
        <v>1464827780</v>
      </c>
      <c r="K376" t="b">
        <v>0</v>
      </c>
      <c r="L376">
        <v>1</v>
      </c>
      <c r="M376" t="b">
        <v>0</v>
      </c>
      <c r="N376" t="s">
        <v>8301</v>
      </c>
      <c r="O376" s="20" t="s">
        <v>8319</v>
      </c>
      <c r="P376" s="15" t="s">
        <v>8359</v>
      </c>
      <c r="Q376" s="13">
        <v>42523.025231481479</v>
      </c>
      <c r="R376">
        <v>2016</v>
      </c>
      <c r="S376" t="s">
        <v>8369</v>
      </c>
    </row>
    <row r="377" spans="1:19" ht="102" thickBot="1" x14ac:dyDescent="0.4">
      <c r="A377">
        <v>3096</v>
      </c>
      <c r="B377" s="3" t="s">
        <v>3096</v>
      </c>
      <c r="C377" s="3" t="s">
        <v>7206</v>
      </c>
      <c r="D377" s="6">
        <v>20000</v>
      </c>
      <c r="E377" s="8">
        <v>795</v>
      </c>
      <c r="F377" t="s">
        <v>8220</v>
      </c>
      <c r="G377" t="s">
        <v>8223</v>
      </c>
      <c r="H377" t="s">
        <v>8245</v>
      </c>
      <c r="I377">
        <v>1432151326</v>
      </c>
      <c r="J377">
        <v>1429559326</v>
      </c>
      <c r="K377" t="b">
        <v>0</v>
      </c>
      <c r="L377">
        <v>14</v>
      </c>
      <c r="M377" t="b">
        <v>0</v>
      </c>
      <c r="N377" t="s">
        <v>8301</v>
      </c>
      <c r="O377" s="20" t="s">
        <v>8319</v>
      </c>
      <c r="P377" s="15" t="s">
        <v>8359</v>
      </c>
      <c r="Q377" s="12">
        <v>42114.825532407405</v>
      </c>
      <c r="R377">
        <v>2015</v>
      </c>
      <c r="S377" t="s">
        <v>8367</v>
      </c>
    </row>
    <row r="378" spans="1:19" ht="131" thickBot="1" x14ac:dyDescent="0.4">
      <c r="A378">
        <v>3097</v>
      </c>
      <c r="B378" s="3" t="s">
        <v>3097</v>
      </c>
      <c r="C378" s="3" t="s">
        <v>7207</v>
      </c>
      <c r="D378" s="6">
        <v>10000</v>
      </c>
      <c r="E378" s="8">
        <v>1715</v>
      </c>
      <c r="F378" t="s">
        <v>8220</v>
      </c>
      <c r="G378" t="s">
        <v>8224</v>
      </c>
      <c r="H378" t="s">
        <v>8246</v>
      </c>
      <c r="I378">
        <v>1475848800</v>
      </c>
      <c r="J378">
        <v>1474027501</v>
      </c>
      <c r="K378" t="b">
        <v>0</v>
      </c>
      <c r="L378">
        <v>42</v>
      </c>
      <c r="M378" t="b">
        <v>0</v>
      </c>
      <c r="N378" t="s">
        <v>8301</v>
      </c>
      <c r="O378" s="20" t="s">
        <v>8319</v>
      </c>
      <c r="P378" s="15" t="s">
        <v>8359</v>
      </c>
      <c r="Q378" s="13">
        <v>42629.503483796296</v>
      </c>
      <c r="R378">
        <v>2016</v>
      </c>
      <c r="S378" t="s">
        <v>8372</v>
      </c>
    </row>
    <row r="379" spans="1:19" ht="44" thickBot="1" x14ac:dyDescent="0.4">
      <c r="A379">
        <v>3098</v>
      </c>
      <c r="B379" s="3" t="s">
        <v>3098</v>
      </c>
      <c r="C379" s="3" t="s">
        <v>7208</v>
      </c>
      <c r="D379" s="6">
        <v>48725</v>
      </c>
      <c r="E379" s="8">
        <v>1758</v>
      </c>
      <c r="F379" t="s">
        <v>8220</v>
      </c>
      <c r="G379" t="s">
        <v>8223</v>
      </c>
      <c r="H379" t="s">
        <v>8245</v>
      </c>
      <c r="I379">
        <v>1454890620</v>
      </c>
      <c r="J379">
        <v>1450724449</v>
      </c>
      <c r="K379" t="b">
        <v>0</v>
      </c>
      <c r="L379">
        <v>27</v>
      </c>
      <c r="M379" t="b">
        <v>0</v>
      </c>
      <c r="N379" t="s">
        <v>8301</v>
      </c>
      <c r="O379" s="20" t="s">
        <v>8319</v>
      </c>
      <c r="P379" s="15" t="s">
        <v>8359</v>
      </c>
      <c r="Q379" s="12">
        <v>42359.792233796295</v>
      </c>
      <c r="R379">
        <v>2015</v>
      </c>
      <c r="S379" t="s">
        <v>8375</v>
      </c>
    </row>
    <row r="380" spans="1:19" ht="87.5" thickBot="1" x14ac:dyDescent="0.4">
      <c r="A380">
        <v>3099</v>
      </c>
      <c r="B380" s="3" t="s">
        <v>3099</v>
      </c>
      <c r="C380" s="3" t="s">
        <v>7209</v>
      </c>
      <c r="D380" s="6">
        <v>2000</v>
      </c>
      <c r="E380" s="8">
        <v>278</v>
      </c>
      <c r="F380" t="s">
        <v>8220</v>
      </c>
      <c r="G380" t="s">
        <v>8223</v>
      </c>
      <c r="H380" t="s">
        <v>8245</v>
      </c>
      <c r="I380">
        <v>1455251591</v>
      </c>
      <c r="J380">
        <v>1452659591</v>
      </c>
      <c r="K380" t="b">
        <v>0</v>
      </c>
      <c r="L380">
        <v>5</v>
      </c>
      <c r="M380" t="b">
        <v>0</v>
      </c>
      <c r="N380" t="s">
        <v>8301</v>
      </c>
      <c r="O380" s="20" t="s">
        <v>8319</v>
      </c>
      <c r="P380" s="15" t="s">
        <v>8359</v>
      </c>
      <c r="Q380" s="13">
        <v>42382.189710648148</v>
      </c>
      <c r="R380">
        <v>2016</v>
      </c>
      <c r="S380" t="s">
        <v>8365</v>
      </c>
    </row>
    <row r="381" spans="1:19" ht="102" thickBot="1" x14ac:dyDescent="0.4">
      <c r="A381">
        <v>3100</v>
      </c>
      <c r="B381" s="3" t="s">
        <v>3100</v>
      </c>
      <c r="C381" s="3" t="s">
        <v>7210</v>
      </c>
      <c r="D381" s="6">
        <v>12000</v>
      </c>
      <c r="E381" s="8">
        <v>1827</v>
      </c>
      <c r="F381" t="s">
        <v>8220</v>
      </c>
      <c r="G381" t="s">
        <v>8223</v>
      </c>
      <c r="H381" t="s">
        <v>8245</v>
      </c>
      <c r="I381">
        <v>1413816975</v>
      </c>
      <c r="J381">
        <v>1411224975</v>
      </c>
      <c r="K381" t="b">
        <v>0</v>
      </c>
      <c r="L381">
        <v>13</v>
      </c>
      <c r="M381" t="b">
        <v>0</v>
      </c>
      <c r="N381" t="s">
        <v>8301</v>
      </c>
      <c r="O381" s="20" t="s">
        <v>8319</v>
      </c>
      <c r="P381" s="15" t="s">
        <v>8359</v>
      </c>
      <c r="Q381" s="12">
        <v>41902.622395833336</v>
      </c>
      <c r="R381">
        <v>2014</v>
      </c>
      <c r="S381" t="s">
        <v>8372</v>
      </c>
    </row>
    <row r="382" spans="1:19" ht="44" thickBot="1" x14ac:dyDescent="0.4">
      <c r="A382">
        <v>3101</v>
      </c>
      <c r="B382" s="3" t="s">
        <v>3101</v>
      </c>
      <c r="C382" s="3" t="s">
        <v>7211</v>
      </c>
      <c r="D382" s="6">
        <v>2500</v>
      </c>
      <c r="E382" s="8">
        <v>300</v>
      </c>
      <c r="F382" t="s">
        <v>8220</v>
      </c>
      <c r="G382" t="s">
        <v>8229</v>
      </c>
      <c r="H382" t="s">
        <v>8248</v>
      </c>
      <c r="I382">
        <v>1437033360</v>
      </c>
      <c r="J382">
        <v>1434445937</v>
      </c>
      <c r="K382" t="b">
        <v>0</v>
      </c>
      <c r="L382">
        <v>12</v>
      </c>
      <c r="M382" t="b">
        <v>0</v>
      </c>
      <c r="N382" t="s">
        <v>8301</v>
      </c>
      <c r="O382" s="20" t="s">
        <v>8319</v>
      </c>
      <c r="P382" s="15" t="s">
        <v>8359</v>
      </c>
      <c r="Q382" s="13">
        <v>42171.383530092593</v>
      </c>
      <c r="R382">
        <v>2015</v>
      </c>
      <c r="S382" t="s">
        <v>8369</v>
      </c>
    </row>
    <row r="383" spans="1:19" ht="44" thickBot="1" x14ac:dyDescent="0.4">
      <c r="A383">
        <v>3102</v>
      </c>
      <c r="B383" s="3" t="s">
        <v>3102</v>
      </c>
      <c r="C383" s="3" t="s">
        <v>7212</v>
      </c>
      <c r="D383" s="6">
        <v>16000</v>
      </c>
      <c r="E383" s="8">
        <v>6258</v>
      </c>
      <c r="F383" t="s">
        <v>8220</v>
      </c>
      <c r="G383" t="s">
        <v>8224</v>
      </c>
      <c r="H383" t="s">
        <v>8246</v>
      </c>
      <c r="I383">
        <v>1471939818</v>
      </c>
      <c r="J383">
        <v>1467619818</v>
      </c>
      <c r="K383" t="b">
        <v>0</v>
      </c>
      <c r="L383">
        <v>90</v>
      </c>
      <c r="M383" t="b">
        <v>0</v>
      </c>
      <c r="N383" t="s">
        <v>8301</v>
      </c>
      <c r="O383" s="20" t="s">
        <v>8319</v>
      </c>
      <c r="P383" s="15" t="s">
        <v>8359</v>
      </c>
      <c r="Q383" s="12">
        <v>42555.340486111112</v>
      </c>
      <c r="R383">
        <v>2016</v>
      </c>
      <c r="S383" t="s">
        <v>8370</v>
      </c>
    </row>
    <row r="384" spans="1:19" ht="73" thickBot="1" x14ac:dyDescent="0.4">
      <c r="A384">
        <v>3103</v>
      </c>
      <c r="B384" s="3" t="s">
        <v>3103</v>
      </c>
      <c r="C384" s="3" t="s">
        <v>7213</v>
      </c>
      <c r="D384" s="6">
        <v>4100</v>
      </c>
      <c r="E384" s="8">
        <v>11</v>
      </c>
      <c r="F384" t="s">
        <v>8220</v>
      </c>
      <c r="G384" t="s">
        <v>8223</v>
      </c>
      <c r="H384" t="s">
        <v>8245</v>
      </c>
      <c r="I384">
        <v>1434080706</v>
      </c>
      <c r="J384">
        <v>1428896706</v>
      </c>
      <c r="K384" t="b">
        <v>0</v>
      </c>
      <c r="L384">
        <v>2</v>
      </c>
      <c r="M384" t="b">
        <v>0</v>
      </c>
      <c r="N384" t="s">
        <v>8301</v>
      </c>
      <c r="O384" s="20" t="s">
        <v>8319</v>
      </c>
      <c r="P384" s="15" t="s">
        <v>8359</v>
      </c>
      <c r="Q384" s="13">
        <v>42107.156319444446</v>
      </c>
      <c r="R384">
        <v>2015</v>
      </c>
      <c r="S384" t="s">
        <v>8367</v>
      </c>
    </row>
    <row r="385" spans="1:19" ht="73" thickBot="1" x14ac:dyDescent="0.4">
      <c r="A385">
        <v>3104</v>
      </c>
      <c r="B385" s="3" t="s">
        <v>3104</v>
      </c>
      <c r="C385" s="3" t="s">
        <v>7214</v>
      </c>
      <c r="D385" s="6">
        <v>4000</v>
      </c>
      <c r="E385" s="8">
        <v>1185</v>
      </c>
      <c r="F385" t="s">
        <v>8220</v>
      </c>
      <c r="G385" t="s">
        <v>8225</v>
      </c>
      <c r="H385" t="s">
        <v>8247</v>
      </c>
      <c r="I385">
        <v>1422928800</v>
      </c>
      <c r="J385">
        <v>1420235311</v>
      </c>
      <c r="K385" t="b">
        <v>0</v>
      </c>
      <c r="L385">
        <v>5</v>
      </c>
      <c r="M385" t="b">
        <v>0</v>
      </c>
      <c r="N385" t="s">
        <v>8301</v>
      </c>
      <c r="O385" s="20" t="s">
        <v>8319</v>
      </c>
      <c r="P385" s="15" t="s">
        <v>8359</v>
      </c>
      <c r="Q385" s="12">
        <v>42006.908692129633</v>
      </c>
      <c r="R385">
        <v>2015</v>
      </c>
      <c r="S385" t="s">
        <v>8365</v>
      </c>
    </row>
    <row r="386" spans="1:19" ht="73" thickBot="1" x14ac:dyDescent="0.4">
      <c r="A386">
        <v>3105</v>
      </c>
      <c r="B386" s="3" t="s">
        <v>3105</v>
      </c>
      <c r="C386" s="3" t="s">
        <v>7215</v>
      </c>
      <c r="D386" s="6">
        <v>5845</v>
      </c>
      <c r="E386" s="8">
        <v>2476</v>
      </c>
      <c r="F386" t="s">
        <v>8220</v>
      </c>
      <c r="G386" t="s">
        <v>8223</v>
      </c>
      <c r="H386" t="s">
        <v>8245</v>
      </c>
      <c r="I386">
        <v>1413694800</v>
      </c>
      <c r="J386">
        <v>1408986916</v>
      </c>
      <c r="K386" t="b">
        <v>0</v>
      </c>
      <c r="L386">
        <v>31</v>
      </c>
      <c r="M386" t="b">
        <v>0</v>
      </c>
      <c r="N386" t="s">
        <v>8301</v>
      </c>
      <c r="O386" s="20" t="s">
        <v>8319</v>
      </c>
      <c r="P386" s="15" t="s">
        <v>8359</v>
      </c>
      <c r="Q386" s="13">
        <v>41876.718935185185</v>
      </c>
      <c r="R386">
        <v>2014</v>
      </c>
      <c r="S386" t="s">
        <v>8371</v>
      </c>
    </row>
    <row r="387" spans="1:19" ht="87.5" thickBot="1" x14ac:dyDescent="0.4">
      <c r="A387">
        <v>3106</v>
      </c>
      <c r="B387" s="3" t="s">
        <v>3106</v>
      </c>
      <c r="C387" s="3" t="s">
        <v>7216</v>
      </c>
      <c r="D387" s="6">
        <v>1000</v>
      </c>
      <c r="E387" s="8">
        <v>41</v>
      </c>
      <c r="F387" t="s">
        <v>8220</v>
      </c>
      <c r="G387" t="s">
        <v>8224</v>
      </c>
      <c r="H387" t="s">
        <v>8246</v>
      </c>
      <c r="I387">
        <v>1442440800</v>
      </c>
      <c r="J387">
        <v>1440497876</v>
      </c>
      <c r="K387" t="b">
        <v>0</v>
      </c>
      <c r="L387">
        <v>4</v>
      </c>
      <c r="M387" t="b">
        <v>0</v>
      </c>
      <c r="N387" t="s">
        <v>8301</v>
      </c>
      <c r="O387" s="20" t="s">
        <v>8319</v>
      </c>
      <c r="P387" s="15" t="s">
        <v>8359</v>
      </c>
      <c r="Q387" s="12">
        <v>42241.429120370369</v>
      </c>
      <c r="R387">
        <v>2015</v>
      </c>
      <c r="S387" t="s">
        <v>8371</v>
      </c>
    </row>
    <row r="388" spans="1:19" ht="44" thickBot="1" x14ac:dyDescent="0.4">
      <c r="A388">
        <v>3107</v>
      </c>
      <c r="B388" s="3" t="s">
        <v>3107</v>
      </c>
      <c r="C388" s="3" t="s">
        <v>7217</v>
      </c>
      <c r="D388" s="6">
        <v>40000</v>
      </c>
      <c r="E388" s="8">
        <v>7905</v>
      </c>
      <c r="F388" t="s">
        <v>8220</v>
      </c>
      <c r="G388" t="s">
        <v>8223</v>
      </c>
      <c r="H388" t="s">
        <v>8245</v>
      </c>
      <c r="I388">
        <v>1431372751</v>
      </c>
      <c r="J388">
        <v>1430767951</v>
      </c>
      <c r="K388" t="b">
        <v>0</v>
      </c>
      <c r="L388">
        <v>29</v>
      </c>
      <c r="M388" t="b">
        <v>0</v>
      </c>
      <c r="N388" t="s">
        <v>8301</v>
      </c>
      <c r="O388" s="20" t="s">
        <v>8319</v>
      </c>
      <c r="P388" s="15" t="s">
        <v>8359</v>
      </c>
      <c r="Q388" s="13">
        <v>42128.814247685186</v>
      </c>
      <c r="R388">
        <v>2015</v>
      </c>
      <c r="S388" t="s">
        <v>8368</v>
      </c>
    </row>
    <row r="389" spans="1:19" ht="73" thickBot="1" x14ac:dyDescent="0.4">
      <c r="A389">
        <v>3108</v>
      </c>
      <c r="B389" s="3" t="s">
        <v>3108</v>
      </c>
      <c r="C389" s="3" t="s">
        <v>7218</v>
      </c>
      <c r="D389" s="6">
        <v>50000</v>
      </c>
      <c r="E389" s="8">
        <v>26</v>
      </c>
      <c r="F389" t="s">
        <v>8220</v>
      </c>
      <c r="G389" t="s">
        <v>8223</v>
      </c>
      <c r="H389" t="s">
        <v>8245</v>
      </c>
      <c r="I389">
        <v>1430234394</v>
      </c>
      <c r="J389">
        <v>1425053994</v>
      </c>
      <c r="K389" t="b">
        <v>0</v>
      </c>
      <c r="L389">
        <v>2</v>
      </c>
      <c r="M389" t="b">
        <v>0</v>
      </c>
      <c r="N389" t="s">
        <v>8301</v>
      </c>
      <c r="O389" s="20" t="s">
        <v>8319</v>
      </c>
      <c r="P389" s="15" t="s">
        <v>8359</v>
      </c>
      <c r="Q389" s="12">
        <v>42062.680486111109</v>
      </c>
      <c r="R389">
        <v>2015</v>
      </c>
      <c r="S389" t="s">
        <v>8376</v>
      </c>
    </row>
    <row r="390" spans="1:19" ht="116.5" thickBot="1" x14ac:dyDescent="0.4">
      <c r="A390">
        <v>3109</v>
      </c>
      <c r="B390" s="3" t="s">
        <v>3109</v>
      </c>
      <c r="C390" s="3" t="s">
        <v>7219</v>
      </c>
      <c r="D390" s="6">
        <v>26500</v>
      </c>
      <c r="E390" s="8">
        <v>6633</v>
      </c>
      <c r="F390" t="s">
        <v>8220</v>
      </c>
      <c r="G390" t="s">
        <v>8223</v>
      </c>
      <c r="H390" t="s">
        <v>8245</v>
      </c>
      <c r="I390">
        <v>1409194810</v>
      </c>
      <c r="J390">
        <v>1406170810</v>
      </c>
      <c r="K390" t="b">
        <v>0</v>
      </c>
      <c r="L390">
        <v>114</v>
      </c>
      <c r="M390" t="b">
        <v>0</v>
      </c>
      <c r="N390" t="s">
        <v>8301</v>
      </c>
      <c r="O390" s="20" t="s">
        <v>8319</v>
      </c>
      <c r="P390" s="15" t="s">
        <v>8359</v>
      </c>
      <c r="Q390" s="13">
        <v>41844.125115740739</v>
      </c>
      <c r="R390">
        <v>2014</v>
      </c>
      <c r="S390" t="s">
        <v>8370</v>
      </c>
    </row>
    <row r="391" spans="1:19" ht="58.5" thickBot="1" x14ac:dyDescent="0.4">
      <c r="A391">
        <v>3110</v>
      </c>
      <c r="B391" s="3" t="s">
        <v>3110</v>
      </c>
      <c r="C391" s="3" t="s">
        <v>7220</v>
      </c>
      <c r="D391" s="6">
        <v>25000</v>
      </c>
      <c r="E391" s="8">
        <v>10</v>
      </c>
      <c r="F391" t="s">
        <v>8220</v>
      </c>
      <c r="G391" t="s">
        <v>8223</v>
      </c>
      <c r="H391" t="s">
        <v>8245</v>
      </c>
      <c r="I391">
        <v>1487465119</v>
      </c>
      <c r="J391">
        <v>1484009119</v>
      </c>
      <c r="K391" t="b">
        <v>0</v>
      </c>
      <c r="L391">
        <v>1</v>
      </c>
      <c r="M391" t="b">
        <v>0</v>
      </c>
      <c r="N391" t="s">
        <v>8301</v>
      </c>
      <c r="O391" s="20" t="s">
        <v>8319</v>
      </c>
      <c r="P391" s="15" t="s">
        <v>8359</v>
      </c>
      <c r="Q391" s="12">
        <v>42745.031469907408</v>
      </c>
      <c r="R391">
        <v>2017</v>
      </c>
      <c r="S391" t="s">
        <v>8365</v>
      </c>
    </row>
    <row r="392" spans="1:19" ht="73" thickBot="1" x14ac:dyDescent="0.4">
      <c r="A392">
        <v>3111</v>
      </c>
      <c r="B392" s="3" t="s">
        <v>3111</v>
      </c>
      <c r="C392" s="3" t="s">
        <v>7221</v>
      </c>
      <c r="D392" s="6">
        <v>20000</v>
      </c>
      <c r="E392" s="8">
        <v>5328</v>
      </c>
      <c r="F392" t="s">
        <v>8220</v>
      </c>
      <c r="G392" t="s">
        <v>8223</v>
      </c>
      <c r="H392" t="s">
        <v>8245</v>
      </c>
      <c r="I392">
        <v>1412432220</v>
      </c>
      <c r="J392">
        <v>1409753820</v>
      </c>
      <c r="K392" t="b">
        <v>0</v>
      </c>
      <c r="L392">
        <v>76</v>
      </c>
      <c r="M392" t="b">
        <v>0</v>
      </c>
      <c r="N392" t="s">
        <v>8301</v>
      </c>
      <c r="O392" s="20" t="s">
        <v>8319</v>
      </c>
      <c r="P392" s="15" t="s">
        <v>8359</v>
      </c>
      <c r="Q392" s="13">
        <v>41885.595138888886</v>
      </c>
      <c r="R392">
        <v>2014</v>
      </c>
      <c r="S392" t="s">
        <v>8372</v>
      </c>
    </row>
    <row r="393" spans="1:19" ht="44" thickBot="1" x14ac:dyDescent="0.4">
      <c r="A393">
        <v>3112</v>
      </c>
      <c r="B393" s="3" t="s">
        <v>3112</v>
      </c>
      <c r="C393" s="3" t="s">
        <v>7222</v>
      </c>
      <c r="D393" s="6">
        <v>11000</v>
      </c>
      <c r="E393" s="8">
        <v>521</v>
      </c>
      <c r="F393" t="s">
        <v>8220</v>
      </c>
      <c r="G393" t="s">
        <v>8223</v>
      </c>
      <c r="H393" t="s">
        <v>8245</v>
      </c>
      <c r="I393">
        <v>1477968934</v>
      </c>
      <c r="J393">
        <v>1472784934</v>
      </c>
      <c r="K393" t="b">
        <v>0</v>
      </c>
      <c r="L393">
        <v>9</v>
      </c>
      <c r="M393" t="b">
        <v>0</v>
      </c>
      <c r="N393" t="s">
        <v>8301</v>
      </c>
      <c r="O393" s="20" t="s">
        <v>8319</v>
      </c>
      <c r="P393" s="15" t="s">
        <v>8359</v>
      </c>
      <c r="Q393" s="12">
        <v>42615.121921296297</v>
      </c>
      <c r="R393">
        <v>2016</v>
      </c>
      <c r="S393" t="s">
        <v>8372</v>
      </c>
    </row>
    <row r="394" spans="1:19" ht="87.5" thickBot="1" x14ac:dyDescent="0.4">
      <c r="A394">
        <v>3113</v>
      </c>
      <c r="B394" s="3" t="s">
        <v>3113</v>
      </c>
      <c r="C394" s="3" t="s">
        <v>7223</v>
      </c>
      <c r="D394" s="6">
        <v>109225</v>
      </c>
      <c r="E394" s="8">
        <v>4635</v>
      </c>
      <c r="F394" t="s">
        <v>8220</v>
      </c>
      <c r="G394" t="s">
        <v>8223</v>
      </c>
      <c r="H394" t="s">
        <v>8245</v>
      </c>
      <c r="I394">
        <v>1429291982</v>
      </c>
      <c r="J394">
        <v>1426699982</v>
      </c>
      <c r="K394" t="b">
        <v>0</v>
      </c>
      <c r="L394">
        <v>37</v>
      </c>
      <c r="M394" t="b">
        <v>0</v>
      </c>
      <c r="N394" t="s">
        <v>8301</v>
      </c>
      <c r="O394" s="20" t="s">
        <v>8319</v>
      </c>
      <c r="P394" s="15" t="s">
        <v>8359</v>
      </c>
      <c r="Q394" s="13">
        <v>42081.731273148151</v>
      </c>
      <c r="R394">
        <v>2015</v>
      </c>
      <c r="S394" t="s">
        <v>8366</v>
      </c>
    </row>
    <row r="395" spans="1:19" ht="145.5" thickBot="1" x14ac:dyDescent="0.4">
      <c r="A395">
        <v>3114</v>
      </c>
      <c r="B395" s="3" t="s">
        <v>3114</v>
      </c>
      <c r="C395" s="3" t="s">
        <v>7224</v>
      </c>
      <c r="D395" s="6">
        <v>75000</v>
      </c>
      <c r="E395" s="8">
        <v>0</v>
      </c>
      <c r="F395" t="s">
        <v>8220</v>
      </c>
      <c r="G395" t="s">
        <v>8223</v>
      </c>
      <c r="H395" t="s">
        <v>8245</v>
      </c>
      <c r="I395">
        <v>1411312250</v>
      </c>
      <c r="J395">
        <v>1406128250</v>
      </c>
      <c r="K395" t="b">
        <v>0</v>
      </c>
      <c r="L395">
        <v>0</v>
      </c>
      <c r="M395" t="b">
        <v>0</v>
      </c>
      <c r="N395" t="s">
        <v>8301</v>
      </c>
      <c r="O395" s="20" t="s">
        <v>8319</v>
      </c>
      <c r="P395" s="15" t="s">
        <v>8359</v>
      </c>
      <c r="Q395" s="12">
        <v>41843.632523148146</v>
      </c>
      <c r="R395">
        <v>2014</v>
      </c>
      <c r="S395" t="s">
        <v>8370</v>
      </c>
    </row>
    <row r="396" spans="1:19" ht="44" thickBot="1" x14ac:dyDescent="0.4">
      <c r="A396">
        <v>3115</v>
      </c>
      <c r="B396" s="3" t="s">
        <v>3115</v>
      </c>
      <c r="C396" s="3" t="s">
        <v>7225</v>
      </c>
      <c r="D396" s="6">
        <v>10000</v>
      </c>
      <c r="E396" s="8">
        <v>300</v>
      </c>
      <c r="F396" t="s">
        <v>8220</v>
      </c>
      <c r="G396" t="s">
        <v>8234</v>
      </c>
      <c r="H396" t="s">
        <v>8254</v>
      </c>
      <c r="I396">
        <v>1465123427</v>
      </c>
      <c r="J396">
        <v>1462531427</v>
      </c>
      <c r="K396" t="b">
        <v>0</v>
      </c>
      <c r="L396">
        <v>1</v>
      </c>
      <c r="M396" t="b">
        <v>0</v>
      </c>
      <c r="N396" t="s">
        <v>8301</v>
      </c>
      <c r="O396" s="20" t="s">
        <v>8319</v>
      </c>
      <c r="P396" s="15" t="s">
        <v>8359</v>
      </c>
      <c r="Q396" s="13">
        <v>42496.447071759256</v>
      </c>
      <c r="R396">
        <v>2016</v>
      </c>
      <c r="S396" t="s">
        <v>8368</v>
      </c>
    </row>
    <row r="397" spans="1:19" ht="29.5" thickBot="1" x14ac:dyDescent="0.4">
      <c r="A397">
        <v>3116</v>
      </c>
      <c r="B397" s="3" t="s">
        <v>3116</v>
      </c>
      <c r="C397" s="3" t="s">
        <v>7226</v>
      </c>
      <c r="D397" s="6">
        <v>750</v>
      </c>
      <c r="E397" s="8">
        <v>430</v>
      </c>
      <c r="F397" t="s">
        <v>8220</v>
      </c>
      <c r="G397" t="s">
        <v>8223</v>
      </c>
      <c r="H397" t="s">
        <v>8245</v>
      </c>
      <c r="I397">
        <v>1427890925</v>
      </c>
      <c r="J397">
        <v>1426681325</v>
      </c>
      <c r="K397" t="b">
        <v>0</v>
      </c>
      <c r="L397">
        <v>10</v>
      </c>
      <c r="M397" t="b">
        <v>0</v>
      </c>
      <c r="N397" t="s">
        <v>8301</v>
      </c>
      <c r="O397" s="20" t="s">
        <v>8319</v>
      </c>
      <c r="P397" s="15" t="s">
        <v>8359</v>
      </c>
      <c r="Q397" s="12">
        <v>42081.515335648146</v>
      </c>
      <c r="R397">
        <v>2015</v>
      </c>
      <c r="S397" t="s">
        <v>8366</v>
      </c>
    </row>
    <row r="398" spans="1:19" ht="44" thickBot="1" x14ac:dyDescent="0.4">
      <c r="A398">
        <v>3117</v>
      </c>
      <c r="B398" s="3" t="s">
        <v>3117</v>
      </c>
      <c r="C398" s="3" t="s">
        <v>7227</v>
      </c>
      <c r="D398" s="6">
        <v>1000</v>
      </c>
      <c r="E398" s="8">
        <v>1</v>
      </c>
      <c r="F398" t="s">
        <v>8220</v>
      </c>
      <c r="G398" t="s">
        <v>8224</v>
      </c>
      <c r="H398" t="s">
        <v>8246</v>
      </c>
      <c r="I398">
        <v>1464354720</v>
      </c>
      <c r="J398">
        <v>1463648360</v>
      </c>
      <c r="K398" t="b">
        <v>0</v>
      </c>
      <c r="L398">
        <v>1</v>
      </c>
      <c r="M398" t="b">
        <v>0</v>
      </c>
      <c r="N398" t="s">
        <v>8301</v>
      </c>
      <c r="O398" s="20" t="s">
        <v>8319</v>
      </c>
      <c r="P398" s="15" t="s">
        <v>8359</v>
      </c>
      <c r="Q398" s="13">
        <v>42509.374537037038</v>
      </c>
      <c r="R398">
        <v>2016</v>
      </c>
      <c r="S398" t="s">
        <v>8368</v>
      </c>
    </row>
    <row r="399" spans="1:19" ht="102" thickBot="1" x14ac:dyDescent="0.4">
      <c r="A399">
        <v>3118</v>
      </c>
      <c r="B399" s="3" t="s">
        <v>3118</v>
      </c>
      <c r="C399" s="3" t="s">
        <v>7228</v>
      </c>
      <c r="D399" s="6">
        <v>500000</v>
      </c>
      <c r="E399" s="8">
        <v>1550</v>
      </c>
      <c r="F399" t="s">
        <v>8220</v>
      </c>
      <c r="G399" t="s">
        <v>8234</v>
      </c>
      <c r="H399" t="s">
        <v>8254</v>
      </c>
      <c r="I399">
        <v>1467473723</v>
      </c>
      <c r="J399">
        <v>1465832123</v>
      </c>
      <c r="K399" t="b">
        <v>0</v>
      </c>
      <c r="L399">
        <v>2</v>
      </c>
      <c r="M399" t="b">
        <v>0</v>
      </c>
      <c r="N399" t="s">
        <v>8301</v>
      </c>
      <c r="O399" s="20" t="s">
        <v>8319</v>
      </c>
      <c r="P399" s="15" t="s">
        <v>8359</v>
      </c>
      <c r="Q399" s="12">
        <v>42534.649571759262</v>
      </c>
      <c r="R399">
        <v>2016</v>
      </c>
      <c r="S399" t="s">
        <v>8369</v>
      </c>
    </row>
    <row r="400" spans="1:19" ht="102" thickBot="1" x14ac:dyDescent="0.4">
      <c r="A400">
        <v>3119</v>
      </c>
      <c r="B400" s="3" t="s">
        <v>3119</v>
      </c>
      <c r="C400" s="3" t="s">
        <v>7229</v>
      </c>
      <c r="D400" s="6">
        <v>10000</v>
      </c>
      <c r="E400" s="8">
        <v>5</v>
      </c>
      <c r="F400" t="s">
        <v>8220</v>
      </c>
      <c r="G400" t="s">
        <v>8223</v>
      </c>
      <c r="H400" t="s">
        <v>8245</v>
      </c>
      <c r="I400">
        <v>1427414732</v>
      </c>
      <c r="J400">
        <v>1424826332</v>
      </c>
      <c r="K400" t="b">
        <v>0</v>
      </c>
      <c r="L400">
        <v>1</v>
      </c>
      <c r="M400" t="b">
        <v>0</v>
      </c>
      <c r="N400" t="s">
        <v>8301</v>
      </c>
      <c r="O400" s="20" t="s">
        <v>8319</v>
      </c>
      <c r="P400" s="15" t="s">
        <v>8359</v>
      </c>
      <c r="Q400" s="13">
        <v>42060.04550925926</v>
      </c>
      <c r="R400">
        <v>2015</v>
      </c>
      <c r="S400" t="s">
        <v>8376</v>
      </c>
    </row>
    <row r="401" spans="1:19" ht="87.5" thickBot="1" x14ac:dyDescent="0.4">
      <c r="A401">
        <v>3120</v>
      </c>
      <c r="B401" s="3" t="s">
        <v>3120</v>
      </c>
      <c r="C401" s="3" t="s">
        <v>7230</v>
      </c>
      <c r="D401" s="6">
        <v>1300000</v>
      </c>
      <c r="E401" s="8">
        <v>128</v>
      </c>
      <c r="F401" t="s">
        <v>8220</v>
      </c>
      <c r="G401" t="s">
        <v>8232</v>
      </c>
      <c r="H401" t="s">
        <v>8248</v>
      </c>
      <c r="I401">
        <v>1462484196</v>
      </c>
      <c r="J401">
        <v>1457303796</v>
      </c>
      <c r="K401" t="b">
        <v>0</v>
      </c>
      <c r="L401">
        <v>10</v>
      </c>
      <c r="M401" t="b">
        <v>0</v>
      </c>
      <c r="N401" t="s">
        <v>8301</v>
      </c>
      <c r="O401" s="20" t="s">
        <v>8319</v>
      </c>
      <c r="P401" s="15" t="s">
        <v>8359</v>
      </c>
      <c r="Q401" s="12">
        <v>42435.942083333335</v>
      </c>
      <c r="R401">
        <v>2016</v>
      </c>
      <c r="S401" t="s">
        <v>8366</v>
      </c>
    </row>
    <row r="402" spans="1:19" ht="73" thickBot="1" x14ac:dyDescent="0.4">
      <c r="A402">
        <v>3121</v>
      </c>
      <c r="B402" s="3" t="s">
        <v>3121</v>
      </c>
      <c r="C402" s="3" t="s">
        <v>7231</v>
      </c>
      <c r="D402" s="6">
        <v>1500</v>
      </c>
      <c r="E402" s="8">
        <v>10</v>
      </c>
      <c r="F402" t="s">
        <v>8219</v>
      </c>
      <c r="G402" t="s">
        <v>8228</v>
      </c>
      <c r="H402" t="s">
        <v>8250</v>
      </c>
      <c r="I402">
        <v>1411748335</v>
      </c>
      <c r="J402">
        <v>1406564335</v>
      </c>
      <c r="K402" t="b">
        <v>0</v>
      </c>
      <c r="L402">
        <v>1</v>
      </c>
      <c r="M402" t="b">
        <v>0</v>
      </c>
      <c r="N402" t="s">
        <v>8301</v>
      </c>
      <c r="O402" s="20" t="s">
        <v>8319</v>
      </c>
      <c r="P402" s="15" t="s">
        <v>8359</v>
      </c>
      <c r="Q402" s="13">
        <v>41848.679803240739</v>
      </c>
      <c r="R402">
        <v>2014</v>
      </c>
      <c r="S402" t="s">
        <v>8370</v>
      </c>
    </row>
    <row r="403" spans="1:19" ht="58.5" thickBot="1" x14ac:dyDescent="0.4">
      <c r="A403">
        <v>3122</v>
      </c>
      <c r="B403" s="3" t="s">
        <v>3122</v>
      </c>
      <c r="C403" s="3" t="s">
        <v>7232</v>
      </c>
      <c r="D403" s="6">
        <v>199</v>
      </c>
      <c r="E403" s="8">
        <v>116</v>
      </c>
      <c r="F403" t="s">
        <v>8219</v>
      </c>
      <c r="G403" t="s">
        <v>8223</v>
      </c>
      <c r="H403" t="s">
        <v>8245</v>
      </c>
      <c r="I403">
        <v>1478733732</v>
      </c>
      <c r="J403">
        <v>1478298132</v>
      </c>
      <c r="K403" t="b">
        <v>0</v>
      </c>
      <c r="L403">
        <v>2</v>
      </c>
      <c r="M403" t="b">
        <v>0</v>
      </c>
      <c r="N403" t="s">
        <v>8301</v>
      </c>
      <c r="O403" s="20" t="s">
        <v>8319</v>
      </c>
      <c r="P403" s="15" t="s">
        <v>8359</v>
      </c>
      <c r="Q403" s="12">
        <v>42678.932083333333</v>
      </c>
      <c r="R403">
        <v>2016</v>
      </c>
      <c r="S403" t="s">
        <v>8374</v>
      </c>
    </row>
    <row r="404" spans="1:19" ht="102" thickBot="1" x14ac:dyDescent="0.4">
      <c r="A404">
        <v>3123</v>
      </c>
      <c r="B404" s="3" t="s">
        <v>3123</v>
      </c>
      <c r="C404" s="3" t="s">
        <v>7233</v>
      </c>
      <c r="D404" s="6">
        <v>125000</v>
      </c>
      <c r="E404" s="8">
        <v>85192</v>
      </c>
      <c r="F404" t="s">
        <v>8219</v>
      </c>
      <c r="G404" t="s">
        <v>8223</v>
      </c>
      <c r="H404" t="s">
        <v>8245</v>
      </c>
      <c r="I404">
        <v>1468108198</v>
      </c>
      <c r="J404">
        <v>1465516198</v>
      </c>
      <c r="K404" t="b">
        <v>0</v>
      </c>
      <c r="L404">
        <v>348</v>
      </c>
      <c r="M404" t="b">
        <v>0</v>
      </c>
      <c r="N404" t="s">
        <v>8301</v>
      </c>
      <c r="O404" s="20" t="s">
        <v>8319</v>
      </c>
      <c r="P404" s="15" t="s">
        <v>8359</v>
      </c>
      <c r="Q404" s="13">
        <v>42530.993032407408</v>
      </c>
      <c r="R404">
        <v>2016</v>
      </c>
      <c r="S404" t="s">
        <v>8369</v>
      </c>
    </row>
    <row r="405" spans="1:19" ht="73" thickBot="1" x14ac:dyDescent="0.4">
      <c r="A405">
        <v>3124</v>
      </c>
      <c r="B405" s="3" t="s">
        <v>3124</v>
      </c>
      <c r="C405" s="3" t="s">
        <v>7234</v>
      </c>
      <c r="D405" s="6">
        <v>800000</v>
      </c>
      <c r="E405" s="8">
        <v>26</v>
      </c>
      <c r="F405" t="s">
        <v>8219</v>
      </c>
      <c r="G405" t="s">
        <v>8223</v>
      </c>
      <c r="H405" t="s">
        <v>8245</v>
      </c>
      <c r="I405">
        <v>1422902601</v>
      </c>
      <c r="J405">
        <v>1417718601</v>
      </c>
      <c r="K405" t="b">
        <v>0</v>
      </c>
      <c r="L405">
        <v>4</v>
      </c>
      <c r="M405" t="b">
        <v>0</v>
      </c>
      <c r="N405" t="s">
        <v>8301</v>
      </c>
      <c r="O405" s="20" t="s">
        <v>8319</v>
      </c>
      <c r="P405" s="15" t="s">
        <v>8359</v>
      </c>
      <c r="Q405" s="12">
        <v>41977.780104166668</v>
      </c>
      <c r="R405">
        <v>2014</v>
      </c>
      <c r="S405" t="s">
        <v>8375</v>
      </c>
    </row>
    <row r="406" spans="1:19" ht="44" thickBot="1" x14ac:dyDescent="0.4">
      <c r="A406">
        <v>3125</v>
      </c>
      <c r="B406" s="3" t="s">
        <v>3125</v>
      </c>
      <c r="C406" s="3" t="s">
        <v>7235</v>
      </c>
      <c r="D406" s="6">
        <v>1500000</v>
      </c>
      <c r="E406" s="8">
        <v>0</v>
      </c>
      <c r="F406" t="s">
        <v>8219</v>
      </c>
      <c r="G406" t="s">
        <v>8223</v>
      </c>
      <c r="H406" t="s">
        <v>8245</v>
      </c>
      <c r="I406">
        <v>1452142672</v>
      </c>
      <c r="J406">
        <v>1449550672</v>
      </c>
      <c r="K406" t="b">
        <v>0</v>
      </c>
      <c r="L406">
        <v>0</v>
      </c>
      <c r="M406" t="b">
        <v>0</v>
      </c>
      <c r="N406" t="s">
        <v>8301</v>
      </c>
      <c r="O406" s="20" t="s">
        <v>8319</v>
      </c>
      <c r="P406" s="15" t="s">
        <v>8359</v>
      </c>
      <c r="Q406" s="13">
        <v>42346.20685185185</v>
      </c>
      <c r="R406">
        <v>2015</v>
      </c>
      <c r="S406" t="s">
        <v>8375</v>
      </c>
    </row>
    <row r="407" spans="1:19" ht="87.5" thickBot="1" x14ac:dyDescent="0.4">
      <c r="A407">
        <v>3126</v>
      </c>
      <c r="B407" s="3" t="s">
        <v>3126</v>
      </c>
      <c r="C407" s="3" t="s">
        <v>7236</v>
      </c>
      <c r="D407" s="6">
        <v>25000</v>
      </c>
      <c r="E407" s="8">
        <v>1040</v>
      </c>
      <c r="F407" t="s">
        <v>8219</v>
      </c>
      <c r="G407" t="s">
        <v>8223</v>
      </c>
      <c r="H407" t="s">
        <v>8245</v>
      </c>
      <c r="I407">
        <v>1459121162</v>
      </c>
      <c r="J407">
        <v>1456532762</v>
      </c>
      <c r="K407" t="b">
        <v>0</v>
      </c>
      <c r="L407">
        <v>17</v>
      </c>
      <c r="M407" t="b">
        <v>0</v>
      </c>
      <c r="N407" t="s">
        <v>8301</v>
      </c>
      <c r="O407" s="20" t="s">
        <v>8319</v>
      </c>
      <c r="P407" s="15" t="s">
        <v>8359</v>
      </c>
      <c r="Q407" s="12">
        <v>42427.018078703702</v>
      </c>
      <c r="R407">
        <v>2016</v>
      </c>
      <c r="S407" t="s">
        <v>8376</v>
      </c>
    </row>
    <row r="408" spans="1:19" ht="73" thickBot="1" x14ac:dyDescent="0.4">
      <c r="A408">
        <v>3127</v>
      </c>
      <c r="B408" s="3" t="s">
        <v>3127</v>
      </c>
      <c r="C408" s="3" t="s">
        <v>7237</v>
      </c>
      <c r="D408" s="6">
        <v>100000</v>
      </c>
      <c r="E408" s="8">
        <v>0</v>
      </c>
      <c r="F408" t="s">
        <v>8219</v>
      </c>
      <c r="G408" t="s">
        <v>8223</v>
      </c>
      <c r="H408" t="s">
        <v>8245</v>
      </c>
      <c r="I408">
        <v>1425242029</v>
      </c>
      <c r="J408">
        <v>1422650029</v>
      </c>
      <c r="K408" t="b">
        <v>0</v>
      </c>
      <c r="L408">
        <v>0</v>
      </c>
      <c r="M408" t="b">
        <v>0</v>
      </c>
      <c r="N408" t="s">
        <v>8301</v>
      </c>
      <c r="O408" s="20" t="s">
        <v>8319</v>
      </c>
      <c r="P408" s="15" t="s">
        <v>8359</v>
      </c>
      <c r="Q408" s="13">
        <v>42034.856817129628</v>
      </c>
      <c r="R408">
        <v>2015</v>
      </c>
      <c r="S408" t="s">
        <v>8365</v>
      </c>
    </row>
    <row r="409" spans="1:19" ht="73" thickBot="1" x14ac:dyDescent="0.4">
      <c r="A409">
        <v>3128</v>
      </c>
      <c r="B409" s="3" t="s">
        <v>3128</v>
      </c>
      <c r="C409" s="3" t="s">
        <v>7238</v>
      </c>
      <c r="D409" s="6">
        <v>15000</v>
      </c>
      <c r="E409" s="8">
        <v>16291</v>
      </c>
      <c r="F409" t="s">
        <v>8221</v>
      </c>
      <c r="G409" t="s">
        <v>8223</v>
      </c>
      <c r="H409" t="s">
        <v>8245</v>
      </c>
      <c r="I409">
        <v>1489690141</v>
      </c>
      <c r="J409">
        <v>1487101741</v>
      </c>
      <c r="K409" t="b">
        <v>0</v>
      </c>
      <c r="L409">
        <v>117</v>
      </c>
      <c r="M409" t="b">
        <v>0</v>
      </c>
      <c r="N409" t="s">
        <v>8269</v>
      </c>
      <c r="O409" s="20" t="s">
        <v>8319</v>
      </c>
      <c r="P409" s="15" t="s">
        <v>8320</v>
      </c>
      <c r="Q409" s="12">
        <v>42780.825706018521</v>
      </c>
      <c r="R409">
        <v>2017</v>
      </c>
      <c r="S409" t="s">
        <v>8376</v>
      </c>
    </row>
    <row r="410" spans="1:19" ht="102" thickBot="1" x14ac:dyDescent="0.4">
      <c r="A410">
        <v>3129</v>
      </c>
      <c r="B410" s="3" t="s">
        <v>3129</v>
      </c>
      <c r="C410" s="3" t="s">
        <v>7239</v>
      </c>
      <c r="D410" s="6">
        <v>1250</v>
      </c>
      <c r="E410" s="8">
        <v>10</v>
      </c>
      <c r="F410" t="s">
        <v>8221</v>
      </c>
      <c r="G410" t="s">
        <v>8223</v>
      </c>
      <c r="H410" t="s">
        <v>8245</v>
      </c>
      <c r="I410">
        <v>1492542819</v>
      </c>
      <c r="J410">
        <v>1489090419</v>
      </c>
      <c r="K410" t="b">
        <v>0</v>
      </c>
      <c r="L410">
        <v>1</v>
      </c>
      <c r="M410" t="b">
        <v>0</v>
      </c>
      <c r="N410" t="s">
        <v>8269</v>
      </c>
      <c r="O410" s="20" t="s">
        <v>8319</v>
      </c>
      <c r="P410" s="15" t="s">
        <v>8320</v>
      </c>
      <c r="Q410" s="13">
        <v>42803.842812499999</v>
      </c>
      <c r="R410">
        <v>2017</v>
      </c>
      <c r="S410" t="s">
        <v>8366</v>
      </c>
    </row>
    <row r="411" spans="1:19" ht="44" thickBot="1" x14ac:dyDescent="0.4">
      <c r="A411">
        <v>3130</v>
      </c>
      <c r="B411" s="3" t="s">
        <v>3130</v>
      </c>
      <c r="C411" s="3" t="s">
        <v>7240</v>
      </c>
      <c r="D411" s="6">
        <v>10000</v>
      </c>
      <c r="E411" s="8">
        <v>375</v>
      </c>
      <c r="F411" t="s">
        <v>8221</v>
      </c>
      <c r="G411" t="s">
        <v>8223</v>
      </c>
      <c r="H411" t="s">
        <v>8245</v>
      </c>
      <c r="I411">
        <v>1492145940</v>
      </c>
      <c r="J411">
        <v>1489504916</v>
      </c>
      <c r="K411" t="b">
        <v>0</v>
      </c>
      <c r="L411">
        <v>4</v>
      </c>
      <c r="M411" t="b">
        <v>0</v>
      </c>
      <c r="N411" t="s">
        <v>8269</v>
      </c>
      <c r="O411" s="20" t="s">
        <v>8319</v>
      </c>
      <c r="P411" s="15" t="s">
        <v>8320</v>
      </c>
      <c r="Q411" s="12">
        <v>42808.640231481484</v>
      </c>
      <c r="R411">
        <v>2017</v>
      </c>
      <c r="S411" t="s">
        <v>8366</v>
      </c>
    </row>
    <row r="412" spans="1:19" ht="29.5" thickBot="1" x14ac:dyDescent="0.4">
      <c r="A412">
        <v>3131</v>
      </c>
      <c r="B412" s="3" t="s">
        <v>3131</v>
      </c>
      <c r="C412" s="3" t="s">
        <v>7241</v>
      </c>
      <c r="D412" s="6">
        <v>4100</v>
      </c>
      <c r="E412" s="8">
        <v>645</v>
      </c>
      <c r="F412" t="s">
        <v>8221</v>
      </c>
      <c r="G412" t="s">
        <v>8223</v>
      </c>
      <c r="H412" t="s">
        <v>8245</v>
      </c>
      <c r="I412">
        <v>1491656045</v>
      </c>
      <c r="J412">
        <v>1489067645</v>
      </c>
      <c r="K412" t="b">
        <v>0</v>
      </c>
      <c r="L412">
        <v>12</v>
      </c>
      <c r="M412" t="b">
        <v>0</v>
      </c>
      <c r="N412" t="s">
        <v>8269</v>
      </c>
      <c r="O412" s="20" t="s">
        <v>8319</v>
      </c>
      <c r="P412" s="15" t="s">
        <v>8320</v>
      </c>
      <c r="Q412" s="13">
        <v>42803.579224537039</v>
      </c>
      <c r="R412">
        <v>2017</v>
      </c>
      <c r="S412" t="s">
        <v>8366</v>
      </c>
    </row>
    <row r="413" spans="1:19" ht="44" thickBot="1" x14ac:dyDescent="0.4">
      <c r="A413">
        <v>3132</v>
      </c>
      <c r="B413" s="3" t="s">
        <v>3132</v>
      </c>
      <c r="C413" s="3" t="s">
        <v>7242</v>
      </c>
      <c r="D413" s="6">
        <v>30000</v>
      </c>
      <c r="E413" s="8">
        <v>10</v>
      </c>
      <c r="F413" t="s">
        <v>8221</v>
      </c>
      <c r="G413" t="s">
        <v>8223</v>
      </c>
      <c r="H413" t="s">
        <v>8245</v>
      </c>
      <c r="I413">
        <v>1492759460</v>
      </c>
      <c r="J413">
        <v>1487579060</v>
      </c>
      <c r="K413" t="b">
        <v>0</v>
      </c>
      <c r="L413">
        <v>1</v>
      </c>
      <c r="M413" t="b">
        <v>0</v>
      </c>
      <c r="N413" t="s">
        <v>8269</v>
      </c>
      <c r="O413" s="20" t="s">
        <v>8319</v>
      </c>
      <c r="P413" s="15" t="s">
        <v>8320</v>
      </c>
      <c r="Q413" s="12">
        <v>42786.350231481483</v>
      </c>
      <c r="R413">
        <v>2017</v>
      </c>
      <c r="S413" t="s">
        <v>8376</v>
      </c>
    </row>
    <row r="414" spans="1:19" ht="116.5" thickBot="1" x14ac:dyDescent="0.4">
      <c r="A414">
        <v>3133</v>
      </c>
      <c r="B414" s="3" t="s">
        <v>3133</v>
      </c>
      <c r="C414" s="3" t="s">
        <v>7243</v>
      </c>
      <c r="D414" s="6">
        <v>500</v>
      </c>
      <c r="E414" s="8">
        <v>540</v>
      </c>
      <c r="F414" t="s">
        <v>8221</v>
      </c>
      <c r="G414" t="s">
        <v>8224</v>
      </c>
      <c r="H414" t="s">
        <v>8246</v>
      </c>
      <c r="I414">
        <v>1490358834</v>
      </c>
      <c r="J414">
        <v>1487770434</v>
      </c>
      <c r="K414" t="b">
        <v>0</v>
      </c>
      <c r="L414">
        <v>16</v>
      </c>
      <c r="M414" t="b">
        <v>0</v>
      </c>
      <c r="N414" t="s">
        <v>8269</v>
      </c>
      <c r="O414" s="20" t="s">
        <v>8319</v>
      </c>
      <c r="P414" s="15" t="s">
        <v>8320</v>
      </c>
      <c r="Q414" s="13">
        <v>42788.565208333333</v>
      </c>
      <c r="R414">
        <v>2017</v>
      </c>
      <c r="S414" t="s">
        <v>8376</v>
      </c>
    </row>
    <row r="415" spans="1:19" ht="116.5" thickBot="1" x14ac:dyDescent="0.4">
      <c r="A415">
        <v>3134</v>
      </c>
      <c r="B415" s="3" t="s">
        <v>3134</v>
      </c>
      <c r="C415" s="3" t="s">
        <v>7244</v>
      </c>
      <c r="D415" s="6">
        <v>1000</v>
      </c>
      <c r="E415" s="8">
        <v>225</v>
      </c>
      <c r="F415" t="s">
        <v>8221</v>
      </c>
      <c r="G415" t="s">
        <v>8224</v>
      </c>
      <c r="H415" t="s">
        <v>8246</v>
      </c>
      <c r="I415">
        <v>1490631419</v>
      </c>
      <c r="J415">
        <v>1488820619</v>
      </c>
      <c r="K415" t="b">
        <v>0</v>
      </c>
      <c r="L415">
        <v>12</v>
      </c>
      <c r="M415" t="b">
        <v>0</v>
      </c>
      <c r="N415" t="s">
        <v>8269</v>
      </c>
      <c r="O415" s="20" t="s">
        <v>8319</v>
      </c>
      <c r="P415" s="15" t="s">
        <v>8320</v>
      </c>
      <c r="Q415" s="12">
        <v>42800.720127314817</v>
      </c>
      <c r="R415">
        <v>2017</v>
      </c>
      <c r="S415" t="s">
        <v>8366</v>
      </c>
    </row>
    <row r="416" spans="1:19" ht="116.5" thickBot="1" x14ac:dyDescent="0.4">
      <c r="A416">
        <v>3135</v>
      </c>
      <c r="B416" s="3" t="s">
        <v>3135</v>
      </c>
      <c r="C416" s="3" t="s">
        <v>7245</v>
      </c>
      <c r="D416" s="6">
        <v>777</v>
      </c>
      <c r="E416" s="8">
        <v>162</v>
      </c>
      <c r="F416" t="s">
        <v>8221</v>
      </c>
      <c r="G416" t="s">
        <v>8223</v>
      </c>
      <c r="H416" t="s">
        <v>8245</v>
      </c>
      <c r="I416">
        <v>1491277121</v>
      </c>
      <c r="J416">
        <v>1489376321</v>
      </c>
      <c r="K416" t="b">
        <v>0</v>
      </c>
      <c r="L416">
        <v>7</v>
      </c>
      <c r="M416" t="b">
        <v>0</v>
      </c>
      <c r="N416" t="s">
        <v>8269</v>
      </c>
      <c r="O416" s="20" t="s">
        <v>8319</v>
      </c>
      <c r="P416" s="15" t="s">
        <v>8320</v>
      </c>
      <c r="Q416" s="13">
        <v>42807.151863425926</v>
      </c>
      <c r="R416">
        <v>2017</v>
      </c>
      <c r="S416" t="s">
        <v>8366</v>
      </c>
    </row>
    <row r="417" spans="1:19" ht="29.5" thickBot="1" x14ac:dyDescent="0.4">
      <c r="A417">
        <v>3136</v>
      </c>
      <c r="B417" s="3" t="s">
        <v>3136</v>
      </c>
      <c r="C417" s="3" t="s">
        <v>7246</v>
      </c>
      <c r="D417" s="6">
        <v>500</v>
      </c>
      <c r="E417" s="8">
        <v>639</v>
      </c>
      <c r="F417" t="s">
        <v>8221</v>
      </c>
      <c r="G417" t="s">
        <v>8224</v>
      </c>
      <c r="H417" t="s">
        <v>8246</v>
      </c>
      <c r="I417">
        <v>1491001140</v>
      </c>
      <c r="J417">
        <v>1487847954</v>
      </c>
      <c r="K417" t="b">
        <v>0</v>
      </c>
      <c r="L417">
        <v>22</v>
      </c>
      <c r="M417" t="b">
        <v>0</v>
      </c>
      <c r="N417" t="s">
        <v>8269</v>
      </c>
      <c r="O417" s="20" t="s">
        <v>8319</v>
      </c>
      <c r="P417" s="15" t="s">
        <v>8320</v>
      </c>
      <c r="Q417" s="12">
        <v>42789.462430555555</v>
      </c>
      <c r="R417">
        <v>2017</v>
      </c>
      <c r="S417" t="s">
        <v>8376</v>
      </c>
    </row>
    <row r="418" spans="1:19" ht="131" thickBot="1" x14ac:dyDescent="0.4">
      <c r="A418">
        <v>3137</v>
      </c>
      <c r="B418" s="3" t="s">
        <v>3137</v>
      </c>
      <c r="C418" s="3" t="s">
        <v>7247</v>
      </c>
      <c r="D418" s="6">
        <v>1500</v>
      </c>
      <c r="E418" s="8">
        <v>50</v>
      </c>
      <c r="F418" t="s">
        <v>8221</v>
      </c>
      <c r="G418" t="s">
        <v>8223</v>
      </c>
      <c r="H418" t="s">
        <v>8245</v>
      </c>
      <c r="I418">
        <v>1493838720</v>
      </c>
      <c r="J418">
        <v>1489439669</v>
      </c>
      <c r="K418" t="b">
        <v>0</v>
      </c>
      <c r="L418">
        <v>1</v>
      </c>
      <c r="M418" t="b">
        <v>0</v>
      </c>
      <c r="N418" t="s">
        <v>8269</v>
      </c>
      <c r="O418" s="20" t="s">
        <v>8319</v>
      </c>
      <c r="P418" s="15" t="s">
        <v>8320</v>
      </c>
      <c r="Q418" s="13">
        <v>42807.885057870371</v>
      </c>
      <c r="R418">
        <v>2017</v>
      </c>
      <c r="S418" t="s">
        <v>8366</v>
      </c>
    </row>
    <row r="419" spans="1:19" ht="44" thickBot="1" x14ac:dyDescent="0.4">
      <c r="A419">
        <v>3138</v>
      </c>
      <c r="B419" s="3" t="s">
        <v>3138</v>
      </c>
      <c r="C419" s="3" t="s">
        <v>7248</v>
      </c>
      <c r="D419" s="6">
        <v>200</v>
      </c>
      <c r="E419" s="8">
        <v>0</v>
      </c>
      <c r="F419" t="s">
        <v>8221</v>
      </c>
      <c r="G419" t="s">
        <v>8224</v>
      </c>
      <c r="H419" t="s">
        <v>8246</v>
      </c>
      <c r="I419">
        <v>1491233407</v>
      </c>
      <c r="J419">
        <v>1489591807</v>
      </c>
      <c r="K419" t="b">
        <v>0</v>
      </c>
      <c r="L419">
        <v>0</v>
      </c>
      <c r="M419" t="b">
        <v>0</v>
      </c>
      <c r="N419" t="s">
        <v>8269</v>
      </c>
      <c r="O419" s="20" t="s">
        <v>8319</v>
      </c>
      <c r="P419" s="15" t="s">
        <v>8320</v>
      </c>
      <c r="Q419" s="12">
        <v>42809.645914351851</v>
      </c>
      <c r="R419">
        <v>2017</v>
      </c>
      <c r="S419" t="s">
        <v>8366</v>
      </c>
    </row>
    <row r="420" spans="1:19" ht="116.5" thickBot="1" x14ac:dyDescent="0.4">
      <c r="A420">
        <v>3139</v>
      </c>
      <c r="B420" s="3" t="s">
        <v>3139</v>
      </c>
      <c r="C420" s="3" t="s">
        <v>7249</v>
      </c>
      <c r="D420" s="6">
        <v>50000</v>
      </c>
      <c r="E420" s="8">
        <v>2700</v>
      </c>
      <c r="F420" t="s">
        <v>8221</v>
      </c>
      <c r="G420" t="s">
        <v>8237</v>
      </c>
      <c r="H420" t="s">
        <v>8255</v>
      </c>
      <c r="I420">
        <v>1490416380</v>
      </c>
      <c r="J420">
        <v>1487485760</v>
      </c>
      <c r="K420" t="b">
        <v>0</v>
      </c>
      <c r="L420">
        <v>6</v>
      </c>
      <c r="M420" t="b">
        <v>0</v>
      </c>
      <c r="N420" t="s">
        <v>8269</v>
      </c>
      <c r="O420" s="20" t="s">
        <v>8319</v>
      </c>
      <c r="P420" s="15" t="s">
        <v>8320</v>
      </c>
      <c r="Q420" s="13">
        <v>42785.270370370374</v>
      </c>
      <c r="R420">
        <v>2017</v>
      </c>
      <c r="S420" t="s">
        <v>8376</v>
      </c>
    </row>
    <row r="421" spans="1:19" ht="102" thickBot="1" x14ac:dyDescent="0.4">
      <c r="A421">
        <v>3140</v>
      </c>
      <c r="B421" s="3" t="s">
        <v>3140</v>
      </c>
      <c r="C421" s="3" t="s">
        <v>7250</v>
      </c>
      <c r="D421" s="6">
        <v>10000</v>
      </c>
      <c r="E421" s="8">
        <v>96</v>
      </c>
      <c r="F421" t="s">
        <v>8221</v>
      </c>
      <c r="G421" t="s">
        <v>8229</v>
      </c>
      <c r="H421" t="s">
        <v>8248</v>
      </c>
      <c r="I421">
        <v>1491581703</v>
      </c>
      <c r="J421">
        <v>1488993303</v>
      </c>
      <c r="K421" t="b">
        <v>0</v>
      </c>
      <c r="L421">
        <v>4</v>
      </c>
      <c r="M421" t="b">
        <v>0</v>
      </c>
      <c r="N421" t="s">
        <v>8269</v>
      </c>
      <c r="O421" s="20" t="s">
        <v>8319</v>
      </c>
      <c r="P421" s="15" t="s">
        <v>8320</v>
      </c>
      <c r="Q421" s="12">
        <v>42802.718784722223</v>
      </c>
      <c r="R421">
        <v>2017</v>
      </c>
      <c r="S421" t="s">
        <v>8366</v>
      </c>
    </row>
    <row r="422" spans="1:19" ht="44" thickBot="1" x14ac:dyDescent="0.4">
      <c r="A422">
        <v>3141</v>
      </c>
      <c r="B422" s="3" t="s">
        <v>3141</v>
      </c>
      <c r="C422" s="3" t="s">
        <v>7251</v>
      </c>
      <c r="D422" s="6">
        <v>500</v>
      </c>
      <c r="E422" s="8">
        <v>258</v>
      </c>
      <c r="F422" t="s">
        <v>8221</v>
      </c>
      <c r="G422" t="s">
        <v>8232</v>
      </c>
      <c r="H422" t="s">
        <v>8248</v>
      </c>
      <c r="I422">
        <v>1492372800</v>
      </c>
      <c r="J422">
        <v>1488823488</v>
      </c>
      <c r="K422" t="b">
        <v>0</v>
      </c>
      <c r="L422">
        <v>8</v>
      </c>
      <c r="M422" t="b">
        <v>0</v>
      </c>
      <c r="N422" t="s">
        <v>8269</v>
      </c>
      <c r="O422" s="20" t="s">
        <v>8319</v>
      </c>
      <c r="P422" s="15" t="s">
        <v>8320</v>
      </c>
      <c r="Q422" s="13">
        <v>42800.753333333334</v>
      </c>
      <c r="R422">
        <v>2017</v>
      </c>
      <c r="S422" t="s">
        <v>8366</v>
      </c>
    </row>
    <row r="423" spans="1:19" ht="102" thickBot="1" x14ac:dyDescent="0.4">
      <c r="A423">
        <v>3142</v>
      </c>
      <c r="B423" s="3" t="s">
        <v>3142</v>
      </c>
      <c r="C423" s="3" t="s">
        <v>7252</v>
      </c>
      <c r="D423" s="6">
        <v>2750</v>
      </c>
      <c r="E423" s="8">
        <v>45</v>
      </c>
      <c r="F423" t="s">
        <v>8221</v>
      </c>
      <c r="G423" t="s">
        <v>8224</v>
      </c>
      <c r="H423" t="s">
        <v>8246</v>
      </c>
      <c r="I423">
        <v>1489922339</v>
      </c>
      <c r="J423">
        <v>1487333939</v>
      </c>
      <c r="K423" t="b">
        <v>0</v>
      </c>
      <c r="L423">
        <v>3</v>
      </c>
      <c r="M423" t="b">
        <v>0</v>
      </c>
      <c r="N423" t="s">
        <v>8269</v>
      </c>
      <c r="O423" s="20" t="s">
        <v>8319</v>
      </c>
      <c r="P423" s="15" t="s">
        <v>8320</v>
      </c>
      <c r="Q423" s="12">
        <v>42783.513182870367</v>
      </c>
      <c r="R423">
        <v>2017</v>
      </c>
      <c r="S423" t="s">
        <v>8376</v>
      </c>
    </row>
    <row r="424" spans="1:19" ht="58.5" thickBot="1" x14ac:dyDescent="0.4">
      <c r="A424">
        <v>3143</v>
      </c>
      <c r="B424" s="3" t="s">
        <v>3143</v>
      </c>
      <c r="C424" s="3" t="s">
        <v>7253</v>
      </c>
      <c r="D424" s="6">
        <v>700</v>
      </c>
      <c r="E424" s="8">
        <v>0</v>
      </c>
      <c r="F424" t="s">
        <v>8221</v>
      </c>
      <c r="G424" t="s">
        <v>8224</v>
      </c>
      <c r="H424" t="s">
        <v>8246</v>
      </c>
      <c r="I424">
        <v>1491726956</v>
      </c>
      <c r="J424">
        <v>1489480556</v>
      </c>
      <c r="K424" t="b">
        <v>0</v>
      </c>
      <c r="L424">
        <v>0</v>
      </c>
      <c r="M424" t="b">
        <v>0</v>
      </c>
      <c r="N424" t="s">
        <v>8269</v>
      </c>
      <c r="O424" s="20" t="s">
        <v>8319</v>
      </c>
      <c r="P424" s="15" t="s">
        <v>8320</v>
      </c>
      <c r="Q424" s="13">
        <v>42808.358287037037</v>
      </c>
      <c r="R424">
        <v>2017</v>
      </c>
      <c r="S424" t="s">
        <v>8366</v>
      </c>
    </row>
    <row r="425" spans="1:19" ht="44" thickBot="1" x14ac:dyDescent="0.4">
      <c r="A425">
        <v>3144</v>
      </c>
      <c r="B425" s="3" t="s">
        <v>3144</v>
      </c>
      <c r="C425" s="3" t="s">
        <v>7254</v>
      </c>
      <c r="D425" s="6">
        <v>10000</v>
      </c>
      <c r="E425" s="8">
        <v>7540</v>
      </c>
      <c r="F425" t="s">
        <v>8221</v>
      </c>
      <c r="G425" t="s">
        <v>8223</v>
      </c>
      <c r="H425" t="s">
        <v>8245</v>
      </c>
      <c r="I425">
        <v>1489903200</v>
      </c>
      <c r="J425">
        <v>1488459307</v>
      </c>
      <c r="K425" t="b">
        <v>0</v>
      </c>
      <c r="L425">
        <v>30</v>
      </c>
      <c r="M425" t="b">
        <v>0</v>
      </c>
      <c r="N425" t="s">
        <v>8269</v>
      </c>
      <c r="O425" s="20" t="s">
        <v>8319</v>
      </c>
      <c r="P425" s="15" t="s">
        <v>8320</v>
      </c>
      <c r="Q425" s="12">
        <v>42796.538275462961</v>
      </c>
      <c r="R425">
        <v>2017</v>
      </c>
      <c r="S425" t="s">
        <v>8366</v>
      </c>
    </row>
    <row r="426" spans="1:19" ht="58.5" thickBot="1" x14ac:dyDescent="0.4">
      <c r="A426">
        <v>3145</v>
      </c>
      <c r="B426" s="3" t="s">
        <v>3145</v>
      </c>
      <c r="C426" s="3" t="s">
        <v>7255</v>
      </c>
      <c r="D426" s="6">
        <v>25000</v>
      </c>
      <c r="E426" s="8">
        <v>0</v>
      </c>
      <c r="F426" t="s">
        <v>8221</v>
      </c>
      <c r="G426" t="s">
        <v>8223</v>
      </c>
      <c r="H426" t="s">
        <v>8245</v>
      </c>
      <c r="I426">
        <v>1490659134</v>
      </c>
      <c r="J426">
        <v>1485478734</v>
      </c>
      <c r="K426" t="b">
        <v>0</v>
      </c>
      <c r="L426">
        <v>0</v>
      </c>
      <c r="M426" t="b">
        <v>0</v>
      </c>
      <c r="N426" t="s">
        <v>8269</v>
      </c>
      <c r="O426" s="20" t="s">
        <v>8319</v>
      </c>
      <c r="P426" s="15" t="s">
        <v>8320</v>
      </c>
      <c r="Q426" s="13">
        <v>42762.040902777779</v>
      </c>
      <c r="R426">
        <v>2017</v>
      </c>
      <c r="S426" t="s">
        <v>8365</v>
      </c>
    </row>
    <row r="427" spans="1:19" ht="73" thickBot="1" x14ac:dyDescent="0.4">
      <c r="A427">
        <v>3146</v>
      </c>
      <c r="B427" s="3" t="s">
        <v>3146</v>
      </c>
      <c r="C427" s="3" t="s">
        <v>7256</v>
      </c>
      <c r="D427" s="6">
        <v>50000</v>
      </c>
      <c r="E427" s="8">
        <v>5250</v>
      </c>
      <c r="F427" t="s">
        <v>8221</v>
      </c>
      <c r="G427" t="s">
        <v>8237</v>
      </c>
      <c r="H427" t="s">
        <v>8255</v>
      </c>
      <c r="I427">
        <v>1492356166</v>
      </c>
      <c r="J427">
        <v>1488471766</v>
      </c>
      <c r="K427" t="b">
        <v>0</v>
      </c>
      <c r="L427">
        <v>12</v>
      </c>
      <c r="M427" t="b">
        <v>0</v>
      </c>
      <c r="N427" t="s">
        <v>8269</v>
      </c>
      <c r="O427" s="20" t="s">
        <v>8319</v>
      </c>
      <c r="P427" s="15" t="s">
        <v>8320</v>
      </c>
      <c r="Q427" s="12">
        <v>42796.682476851849</v>
      </c>
      <c r="R427">
        <v>2017</v>
      </c>
      <c r="S427" t="s">
        <v>8366</v>
      </c>
    </row>
    <row r="428" spans="1:19" ht="131" thickBot="1" x14ac:dyDescent="0.4">
      <c r="A428">
        <v>3147</v>
      </c>
      <c r="B428" s="3" t="s">
        <v>3147</v>
      </c>
      <c r="C428" s="3" t="s">
        <v>7257</v>
      </c>
      <c r="D428" s="6">
        <v>20000</v>
      </c>
      <c r="E428" s="8">
        <v>23505</v>
      </c>
      <c r="F428" t="s">
        <v>8218</v>
      </c>
      <c r="G428" t="s">
        <v>8223</v>
      </c>
      <c r="H428" t="s">
        <v>8245</v>
      </c>
      <c r="I428">
        <v>1415319355</v>
      </c>
      <c r="J428">
        <v>1411859755</v>
      </c>
      <c r="K428" t="b">
        <v>1</v>
      </c>
      <c r="L428">
        <v>213</v>
      </c>
      <c r="M428" t="b">
        <v>1</v>
      </c>
      <c r="N428" t="s">
        <v>8269</v>
      </c>
      <c r="O428" s="20" t="s">
        <v>8319</v>
      </c>
      <c r="P428" s="15" t="s">
        <v>8320</v>
      </c>
      <c r="Q428" s="13">
        <v>41909.969386574077</v>
      </c>
      <c r="R428">
        <v>2014</v>
      </c>
      <c r="S428" t="s">
        <v>8372</v>
      </c>
    </row>
    <row r="429" spans="1:19" ht="102" thickBot="1" x14ac:dyDescent="0.4">
      <c r="A429">
        <v>3148</v>
      </c>
      <c r="B429" s="3" t="s">
        <v>3148</v>
      </c>
      <c r="C429" s="3" t="s">
        <v>7258</v>
      </c>
      <c r="D429" s="6">
        <v>1800</v>
      </c>
      <c r="E429" s="8">
        <v>2361</v>
      </c>
      <c r="F429" t="s">
        <v>8218</v>
      </c>
      <c r="G429" t="s">
        <v>8223</v>
      </c>
      <c r="H429" t="s">
        <v>8245</v>
      </c>
      <c r="I429">
        <v>1412136000</v>
      </c>
      <c r="J429">
        <v>1410278284</v>
      </c>
      <c r="K429" t="b">
        <v>1</v>
      </c>
      <c r="L429">
        <v>57</v>
      </c>
      <c r="M429" t="b">
        <v>1</v>
      </c>
      <c r="N429" t="s">
        <v>8269</v>
      </c>
      <c r="O429" s="20" t="s">
        <v>8319</v>
      </c>
      <c r="P429" s="15" t="s">
        <v>8320</v>
      </c>
      <c r="Q429" s="12">
        <v>41891.665324074071</v>
      </c>
      <c r="R429">
        <v>2014</v>
      </c>
      <c r="S429" t="s">
        <v>8372</v>
      </c>
    </row>
    <row r="430" spans="1:19" ht="44" thickBot="1" x14ac:dyDescent="0.4">
      <c r="A430">
        <v>3149</v>
      </c>
      <c r="B430" s="3" t="s">
        <v>3149</v>
      </c>
      <c r="C430" s="3" t="s">
        <v>7259</v>
      </c>
      <c r="D430" s="6">
        <v>1250</v>
      </c>
      <c r="E430" s="8">
        <v>1300</v>
      </c>
      <c r="F430" t="s">
        <v>8218</v>
      </c>
      <c r="G430" t="s">
        <v>8223</v>
      </c>
      <c r="H430" t="s">
        <v>8245</v>
      </c>
      <c r="I430">
        <v>1354845600</v>
      </c>
      <c r="J430">
        <v>1352766300</v>
      </c>
      <c r="K430" t="b">
        <v>1</v>
      </c>
      <c r="L430">
        <v>25</v>
      </c>
      <c r="M430" t="b">
        <v>1</v>
      </c>
      <c r="N430" t="s">
        <v>8269</v>
      </c>
      <c r="O430" s="20" t="s">
        <v>8319</v>
      </c>
      <c r="P430" s="15" t="s">
        <v>8320</v>
      </c>
      <c r="Q430" s="13">
        <v>41226.017361111109</v>
      </c>
      <c r="R430">
        <v>2012</v>
      </c>
      <c r="S430" t="s">
        <v>8374</v>
      </c>
    </row>
    <row r="431" spans="1:19" ht="160" thickBot="1" x14ac:dyDescent="0.4">
      <c r="A431">
        <v>3150</v>
      </c>
      <c r="B431" s="3" t="s">
        <v>3150</v>
      </c>
      <c r="C431" s="3" t="s">
        <v>7260</v>
      </c>
      <c r="D431" s="6">
        <v>3500</v>
      </c>
      <c r="E431" s="8">
        <v>3535</v>
      </c>
      <c r="F431" t="s">
        <v>8218</v>
      </c>
      <c r="G431" t="s">
        <v>8223</v>
      </c>
      <c r="H431" t="s">
        <v>8245</v>
      </c>
      <c r="I431">
        <v>1295928000</v>
      </c>
      <c r="J431">
        <v>1288160403</v>
      </c>
      <c r="K431" t="b">
        <v>1</v>
      </c>
      <c r="L431">
        <v>104</v>
      </c>
      <c r="M431" t="b">
        <v>1</v>
      </c>
      <c r="N431" t="s">
        <v>8269</v>
      </c>
      <c r="O431" s="20" t="s">
        <v>8319</v>
      </c>
      <c r="P431" s="15" t="s">
        <v>8320</v>
      </c>
      <c r="Q431" s="12">
        <v>40478.263923611114</v>
      </c>
      <c r="R431">
        <v>2010</v>
      </c>
      <c r="S431" t="s">
        <v>8373</v>
      </c>
    </row>
    <row r="432" spans="1:19" ht="87.5" thickBot="1" x14ac:dyDescent="0.4">
      <c r="A432">
        <v>3151</v>
      </c>
      <c r="B432" s="3" t="s">
        <v>3151</v>
      </c>
      <c r="C432" s="3" t="s">
        <v>7261</v>
      </c>
      <c r="D432" s="6">
        <v>3500</v>
      </c>
      <c r="E432" s="8">
        <v>3514</v>
      </c>
      <c r="F432" t="s">
        <v>8218</v>
      </c>
      <c r="G432" t="s">
        <v>8223</v>
      </c>
      <c r="H432" t="s">
        <v>8245</v>
      </c>
      <c r="I432">
        <v>1410379774</v>
      </c>
      <c r="J432">
        <v>1407787774</v>
      </c>
      <c r="K432" t="b">
        <v>1</v>
      </c>
      <c r="L432">
        <v>34</v>
      </c>
      <c r="M432" t="b">
        <v>1</v>
      </c>
      <c r="N432" t="s">
        <v>8269</v>
      </c>
      <c r="O432" s="20" t="s">
        <v>8319</v>
      </c>
      <c r="P432" s="15" t="s">
        <v>8320</v>
      </c>
      <c r="Q432" s="13">
        <v>41862.83997685185</v>
      </c>
      <c r="R432">
        <v>2014</v>
      </c>
      <c r="S432" t="s">
        <v>8371</v>
      </c>
    </row>
    <row r="433" spans="1:19" ht="73" thickBot="1" x14ac:dyDescent="0.4">
      <c r="A433">
        <v>3152</v>
      </c>
      <c r="B433" s="3" t="s">
        <v>3152</v>
      </c>
      <c r="C433" s="3" t="s">
        <v>7262</v>
      </c>
      <c r="D433" s="6">
        <v>2200</v>
      </c>
      <c r="E433" s="8">
        <v>2331</v>
      </c>
      <c r="F433" t="s">
        <v>8218</v>
      </c>
      <c r="G433" t="s">
        <v>8224</v>
      </c>
      <c r="H433" t="s">
        <v>8246</v>
      </c>
      <c r="I433">
        <v>1383425367</v>
      </c>
      <c r="J433">
        <v>1380833367</v>
      </c>
      <c r="K433" t="b">
        <v>1</v>
      </c>
      <c r="L433">
        <v>67</v>
      </c>
      <c r="M433" t="b">
        <v>1</v>
      </c>
      <c r="N433" t="s">
        <v>8269</v>
      </c>
      <c r="O433" s="20" t="s">
        <v>8319</v>
      </c>
      <c r="P433" s="15" t="s">
        <v>8320</v>
      </c>
      <c r="Q433" s="12">
        <v>41550.867673611108</v>
      </c>
      <c r="R433">
        <v>2013</v>
      </c>
      <c r="S433" t="s">
        <v>8373</v>
      </c>
    </row>
    <row r="434" spans="1:19" ht="44" thickBot="1" x14ac:dyDescent="0.4">
      <c r="A434">
        <v>3153</v>
      </c>
      <c r="B434" s="3" t="s">
        <v>3153</v>
      </c>
      <c r="C434" s="3" t="s">
        <v>7263</v>
      </c>
      <c r="D434" s="6">
        <v>3000</v>
      </c>
      <c r="E434" s="8">
        <v>10067.5</v>
      </c>
      <c r="F434" t="s">
        <v>8218</v>
      </c>
      <c r="G434" t="s">
        <v>8223</v>
      </c>
      <c r="H434" t="s">
        <v>8245</v>
      </c>
      <c r="I434">
        <v>1304225940</v>
      </c>
      <c r="J434">
        <v>1301542937</v>
      </c>
      <c r="K434" t="b">
        <v>1</v>
      </c>
      <c r="L434">
        <v>241</v>
      </c>
      <c r="M434" t="b">
        <v>1</v>
      </c>
      <c r="N434" t="s">
        <v>8269</v>
      </c>
      <c r="O434" s="20" t="s">
        <v>8319</v>
      </c>
      <c r="P434" s="15" t="s">
        <v>8320</v>
      </c>
      <c r="Q434" s="13">
        <v>40633.154363425929</v>
      </c>
      <c r="R434">
        <v>2011</v>
      </c>
      <c r="S434" t="s">
        <v>8366</v>
      </c>
    </row>
    <row r="435" spans="1:19" ht="58.5" thickBot="1" x14ac:dyDescent="0.4">
      <c r="A435">
        <v>3154</v>
      </c>
      <c r="B435" s="3" t="s">
        <v>3154</v>
      </c>
      <c r="C435" s="3" t="s">
        <v>7264</v>
      </c>
      <c r="D435" s="6">
        <v>7000</v>
      </c>
      <c r="E435" s="8">
        <v>7905</v>
      </c>
      <c r="F435" t="s">
        <v>8218</v>
      </c>
      <c r="G435" t="s">
        <v>8223</v>
      </c>
      <c r="H435" t="s">
        <v>8245</v>
      </c>
      <c r="I435">
        <v>1333310458</v>
      </c>
      <c r="J435">
        <v>1330722058</v>
      </c>
      <c r="K435" t="b">
        <v>1</v>
      </c>
      <c r="L435">
        <v>123</v>
      </c>
      <c r="M435" t="b">
        <v>1</v>
      </c>
      <c r="N435" t="s">
        <v>8269</v>
      </c>
      <c r="O435" s="20" t="s">
        <v>8319</v>
      </c>
      <c r="P435" s="15" t="s">
        <v>8320</v>
      </c>
      <c r="Q435" s="12">
        <v>40970.875671296293</v>
      </c>
      <c r="R435">
        <v>2012</v>
      </c>
      <c r="S435" t="s">
        <v>8366</v>
      </c>
    </row>
    <row r="436" spans="1:19" ht="116.5" thickBot="1" x14ac:dyDescent="0.4">
      <c r="A436">
        <v>3155</v>
      </c>
      <c r="B436" s="3" t="s">
        <v>3155</v>
      </c>
      <c r="C436" s="3" t="s">
        <v>7265</v>
      </c>
      <c r="D436" s="6">
        <v>5000</v>
      </c>
      <c r="E436" s="8">
        <v>9425.23</v>
      </c>
      <c r="F436" t="s">
        <v>8218</v>
      </c>
      <c r="G436" t="s">
        <v>8224</v>
      </c>
      <c r="H436" t="s">
        <v>8246</v>
      </c>
      <c r="I436">
        <v>1356004725</v>
      </c>
      <c r="J436">
        <v>1353412725</v>
      </c>
      <c r="K436" t="b">
        <v>1</v>
      </c>
      <c r="L436">
        <v>302</v>
      </c>
      <c r="M436" t="b">
        <v>1</v>
      </c>
      <c r="N436" t="s">
        <v>8269</v>
      </c>
      <c r="O436" s="20" t="s">
        <v>8319</v>
      </c>
      <c r="P436" s="15" t="s">
        <v>8320</v>
      </c>
      <c r="Q436" s="13">
        <v>41233.499131944445</v>
      </c>
      <c r="R436">
        <v>2012</v>
      </c>
      <c r="S436" t="s">
        <v>8374</v>
      </c>
    </row>
    <row r="437" spans="1:19" ht="73" thickBot="1" x14ac:dyDescent="0.4">
      <c r="A437">
        <v>3156</v>
      </c>
      <c r="B437" s="3" t="s">
        <v>3156</v>
      </c>
      <c r="C437" s="3" t="s">
        <v>7266</v>
      </c>
      <c r="D437" s="6">
        <v>5500</v>
      </c>
      <c r="E437" s="8">
        <v>5600</v>
      </c>
      <c r="F437" t="s">
        <v>8218</v>
      </c>
      <c r="G437" t="s">
        <v>8223</v>
      </c>
      <c r="H437" t="s">
        <v>8245</v>
      </c>
      <c r="I437">
        <v>1338591144</v>
      </c>
      <c r="J437">
        <v>1335567144</v>
      </c>
      <c r="K437" t="b">
        <v>1</v>
      </c>
      <c r="L437">
        <v>89</v>
      </c>
      <c r="M437" t="b">
        <v>1</v>
      </c>
      <c r="N437" t="s">
        <v>8269</v>
      </c>
      <c r="O437" s="20" t="s">
        <v>8319</v>
      </c>
      <c r="P437" s="15" t="s">
        <v>8320</v>
      </c>
      <c r="Q437" s="12">
        <v>41026.953055555554</v>
      </c>
      <c r="R437">
        <v>2012</v>
      </c>
      <c r="S437" t="s">
        <v>8367</v>
      </c>
    </row>
    <row r="438" spans="1:19" ht="29.5" thickBot="1" x14ac:dyDescent="0.4">
      <c r="A438">
        <v>3157</v>
      </c>
      <c r="B438" s="3" t="s">
        <v>3157</v>
      </c>
      <c r="C438" s="3" t="s">
        <v>7267</v>
      </c>
      <c r="D438" s="6">
        <v>4000</v>
      </c>
      <c r="E438" s="8">
        <v>4040</v>
      </c>
      <c r="F438" t="s">
        <v>8218</v>
      </c>
      <c r="G438" t="s">
        <v>8223</v>
      </c>
      <c r="H438" t="s">
        <v>8245</v>
      </c>
      <c r="I438">
        <v>1405746000</v>
      </c>
      <c r="J438">
        <v>1404932105</v>
      </c>
      <c r="K438" t="b">
        <v>1</v>
      </c>
      <c r="L438">
        <v>41</v>
      </c>
      <c r="M438" t="b">
        <v>1</v>
      </c>
      <c r="N438" t="s">
        <v>8269</v>
      </c>
      <c r="O438" s="20" t="s">
        <v>8319</v>
      </c>
      <c r="P438" s="15" t="s">
        <v>8320</v>
      </c>
      <c r="Q438" s="13">
        <v>41829.788252314815</v>
      </c>
      <c r="R438">
        <v>2014</v>
      </c>
      <c r="S438" t="s">
        <v>8370</v>
      </c>
    </row>
    <row r="439" spans="1:19" ht="29.5" thickBot="1" x14ac:dyDescent="0.4">
      <c r="A439">
        <v>3158</v>
      </c>
      <c r="B439" s="3" t="s">
        <v>3158</v>
      </c>
      <c r="C439" s="3" t="s">
        <v>7268</v>
      </c>
      <c r="D439" s="6">
        <v>5000</v>
      </c>
      <c r="E439" s="8">
        <v>5700</v>
      </c>
      <c r="F439" t="s">
        <v>8218</v>
      </c>
      <c r="G439" t="s">
        <v>8223</v>
      </c>
      <c r="H439" t="s">
        <v>8245</v>
      </c>
      <c r="I439">
        <v>1374523752</v>
      </c>
      <c r="J439">
        <v>1371931752</v>
      </c>
      <c r="K439" t="b">
        <v>1</v>
      </c>
      <c r="L439">
        <v>69</v>
      </c>
      <c r="M439" t="b">
        <v>1</v>
      </c>
      <c r="N439" t="s">
        <v>8269</v>
      </c>
      <c r="O439" s="20" t="s">
        <v>8319</v>
      </c>
      <c r="P439" s="15" t="s">
        <v>8320</v>
      </c>
      <c r="Q439" s="12">
        <v>41447.839722222219</v>
      </c>
      <c r="R439">
        <v>2013</v>
      </c>
      <c r="S439" t="s">
        <v>8369</v>
      </c>
    </row>
    <row r="440" spans="1:19" ht="44" thickBot="1" x14ac:dyDescent="0.4">
      <c r="A440">
        <v>3159</v>
      </c>
      <c r="B440" s="3" t="s">
        <v>3159</v>
      </c>
      <c r="C440" s="3" t="s">
        <v>7269</v>
      </c>
      <c r="D440" s="6">
        <v>1500</v>
      </c>
      <c r="E440" s="8">
        <v>2002.22</v>
      </c>
      <c r="F440" t="s">
        <v>8218</v>
      </c>
      <c r="G440" t="s">
        <v>8223</v>
      </c>
      <c r="H440" t="s">
        <v>8245</v>
      </c>
      <c r="I440">
        <v>1326927600</v>
      </c>
      <c r="J440">
        <v>1323221761</v>
      </c>
      <c r="K440" t="b">
        <v>1</v>
      </c>
      <c r="L440">
        <v>52</v>
      </c>
      <c r="M440" t="b">
        <v>1</v>
      </c>
      <c r="N440" t="s">
        <v>8269</v>
      </c>
      <c r="O440" s="20" t="s">
        <v>8319</v>
      </c>
      <c r="P440" s="15" t="s">
        <v>8320</v>
      </c>
      <c r="Q440" s="13">
        <v>40884.066678240742</v>
      </c>
      <c r="R440">
        <v>2011</v>
      </c>
      <c r="S440" t="s">
        <v>8375</v>
      </c>
    </row>
    <row r="441" spans="1:19" ht="29.5" thickBot="1" x14ac:dyDescent="0.4">
      <c r="A441">
        <v>3160</v>
      </c>
      <c r="B441" s="3" t="s">
        <v>3160</v>
      </c>
      <c r="C441" s="3" t="s">
        <v>7270</v>
      </c>
      <c r="D441" s="6">
        <v>4500</v>
      </c>
      <c r="E441" s="8">
        <v>4569</v>
      </c>
      <c r="F441" t="s">
        <v>8218</v>
      </c>
      <c r="G441" t="s">
        <v>8223</v>
      </c>
      <c r="H441" t="s">
        <v>8245</v>
      </c>
      <c r="I441">
        <v>1407905940</v>
      </c>
      <c r="J441">
        <v>1405923687</v>
      </c>
      <c r="K441" t="b">
        <v>1</v>
      </c>
      <c r="L441">
        <v>57</v>
      </c>
      <c r="M441" t="b">
        <v>1</v>
      </c>
      <c r="N441" t="s">
        <v>8269</v>
      </c>
      <c r="O441" s="20" t="s">
        <v>8319</v>
      </c>
      <c r="P441" s="15" t="s">
        <v>8320</v>
      </c>
      <c r="Q441" s="12">
        <v>41841.26489583333</v>
      </c>
      <c r="R441">
        <v>2014</v>
      </c>
      <c r="S441" t="s">
        <v>8370</v>
      </c>
    </row>
    <row r="442" spans="1:19" ht="44" thickBot="1" x14ac:dyDescent="0.4">
      <c r="A442">
        <v>3161</v>
      </c>
      <c r="B442" s="3" t="s">
        <v>3161</v>
      </c>
      <c r="C442" s="3" t="s">
        <v>7271</v>
      </c>
      <c r="D442" s="6">
        <v>2000</v>
      </c>
      <c r="E442" s="8">
        <v>2102</v>
      </c>
      <c r="F442" t="s">
        <v>8218</v>
      </c>
      <c r="G442" t="s">
        <v>8224</v>
      </c>
      <c r="H442" t="s">
        <v>8246</v>
      </c>
      <c r="I442">
        <v>1413377522</v>
      </c>
      <c r="J442">
        <v>1410785522</v>
      </c>
      <c r="K442" t="b">
        <v>1</v>
      </c>
      <c r="L442">
        <v>74</v>
      </c>
      <c r="M442" t="b">
        <v>1</v>
      </c>
      <c r="N442" t="s">
        <v>8269</v>
      </c>
      <c r="O442" s="20" t="s">
        <v>8319</v>
      </c>
      <c r="P442" s="15" t="s">
        <v>8320</v>
      </c>
      <c r="Q442" s="13">
        <v>41897.536134259259</v>
      </c>
      <c r="R442">
        <v>2014</v>
      </c>
      <c r="S442" t="s">
        <v>8372</v>
      </c>
    </row>
    <row r="443" spans="1:19" ht="58.5" thickBot="1" x14ac:dyDescent="0.4">
      <c r="A443">
        <v>3162</v>
      </c>
      <c r="B443" s="3" t="s">
        <v>3162</v>
      </c>
      <c r="C443" s="3" t="s">
        <v>7272</v>
      </c>
      <c r="D443" s="6">
        <v>4000</v>
      </c>
      <c r="E443" s="8">
        <v>5086</v>
      </c>
      <c r="F443" t="s">
        <v>8218</v>
      </c>
      <c r="G443" t="s">
        <v>8223</v>
      </c>
      <c r="H443" t="s">
        <v>8245</v>
      </c>
      <c r="I443">
        <v>1404698400</v>
      </c>
      <c r="J443">
        <v>1402331262</v>
      </c>
      <c r="K443" t="b">
        <v>1</v>
      </c>
      <c r="L443">
        <v>63</v>
      </c>
      <c r="M443" t="b">
        <v>1</v>
      </c>
      <c r="N443" t="s">
        <v>8269</v>
      </c>
      <c r="O443" s="20" t="s">
        <v>8319</v>
      </c>
      <c r="P443" s="15" t="s">
        <v>8320</v>
      </c>
      <c r="Q443" s="12">
        <v>41799.685902777775</v>
      </c>
      <c r="R443">
        <v>2014</v>
      </c>
      <c r="S443" t="s">
        <v>8369</v>
      </c>
    </row>
    <row r="444" spans="1:19" ht="87.5" thickBot="1" x14ac:dyDescent="0.4">
      <c r="A444">
        <v>3163</v>
      </c>
      <c r="B444" s="3" t="s">
        <v>3163</v>
      </c>
      <c r="C444" s="3" t="s">
        <v>7273</v>
      </c>
      <c r="D444" s="6">
        <v>13000</v>
      </c>
      <c r="E444" s="8">
        <v>14450</v>
      </c>
      <c r="F444" t="s">
        <v>8218</v>
      </c>
      <c r="G444" t="s">
        <v>8223</v>
      </c>
      <c r="H444" t="s">
        <v>8245</v>
      </c>
      <c r="I444">
        <v>1402855525</v>
      </c>
      <c r="J444">
        <v>1400263525</v>
      </c>
      <c r="K444" t="b">
        <v>1</v>
      </c>
      <c r="L444">
        <v>72</v>
      </c>
      <c r="M444" t="b">
        <v>1</v>
      </c>
      <c r="N444" t="s">
        <v>8269</v>
      </c>
      <c r="O444" s="20" t="s">
        <v>8319</v>
      </c>
      <c r="P444" s="15" t="s">
        <v>8320</v>
      </c>
      <c r="Q444" s="13">
        <v>41775.753761574073</v>
      </c>
      <c r="R444">
        <v>2014</v>
      </c>
      <c r="S444" t="s">
        <v>8368</v>
      </c>
    </row>
    <row r="445" spans="1:19" ht="145.5" thickBot="1" x14ac:dyDescent="0.4">
      <c r="A445">
        <v>3164</v>
      </c>
      <c r="B445" s="3" t="s">
        <v>3164</v>
      </c>
      <c r="C445" s="3" t="s">
        <v>7274</v>
      </c>
      <c r="D445" s="6">
        <v>2500</v>
      </c>
      <c r="E445" s="8">
        <v>2669</v>
      </c>
      <c r="F445" t="s">
        <v>8218</v>
      </c>
      <c r="G445" t="s">
        <v>8223</v>
      </c>
      <c r="H445" t="s">
        <v>8245</v>
      </c>
      <c r="I445">
        <v>1402341615</v>
      </c>
      <c r="J445">
        <v>1399490415</v>
      </c>
      <c r="K445" t="b">
        <v>1</v>
      </c>
      <c r="L445">
        <v>71</v>
      </c>
      <c r="M445" t="b">
        <v>1</v>
      </c>
      <c r="N445" t="s">
        <v>8269</v>
      </c>
      <c r="O445" s="20" t="s">
        <v>8319</v>
      </c>
      <c r="P445" s="15" t="s">
        <v>8320</v>
      </c>
      <c r="Q445" s="12">
        <v>41766.80572916667</v>
      </c>
      <c r="R445">
        <v>2014</v>
      </c>
      <c r="S445" t="s">
        <v>8368</v>
      </c>
    </row>
    <row r="446" spans="1:19" ht="44" thickBot="1" x14ac:dyDescent="0.4">
      <c r="A446">
        <v>3165</v>
      </c>
      <c r="B446" s="3" t="s">
        <v>3165</v>
      </c>
      <c r="C446" s="3" t="s">
        <v>7275</v>
      </c>
      <c r="D446" s="6">
        <v>750</v>
      </c>
      <c r="E446" s="8">
        <v>1220</v>
      </c>
      <c r="F446" t="s">
        <v>8218</v>
      </c>
      <c r="G446" t="s">
        <v>8223</v>
      </c>
      <c r="H446" t="s">
        <v>8245</v>
      </c>
      <c r="I446">
        <v>1304395140</v>
      </c>
      <c r="J446">
        <v>1302493760</v>
      </c>
      <c r="K446" t="b">
        <v>1</v>
      </c>
      <c r="L446">
        <v>21</v>
      </c>
      <c r="M446" t="b">
        <v>1</v>
      </c>
      <c r="N446" t="s">
        <v>8269</v>
      </c>
      <c r="O446" s="20" t="s">
        <v>8319</v>
      </c>
      <c r="P446" s="15" t="s">
        <v>8320</v>
      </c>
      <c r="Q446" s="13">
        <v>40644.159259259257</v>
      </c>
      <c r="R446">
        <v>2011</v>
      </c>
      <c r="S446" t="s">
        <v>8367</v>
      </c>
    </row>
    <row r="447" spans="1:19" ht="58.5" thickBot="1" x14ac:dyDescent="0.4">
      <c r="A447">
        <v>3166</v>
      </c>
      <c r="B447" s="3" t="s">
        <v>3166</v>
      </c>
      <c r="C447" s="3" t="s">
        <v>7276</v>
      </c>
      <c r="D447" s="6">
        <v>35000</v>
      </c>
      <c r="E447" s="8">
        <v>56079.83</v>
      </c>
      <c r="F447" t="s">
        <v>8218</v>
      </c>
      <c r="G447" t="s">
        <v>8223</v>
      </c>
      <c r="H447" t="s">
        <v>8245</v>
      </c>
      <c r="I447">
        <v>1416988740</v>
      </c>
      <c r="J447">
        <v>1414514153</v>
      </c>
      <c r="K447" t="b">
        <v>1</v>
      </c>
      <c r="L447">
        <v>930</v>
      </c>
      <c r="M447" t="b">
        <v>1</v>
      </c>
      <c r="N447" t="s">
        <v>8269</v>
      </c>
      <c r="O447" s="20" t="s">
        <v>8319</v>
      </c>
      <c r="P447" s="15" t="s">
        <v>8320</v>
      </c>
      <c r="Q447" s="12">
        <v>41940.69158564815</v>
      </c>
      <c r="R447">
        <v>2014</v>
      </c>
      <c r="S447" t="s">
        <v>8373</v>
      </c>
    </row>
    <row r="448" spans="1:19" ht="102" thickBot="1" x14ac:dyDescent="0.4">
      <c r="A448">
        <v>3167</v>
      </c>
      <c r="B448" s="3" t="s">
        <v>3167</v>
      </c>
      <c r="C448" s="3" t="s">
        <v>7277</v>
      </c>
      <c r="D448" s="6">
        <v>3000</v>
      </c>
      <c r="E448" s="8">
        <v>3485</v>
      </c>
      <c r="F448" t="s">
        <v>8218</v>
      </c>
      <c r="G448" t="s">
        <v>8223</v>
      </c>
      <c r="H448" t="s">
        <v>8245</v>
      </c>
      <c r="I448">
        <v>1406952781</v>
      </c>
      <c r="J448">
        <v>1405743181</v>
      </c>
      <c r="K448" t="b">
        <v>1</v>
      </c>
      <c r="L448">
        <v>55</v>
      </c>
      <c r="M448" t="b">
        <v>1</v>
      </c>
      <c r="N448" t="s">
        <v>8269</v>
      </c>
      <c r="O448" s="20" t="s">
        <v>8319</v>
      </c>
      <c r="P448" s="15" t="s">
        <v>8320</v>
      </c>
      <c r="Q448" s="13">
        <v>41839.175706018519</v>
      </c>
      <c r="R448">
        <v>2014</v>
      </c>
      <c r="S448" t="s">
        <v>8370</v>
      </c>
    </row>
    <row r="449" spans="1:19" ht="29.5" thickBot="1" x14ac:dyDescent="0.4">
      <c r="A449">
        <v>3168</v>
      </c>
      <c r="B449" s="3" t="s">
        <v>3168</v>
      </c>
      <c r="C449" s="3" t="s">
        <v>7278</v>
      </c>
      <c r="D449" s="6">
        <v>2500</v>
      </c>
      <c r="E449" s="8">
        <v>3105</v>
      </c>
      <c r="F449" t="s">
        <v>8218</v>
      </c>
      <c r="G449" t="s">
        <v>8223</v>
      </c>
      <c r="H449" t="s">
        <v>8245</v>
      </c>
      <c r="I449">
        <v>1402696800</v>
      </c>
      <c r="J449">
        <v>1399948353</v>
      </c>
      <c r="K449" t="b">
        <v>1</v>
      </c>
      <c r="L449">
        <v>61</v>
      </c>
      <c r="M449" t="b">
        <v>1</v>
      </c>
      <c r="N449" t="s">
        <v>8269</v>
      </c>
      <c r="O449" s="20" t="s">
        <v>8319</v>
      </c>
      <c r="P449" s="15" t="s">
        <v>8320</v>
      </c>
      <c r="Q449" s="12">
        <v>41772.105937499997</v>
      </c>
      <c r="R449">
        <v>2014</v>
      </c>
      <c r="S449" t="s">
        <v>8368</v>
      </c>
    </row>
    <row r="450" spans="1:19" ht="29.5" thickBot="1" x14ac:dyDescent="0.4">
      <c r="A450">
        <v>3169</v>
      </c>
      <c r="B450" s="3" t="s">
        <v>3169</v>
      </c>
      <c r="C450" s="3" t="s">
        <v>7279</v>
      </c>
      <c r="D450" s="6">
        <v>8000</v>
      </c>
      <c r="E450" s="8">
        <v>8241</v>
      </c>
      <c r="F450" t="s">
        <v>8218</v>
      </c>
      <c r="G450" t="s">
        <v>8223</v>
      </c>
      <c r="H450" t="s">
        <v>8245</v>
      </c>
      <c r="I450">
        <v>1386910740</v>
      </c>
      <c r="J450">
        <v>1384364561</v>
      </c>
      <c r="K450" t="b">
        <v>1</v>
      </c>
      <c r="L450">
        <v>82</v>
      </c>
      <c r="M450" t="b">
        <v>1</v>
      </c>
      <c r="N450" t="s">
        <v>8269</v>
      </c>
      <c r="O450" s="20" t="s">
        <v>8319</v>
      </c>
      <c r="P450" s="15" t="s">
        <v>8320</v>
      </c>
      <c r="Q450" s="13">
        <v>41591.737974537034</v>
      </c>
      <c r="R450">
        <v>2013</v>
      </c>
      <c r="S450" t="s">
        <v>8374</v>
      </c>
    </row>
    <row r="451" spans="1:19" ht="73" thickBot="1" x14ac:dyDescent="0.4">
      <c r="A451">
        <v>3170</v>
      </c>
      <c r="B451" s="3" t="s">
        <v>3170</v>
      </c>
      <c r="C451" s="3" t="s">
        <v>7280</v>
      </c>
      <c r="D451" s="6">
        <v>2000</v>
      </c>
      <c r="E451" s="8">
        <v>2245</v>
      </c>
      <c r="F451" t="s">
        <v>8218</v>
      </c>
      <c r="G451" t="s">
        <v>8223</v>
      </c>
      <c r="H451" t="s">
        <v>8245</v>
      </c>
      <c r="I451">
        <v>1404273600</v>
      </c>
      <c r="J451">
        <v>1401414944</v>
      </c>
      <c r="K451" t="b">
        <v>1</v>
      </c>
      <c r="L451">
        <v>71</v>
      </c>
      <c r="M451" t="b">
        <v>1</v>
      </c>
      <c r="N451" t="s">
        <v>8269</v>
      </c>
      <c r="O451" s="20" t="s">
        <v>8319</v>
      </c>
      <c r="P451" s="15" t="s">
        <v>8320</v>
      </c>
      <c r="Q451" s="12">
        <v>41789.080370370371</v>
      </c>
      <c r="R451">
        <v>2014</v>
      </c>
      <c r="S451" t="s">
        <v>8368</v>
      </c>
    </row>
    <row r="452" spans="1:19" ht="73" thickBot="1" x14ac:dyDescent="0.4">
      <c r="A452">
        <v>3171</v>
      </c>
      <c r="B452" s="3" t="s">
        <v>3171</v>
      </c>
      <c r="C452" s="3" t="s">
        <v>7281</v>
      </c>
      <c r="D452" s="6">
        <v>7000</v>
      </c>
      <c r="E452" s="8">
        <v>7617</v>
      </c>
      <c r="F452" t="s">
        <v>8218</v>
      </c>
      <c r="G452" t="s">
        <v>8224</v>
      </c>
      <c r="H452" t="s">
        <v>8246</v>
      </c>
      <c r="I452">
        <v>1462545358</v>
      </c>
      <c r="J452">
        <v>1459953358</v>
      </c>
      <c r="K452" t="b">
        <v>1</v>
      </c>
      <c r="L452">
        <v>117</v>
      </c>
      <c r="M452" t="b">
        <v>1</v>
      </c>
      <c r="N452" t="s">
        <v>8269</v>
      </c>
      <c r="O452" s="20" t="s">
        <v>8319</v>
      </c>
      <c r="P452" s="15" t="s">
        <v>8320</v>
      </c>
      <c r="Q452" s="13">
        <v>42466.608310185184</v>
      </c>
      <c r="R452">
        <v>2016</v>
      </c>
      <c r="S452" t="s">
        <v>8367</v>
      </c>
    </row>
    <row r="453" spans="1:19" ht="102" thickBot="1" x14ac:dyDescent="0.4">
      <c r="A453">
        <v>3172</v>
      </c>
      <c r="B453" s="3" t="s">
        <v>3172</v>
      </c>
      <c r="C453" s="3" t="s">
        <v>7282</v>
      </c>
      <c r="D453" s="6">
        <v>2000</v>
      </c>
      <c r="E453" s="8">
        <v>2300</v>
      </c>
      <c r="F453" t="s">
        <v>8218</v>
      </c>
      <c r="G453" t="s">
        <v>8223</v>
      </c>
      <c r="H453" t="s">
        <v>8245</v>
      </c>
      <c r="I453">
        <v>1329240668</v>
      </c>
      <c r="J453">
        <v>1326648668</v>
      </c>
      <c r="K453" t="b">
        <v>1</v>
      </c>
      <c r="L453">
        <v>29</v>
      </c>
      <c r="M453" t="b">
        <v>1</v>
      </c>
      <c r="N453" t="s">
        <v>8269</v>
      </c>
      <c r="O453" s="20" t="s">
        <v>8319</v>
      </c>
      <c r="P453" s="15" t="s">
        <v>8320</v>
      </c>
      <c r="Q453" s="12">
        <v>40923.729953703703</v>
      </c>
      <c r="R453">
        <v>2012</v>
      </c>
      <c r="S453" t="s">
        <v>8365</v>
      </c>
    </row>
    <row r="454" spans="1:19" ht="58.5" thickBot="1" x14ac:dyDescent="0.4">
      <c r="A454">
        <v>3173</v>
      </c>
      <c r="B454" s="3" t="s">
        <v>3173</v>
      </c>
      <c r="C454" s="3" t="s">
        <v>7283</v>
      </c>
      <c r="D454" s="6">
        <v>10000</v>
      </c>
      <c r="E454" s="8">
        <v>10300</v>
      </c>
      <c r="F454" t="s">
        <v>8218</v>
      </c>
      <c r="G454" t="s">
        <v>8223</v>
      </c>
      <c r="H454" t="s">
        <v>8245</v>
      </c>
      <c r="I454">
        <v>1411765492</v>
      </c>
      <c r="J454">
        <v>1409173492</v>
      </c>
      <c r="K454" t="b">
        <v>1</v>
      </c>
      <c r="L454">
        <v>74</v>
      </c>
      <c r="M454" t="b">
        <v>1</v>
      </c>
      <c r="N454" t="s">
        <v>8269</v>
      </c>
      <c r="O454" s="20" t="s">
        <v>8319</v>
      </c>
      <c r="P454" s="15" t="s">
        <v>8320</v>
      </c>
      <c r="Q454" s="13">
        <v>41878.878379629627</v>
      </c>
      <c r="R454">
        <v>2014</v>
      </c>
      <c r="S454" t="s">
        <v>8371</v>
      </c>
    </row>
    <row r="455" spans="1:19" ht="44" thickBot="1" x14ac:dyDescent="0.4">
      <c r="A455">
        <v>3174</v>
      </c>
      <c r="B455" s="3" t="s">
        <v>3174</v>
      </c>
      <c r="C455" s="3" t="s">
        <v>7284</v>
      </c>
      <c r="D455" s="6">
        <v>3000</v>
      </c>
      <c r="E455" s="8">
        <v>3034</v>
      </c>
      <c r="F455" t="s">
        <v>8218</v>
      </c>
      <c r="G455" t="s">
        <v>8223</v>
      </c>
      <c r="H455" t="s">
        <v>8245</v>
      </c>
      <c r="I455">
        <v>1408999508</v>
      </c>
      <c r="J455">
        <v>1407789908</v>
      </c>
      <c r="K455" t="b">
        <v>1</v>
      </c>
      <c r="L455">
        <v>23</v>
      </c>
      <c r="M455" t="b">
        <v>1</v>
      </c>
      <c r="N455" t="s">
        <v>8269</v>
      </c>
      <c r="O455" s="20" t="s">
        <v>8319</v>
      </c>
      <c r="P455" s="15" t="s">
        <v>8320</v>
      </c>
      <c r="Q455" s="12">
        <v>41862.864675925928</v>
      </c>
      <c r="R455">
        <v>2014</v>
      </c>
      <c r="S455" t="s">
        <v>8371</v>
      </c>
    </row>
    <row r="456" spans="1:19" ht="44" thickBot="1" x14ac:dyDescent="0.4">
      <c r="A456">
        <v>3175</v>
      </c>
      <c r="B456" s="3" t="s">
        <v>3175</v>
      </c>
      <c r="C456" s="3" t="s">
        <v>7285</v>
      </c>
      <c r="D456" s="6">
        <v>5000</v>
      </c>
      <c r="E456" s="8">
        <v>5478</v>
      </c>
      <c r="F456" t="s">
        <v>8218</v>
      </c>
      <c r="G456" t="s">
        <v>8223</v>
      </c>
      <c r="H456" t="s">
        <v>8245</v>
      </c>
      <c r="I456">
        <v>1297977427</v>
      </c>
      <c r="J456">
        <v>1292793427</v>
      </c>
      <c r="K456" t="b">
        <v>1</v>
      </c>
      <c r="L456">
        <v>60</v>
      </c>
      <c r="M456" t="b">
        <v>1</v>
      </c>
      <c r="N456" t="s">
        <v>8269</v>
      </c>
      <c r="O456" s="20" t="s">
        <v>8319</v>
      </c>
      <c r="P456" s="15" t="s">
        <v>8320</v>
      </c>
      <c r="Q456" s="13">
        <v>40531.886886574073</v>
      </c>
      <c r="R456">
        <v>2010</v>
      </c>
      <c r="S456" t="s">
        <v>8375</v>
      </c>
    </row>
    <row r="457" spans="1:19" ht="73" thickBot="1" x14ac:dyDescent="0.4">
      <c r="A457">
        <v>3176</v>
      </c>
      <c r="B457" s="3" t="s">
        <v>3176</v>
      </c>
      <c r="C457" s="3" t="s">
        <v>7286</v>
      </c>
      <c r="D457" s="6">
        <v>1900</v>
      </c>
      <c r="E457" s="8">
        <v>2182</v>
      </c>
      <c r="F457" t="s">
        <v>8218</v>
      </c>
      <c r="G457" t="s">
        <v>8223</v>
      </c>
      <c r="H457" t="s">
        <v>8245</v>
      </c>
      <c r="I457">
        <v>1376838000</v>
      </c>
      <c r="J457">
        <v>1374531631</v>
      </c>
      <c r="K457" t="b">
        <v>1</v>
      </c>
      <c r="L457">
        <v>55</v>
      </c>
      <c r="M457" t="b">
        <v>1</v>
      </c>
      <c r="N457" t="s">
        <v>8269</v>
      </c>
      <c r="O457" s="20" t="s">
        <v>8319</v>
      </c>
      <c r="P457" s="15" t="s">
        <v>8320</v>
      </c>
      <c r="Q457" s="12">
        <v>41477.930914351855</v>
      </c>
      <c r="R457">
        <v>2013</v>
      </c>
      <c r="S457" t="s">
        <v>8370</v>
      </c>
    </row>
    <row r="458" spans="1:19" ht="116.5" thickBot="1" x14ac:dyDescent="0.4">
      <c r="A458">
        <v>3177</v>
      </c>
      <c r="B458" s="3" t="s">
        <v>3177</v>
      </c>
      <c r="C458" s="3" t="s">
        <v>7287</v>
      </c>
      <c r="D458" s="6">
        <v>2500</v>
      </c>
      <c r="E458" s="8">
        <v>2935</v>
      </c>
      <c r="F458" t="s">
        <v>8218</v>
      </c>
      <c r="G458" t="s">
        <v>8223</v>
      </c>
      <c r="H458" t="s">
        <v>8245</v>
      </c>
      <c r="I458">
        <v>1403366409</v>
      </c>
      <c r="J458">
        <v>1400774409</v>
      </c>
      <c r="K458" t="b">
        <v>1</v>
      </c>
      <c r="L458">
        <v>51</v>
      </c>
      <c r="M458" t="b">
        <v>1</v>
      </c>
      <c r="N458" t="s">
        <v>8269</v>
      </c>
      <c r="O458" s="20" t="s">
        <v>8319</v>
      </c>
      <c r="P458" s="15" t="s">
        <v>8320</v>
      </c>
      <c r="Q458" s="13">
        <v>41781.666770833333</v>
      </c>
      <c r="R458">
        <v>2014</v>
      </c>
      <c r="S458" t="s">
        <v>8368</v>
      </c>
    </row>
    <row r="459" spans="1:19" ht="44" thickBot="1" x14ac:dyDescent="0.4">
      <c r="A459">
        <v>3178</v>
      </c>
      <c r="B459" s="3" t="s">
        <v>3178</v>
      </c>
      <c r="C459" s="3" t="s">
        <v>7288</v>
      </c>
      <c r="D459" s="6">
        <v>1500</v>
      </c>
      <c r="E459" s="8">
        <v>2576</v>
      </c>
      <c r="F459" t="s">
        <v>8218</v>
      </c>
      <c r="G459" t="s">
        <v>8224</v>
      </c>
      <c r="H459" t="s">
        <v>8246</v>
      </c>
      <c r="I459">
        <v>1405521075</v>
      </c>
      <c r="J459">
        <v>1402929075</v>
      </c>
      <c r="K459" t="b">
        <v>1</v>
      </c>
      <c r="L459">
        <v>78</v>
      </c>
      <c r="M459" t="b">
        <v>1</v>
      </c>
      <c r="N459" t="s">
        <v>8269</v>
      </c>
      <c r="O459" s="20" t="s">
        <v>8319</v>
      </c>
      <c r="P459" s="15" t="s">
        <v>8320</v>
      </c>
      <c r="Q459" s="12">
        <v>41806.605034722219</v>
      </c>
      <c r="R459">
        <v>2014</v>
      </c>
      <c r="S459" t="s">
        <v>8369</v>
      </c>
    </row>
    <row r="460" spans="1:19" ht="29.5" thickBot="1" x14ac:dyDescent="0.4">
      <c r="A460">
        <v>3179</v>
      </c>
      <c r="B460" s="3" t="s">
        <v>3179</v>
      </c>
      <c r="C460" s="3" t="s">
        <v>7289</v>
      </c>
      <c r="D460" s="6">
        <v>4200</v>
      </c>
      <c r="E460" s="8">
        <v>4794.82</v>
      </c>
      <c r="F460" t="s">
        <v>8218</v>
      </c>
      <c r="G460" t="s">
        <v>8223</v>
      </c>
      <c r="H460" t="s">
        <v>8245</v>
      </c>
      <c r="I460">
        <v>1367859071</v>
      </c>
      <c r="J460">
        <v>1365699071</v>
      </c>
      <c r="K460" t="b">
        <v>1</v>
      </c>
      <c r="L460">
        <v>62</v>
      </c>
      <c r="M460" t="b">
        <v>1</v>
      </c>
      <c r="N460" t="s">
        <v>8269</v>
      </c>
      <c r="O460" s="20" t="s">
        <v>8319</v>
      </c>
      <c r="P460" s="15" t="s">
        <v>8320</v>
      </c>
      <c r="Q460" s="13">
        <v>41375.702210648145</v>
      </c>
      <c r="R460">
        <v>2013</v>
      </c>
      <c r="S460" t="s">
        <v>8367</v>
      </c>
    </row>
    <row r="461" spans="1:19" ht="73" thickBot="1" x14ac:dyDescent="0.4">
      <c r="A461">
        <v>3180</v>
      </c>
      <c r="B461" s="3" t="s">
        <v>3180</v>
      </c>
      <c r="C461" s="3" t="s">
        <v>7290</v>
      </c>
      <c r="D461" s="6">
        <v>1200</v>
      </c>
      <c r="E461" s="8">
        <v>1437</v>
      </c>
      <c r="F461" t="s">
        <v>8218</v>
      </c>
      <c r="G461" t="s">
        <v>8224</v>
      </c>
      <c r="H461" t="s">
        <v>8246</v>
      </c>
      <c r="I461">
        <v>1403258049</v>
      </c>
      <c r="J461">
        <v>1400666049</v>
      </c>
      <c r="K461" t="b">
        <v>1</v>
      </c>
      <c r="L461">
        <v>45</v>
      </c>
      <c r="M461" t="b">
        <v>1</v>
      </c>
      <c r="N461" t="s">
        <v>8269</v>
      </c>
      <c r="O461" s="20" t="s">
        <v>8319</v>
      </c>
      <c r="P461" s="15" t="s">
        <v>8320</v>
      </c>
      <c r="Q461" s="12">
        <v>41780.412604166668</v>
      </c>
      <c r="R461">
        <v>2014</v>
      </c>
      <c r="S461" t="s">
        <v>8368</v>
      </c>
    </row>
    <row r="462" spans="1:19" ht="44" thickBot="1" x14ac:dyDescent="0.4">
      <c r="A462">
        <v>3181</v>
      </c>
      <c r="B462" s="3" t="s">
        <v>3181</v>
      </c>
      <c r="C462" s="3" t="s">
        <v>7291</v>
      </c>
      <c r="D462" s="6">
        <v>500</v>
      </c>
      <c r="E462" s="8">
        <v>545</v>
      </c>
      <c r="F462" t="s">
        <v>8218</v>
      </c>
      <c r="G462" t="s">
        <v>8224</v>
      </c>
      <c r="H462" t="s">
        <v>8246</v>
      </c>
      <c r="I462">
        <v>1402848000</v>
      </c>
      <c r="J462">
        <v>1400570787</v>
      </c>
      <c r="K462" t="b">
        <v>1</v>
      </c>
      <c r="L462">
        <v>15</v>
      </c>
      <c r="M462" t="b">
        <v>1</v>
      </c>
      <c r="N462" t="s">
        <v>8269</v>
      </c>
      <c r="O462" s="20" t="s">
        <v>8319</v>
      </c>
      <c r="P462" s="15" t="s">
        <v>8320</v>
      </c>
      <c r="Q462" s="13">
        <v>41779.310034722221</v>
      </c>
      <c r="R462">
        <v>2014</v>
      </c>
      <c r="S462" t="s">
        <v>8368</v>
      </c>
    </row>
    <row r="463" spans="1:19" ht="58.5" thickBot="1" x14ac:dyDescent="0.4">
      <c r="A463">
        <v>3182</v>
      </c>
      <c r="B463" s="3" t="s">
        <v>3182</v>
      </c>
      <c r="C463" s="3" t="s">
        <v>7292</v>
      </c>
      <c r="D463" s="6">
        <v>7000</v>
      </c>
      <c r="E463" s="8">
        <v>7062</v>
      </c>
      <c r="F463" t="s">
        <v>8218</v>
      </c>
      <c r="G463" t="s">
        <v>8223</v>
      </c>
      <c r="H463" t="s">
        <v>8245</v>
      </c>
      <c r="I463">
        <v>1328029200</v>
      </c>
      <c r="J463">
        <v>1323211621</v>
      </c>
      <c r="K463" t="b">
        <v>1</v>
      </c>
      <c r="L463">
        <v>151</v>
      </c>
      <c r="M463" t="b">
        <v>1</v>
      </c>
      <c r="N463" t="s">
        <v>8269</v>
      </c>
      <c r="O463" s="20" t="s">
        <v>8319</v>
      </c>
      <c r="P463" s="15" t="s">
        <v>8320</v>
      </c>
      <c r="Q463" s="12">
        <v>40883.949317129627</v>
      </c>
      <c r="R463">
        <v>2011</v>
      </c>
      <c r="S463" t="s">
        <v>8375</v>
      </c>
    </row>
    <row r="464" spans="1:19" ht="58.5" thickBot="1" x14ac:dyDescent="0.4">
      <c r="A464">
        <v>3183</v>
      </c>
      <c r="B464" s="3" t="s">
        <v>3183</v>
      </c>
      <c r="C464" s="3" t="s">
        <v>7293</v>
      </c>
      <c r="D464" s="6">
        <v>2500</v>
      </c>
      <c r="E464" s="8">
        <v>2725</v>
      </c>
      <c r="F464" t="s">
        <v>8218</v>
      </c>
      <c r="G464" t="s">
        <v>8223</v>
      </c>
      <c r="H464" t="s">
        <v>8245</v>
      </c>
      <c r="I464">
        <v>1377284669</v>
      </c>
      <c r="J464">
        <v>1375729469</v>
      </c>
      <c r="K464" t="b">
        <v>1</v>
      </c>
      <c r="L464">
        <v>68</v>
      </c>
      <c r="M464" t="b">
        <v>1</v>
      </c>
      <c r="N464" t="s">
        <v>8269</v>
      </c>
      <c r="O464" s="20" t="s">
        <v>8319</v>
      </c>
      <c r="P464" s="15" t="s">
        <v>8320</v>
      </c>
      <c r="Q464" s="13">
        <v>41491.79478009259</v>
      </c>
      <c r="R464">
        <v>2013</v>
      </c>
      <c r="S464" t="s">
        <v>8371</v>
      </c>
    </row>
    <row r="465" spans="1:19" ht="44" thickBot="1" x14ac:dyDescent="0.4">
      <c r="A465">
        <v>3184</v>
      </c>
      <c r="B465" s="3" t="s">
        <v>3184</v>
      </c>
      <c r="C465" s="3" t="s">
        <v>7294</v>
      </c>
      <c r="D465" s="6">
        <v>4300</v>
      </c>
      <c r="E465" s="8">
        <v>4610</v>
      </c>
      <c r="F465" t="s">
        <v>8218</v>
      </c>
      <c r="G465" t="s">
        <v>8223</v>
      </c>
      <c r="H465" t="s">
        <v>8245</v>
      </c>
      <c r="I465">
        <v>1404258631</v>
      </c>
      <c r="J465">
        <v>1401666631</v>
      </c>
      <c r="K465" t="b">
        <v>1</v>
      </c>
      <c r="L465">
        <v>46</v>
      </c>
      <c r="M465" t="b">
        <v>1</v>
      </c>
      <c r="N465" t="s">
        <v>8269</v>
      </c>
      <c r="O465" s="20" t="s">
        <v>8319</v>
      </c>
      <c r="P465" s="15" t="s">
        <v>8320</v>
      </c>
      <c r="Q465" s="12">
        <v>41791.993414351855</v>
      </c>
      <c r="R465">
        <v>2014</v>
      </c>
      <c r="S465" t="s">
        <v>8369</v>
      </c>
    </row>
    <row r="466" spans="1:19" ht="58.5" thickBot="1" x14ac:dyDescent="0.4">
      <c r="A466">
        <v>3185</v>
      </c>
      <c r="B466" s="3" t="s">
        <v>3185</v>
      </c>
      <c r="C466" s="3" t="s">
        <v>7295</v>
      </c>
      <c r="D466" s="6">
        <v>1000</v>
      </c>
      <c r="E466" s="8">
        <v>1000</v>
      </c>
      <c r="F466" t="s">
        <v>8218</v>
      </c>
      <c r="G466" t="s">
        <v>8224</v>
      </c>
      <c r="H466" t="s">
        <v>8246</v>
      </c>
      <c r="I466">
        <v>1405553241</v>
      </c>
      <c r="J466">
        <v>1404948441</v>
      </c>
      <c r="K466" t="b">
        <v>1</v>
      </c>
      <c r="L466">
        <v>24</v>
      </c>
      <c r="M466" t="b">
        <v>1</v>
      </c>
      <c r="N466" t="s">
        <v>8269</v>
      </c>
      <c r="O466" s="20" t="s">
        <v>8319</v>
      </c>
      <c r="P466" s="15" t="s">
        <v>8320</v>
      </c>
      <c r="Q466" s="13">
        <v>41829.977326388886</v>
      </c>
      <c r="R466">
        <v>2014</v>
      </c>
      <c r="S466" t="s">
        <v>8370</v>
      </c>
    </row>
    <row r="467" spans="1:19" ht="44" thickBot="1" x14ac:dyDescent="0.4">
      <c r="A467">
        <v>3186</v>
      </c>
      <c r="B467" s="3" t="s">
        <v>3186</v>
      </c>
      <c r="C467" s="3" t="s">
        <v>7296</v>
      </c>
      <c r="D467" s="6">
        <v>3200</v>
      </c>
      <c r="E467" s="8">
        <v>3270</v>
      </c>
      <c r="F467" t="s">
        <v>8218</v>
      </c>
      <c r="G467" t="s">
        <v>8224</v>
      </c>
      <c r="H467" t="s">
        <v>8246</v>
      </c>
      <c r="I467">
        <v>1410901200</v>
      </c>
      <c r="J467">
        <v>1408313438</v>
      </c>
      <c r="K467" t="b">
        <v>1</v>
      </c>
      <c r="L467">
        <v>70</v>
      </c>
      <c r="M467" t="b">
        <v>1</v>
      </c>
      <c r="N467" t="s">
        <v>8269</v>
      </c>
      <c r="O467" s="20" t="s">
        <v>8319</v>
      </c>
      <c r="P467" s="15" t="s">
        <v>8320</v>
      </c>
      <c r="Q467" s="12">
        <v>41868.924050925925</v>
      </c>
      <c r="R467">
        <v>2014</v>
      </c>
      <c r="S467" t="s">
        <v>8371</v>
      </c>
    </row>
    <row r="468" spans="1:19" ht="131" thickBot="1" x14ac:dyDescent="0.4">
      <c r="A468">
        <v>3187</v>
      </c>
      <c r="B468" s="3" t="s">
        <v>3187</v>
      </c>
      <c r="C468" s="3" t="s">
        <v>7297</v>
      </c>
      <c r="D468" s="6">
        <v>15000</v>
      </c>
      <c r="E468" s="8">
        <v>17444</v>
      </c>
      <c r="F468" t="s">
        <v>8218</v>
      </c>
      <c r="G468" t="s">
        <v>8223</v>
      </c>
      <c r="H468" t="s">
        <v>8245</v>
      </c>
      <c r="I468">
        <v>1407167973</v>
      </c>
      <c r="J468">
        <v>1405439973</v>
      </c>
      <c r="K468" t="b">
        <v>1</v>
      </c>
      <c r="L468">
        <v>244</v>
      </c>
      <c r="M468" t="b">
        <v>1</v>
      </c>
      <c r="N468" t="s">
        <v>8269</v>
      </c>
      <c r="O468" s="20" t="s">
        <v>8319</v>
      </c>
      <c r="P468" s="15" t="s">
        <v>8320</v>
      </c>
      <c r="Q468" s="13">
        <v>41835.666354166664</v>
      </c>
      <c r="R468">
        <v>2014</v>
      </c>
      <c r="S468" t="s">
        <v>8370</v>
      </c>
    </row>
    <row r="469" spans="1:19" ht="87.5" thickBot="1" x14ac:dyDescent="0.4">
      <c r="A469">
        <v>3188</v>
      </c>
      <c r="B469" s="3" t="s">
        <v>3188</v>
      </c>
      <c r="C469" s="3" t="s">
        <v>7298</v>
      </c>
      <c r="D469" s="6">
        <v>200</v>
      </c>
      <c r="E469" s="8">
        <v>130</v>
      </c>
      <c r="F469" t="s">
        <v>8220</v>
      </c>
      <c r="G469" t="s">
        <v>8224</v>
      </c>
      <c r="H469" t="s">
        <v>8246</v>
      </c>
      <c r="I469">
        <v>1433930302</v>
      </c>
      <c r="J469">
        <v>1432115902</v>
      </c>
      <c r="K469" t="b">
        <v>0</v>
      </c>
      <c r="L469">
        <v>9</v>
      </c>
      <c r="M469" t="b">
        <v>0</v>
      </c>
      <c r="N469" t="s">
        <v>8303</v>
      </c>
      <c r="O469" s="20" t="s">
        <v>8319</v>
      </c>
      <c r="P469" s="15" t="s">
        <v>8361</v>
      </c>
      <c r="Q469" s="12">
        <v>42144.415532407409</v>
      </c>
      <c r="R469">
        <v>2015</v>
      </c>
      <c r="S469" t="s">
        <v>8368</v>
      </c>
    </row>
    <row r="470" spans="1:19" ht="58.5" thickBot="1" x14ac:dyDescent="0.4">
      <c r="A470">
        <v>3189</v>
      </c>
      <c r="B470" s="3" t="s">
        <v>3189</v>
      </c>
      <c r="C470" s="3" t="s">
        <v>7299</v>
      </c>
      <c r="D470" s="6">
        <v>55000</v>
      </c>
      <c r="E470" s="8">
        <v>6780</v>
      </c>
      <c r="F470" t="s">
        <v>8220</v>
      </c>
      <c r="G470" t="s">
        <v>8234</v>
      </c>
      <c r="H470" t="s">
        <v>8254</v>
      </c>
      <c r="I470">
        <v>1432455532</v>
      </c>
      <c r="J470">
        <v>1429863532</v>
      </c>
      <c r="K470" t="b">
        <v>0</v>
      </c>
      <c r="L470">
        <v>19</v>
      </c>
      <c r="M470" t="b">
        <v>0</v>
      </c>
      <c r="N470" t="s">
        <v>8303</v>
      </c>
      <c r="O470" s="20" t="s">
        <v>8319</v>
      </c>
      <c r="P470" s="15" t="s">
        <v>8361</v>
      </c>
      <c r="Q470" s="13">
        <v>42118.346435185187</v>
      </c>
      <c r="R470">
        <v>2015</v>
      </c>
      <c r="S470" t="s">
        <v>8367</v>
      </c>
    </row>
    <row r="471" spans="1:19" ht="73" thickBot="1" x14ac:dyDescent="0.4">
      <c r="A471">
        <v>3190</v>
      </c>
      <c r="B471" s="3" t="s">
        <v>3190</v>
      </c>
      <c r="C471" s="3" t="s">
        <v>7300</v>
      </c>
      <c r="D471" s="6">
        <v>4000</v>
      </c>
      <c r="E471" s="8">
        <v>0</v>
      </c>
      <c r="F471" t="s">
        <v>8220</v>
      </c>
      <c r="G471" t="s">
        <v>8228</v>
      </c>
      <c r="H471" t="s">
        <v>8250</v>
      </c>
      <c r="I471">
        <v>1481258275</v>
      </c>
      <c r="J471">
        <v>1478662675</v>
      </c>
      <c r="K471" t="b">
        <v>0</v>
      </c>
      <c r="L471">
        <v>0</v>
      </c>
      <c r="M471" t="b">
        <v>0</v>
      </c>
      <c r="N471" t="s">
        <v>8303</v>
      </c>
      <c r="O471" s="20" t="s">
        <v>8319</v>
      </c>
      <c r="P471" s="15" t="s">
        <v>8361</v>
      </c>
      <c r="Q471" s="12">
        <v>42683.151331018518</v>
      </c>
      <c r="R471">
        <v>2016</v>
      </c>
      <c r="S471" t="s">
        <v>8374</v>
      </c>
    </row>
    <row r="472" spans="1:19" ht="44" thickBot="1" x14ac:dyDescent="0.4">
      <c r="A472">
        <v>3191</v>
      </c>
      <c r="B472" s="3" t="s">
        <v>3191</v>
      </c>
      <c r="C472" s="3" t="s">
        <v>7301</v>
      </c>
      <c r="D472" s="6">
        <v>3750</v>
      </c>
      <c r="E472" s="8">
        <v>151</v>
      </c>
      <c r="F472" t="s">
        <v>8220</v>
      </c>
      <c r="G472" t="s">
        <v>8223</v>
      </c>
      <c r="H472" t="s">
        <v>8245</v>
      </c>
      <c r="I472">
        <v>1471370869</v>
      </c>
      <c r="J472">
        <v>1466186869</v>
      </c>
      <c r="K472" t="b">
        <v>0</v>
      </c>
      <c r="L472">
        <v>4</v>
      </c>
      <c r="M472" t="b">
        <v>0</v>
      </c>
      <c r="N472" t="s">
        <v>8303</v>
      </c>
      <c r="O472" s="20" t="s">
        <v>8319</v>
      </c>
      <c r="P472" s="15" t="s">
        <v>8361</v>
      </c>
      <c r="Q472" s="13">
        <v>42538.755428240744</v>
      </c>
      <c r="R472">
        <v>2016</v>
      </c>
      <c r="S472" t="s">
        <v>8369</v>
      </c>
    </row>
    <row r="473" spans="1:19" ht="29.5" thickBot="1" x14ac:dyDescent="0.4">
      <c r="A473">
        <v>3192</v>
      </c>
      <c r="B473" s="3" t="s">
        <v>3192</v>
      </c>
      <c r="C473" s="3" t="s">
        <v>7302</v>
      </c>
      <c r="D473" s="6">
        <v>10000</v>
      </c>
      <c r="E473" s="8">
        <v>102</v>
      </c>
      <c r="F473" t="s">
        <v>8220</v>
      </c>
      <c r="G473" t="s">
        <v>8224</v>
      </c>
      <c r="H473" t="s">
        <v>8246</v>
      </c>
      <c r="I473">
        <v>1425160800</v>
      </c>
      <c r="J473">
        <v>1421274859</v>
      </c>
      <c r="K473" t="b">
        <v>0</v>
      </c>
      <c r="L473">
        <v>8</v>
      </c>
      <c r="M473" t="b">
        <v>0</v>
      </c>
      <c r="N473" t="s">
        <v>8303</v>
      </c>
      <c r="O473" s="20" t="s">
        <v>8319</v>
      </c>
      <c r="P473" s="15" t="s">
        <v>8361</v>
      </c>
      <c r="Q473" s="12">
        <v>42018.940497685187</v>
      </c>
      <c r="R473">
        <v>2015</v>
      </c>
      <c r="S473" t="s">
        <v>8365</v>
      </c>
    </row>
    <row r="474" spans="1:19" ht="87.5" thickBot="1" x14ac:dyDescent="0.4">
      <c r="A474">
        <v>3193</v>
      </c>
      <c r="B474" s="3" t="s">
        <v>3193</v>
      </c>
      <c r="C474" s="3" t="s">
        <v>7303</v>
      </c>
      <c r="D474" s="6">
        <v>5000</v>
      </c>
      <c r="E474" s="8">
        <v>587</v>
      </c>
      <c r="F474" t="s">
        <v>8220</v>
      </c>
      <c r="G474" t="s">
        <v>8224</v>
      </c>
      <c r="H474" t="s">
        <v>8246</v>
      </c>
      <c r="I474">
        <v>1424474056</v>
      </c>
      <c r="J474">
        <v>1420586056</v>
      </c>
      <c r="K474" t="b">
        <v>0</v>
      </c>
      <c r="L474">
        <v>24</v>
      </c>
      <c r="M474" t="b">
        <v>0</v>
      </c>
      <c r="N474" t="s">
        <v>8303</v>
      </c>
      <c r="O474" s="20" t="s">
        <v>8319</v>
      </c>
      <c r="P474" s="15" t="s">
        <v>8361</v>
      </c>
      <c r="Q474" s="13">
        <v>42010.968240740738</v>
      </c>
      <c r="R474">
        <v>2015</v>
      </c>
      <c r="S474" t="s">
        <v>8365</v>
      </c>
    </row>
    <row r="475" spans="1:19" ht="73" thickBot="1" x14ac:dyDescent="0.4">
      <c r="A475">
        <v>3194</v>
      </c>
      <c r="B475" s="3" t="s">
        <v>3194</v>
      </c>
      <c r="C475" s="3" t="s">
        <v>7304</v>
      </c>
      <c r="D475" s="6">
        <v>11000</v>
      </c>
      <c r="E475" s="8">
        <v>0</v>
      </c>
      <c r="F475" t="s">
        <v>8220</v>
      </c>
      <c r="G475" t="s">
        <v>8223</v>
      </c>
      <c r="H475" t="s">
        <v>8245</v>
      </c>
      <c r="I475">
        <v>1437960598</v>
      </c>
      <c r="J475">
        <v>1435368598</v>
      </c>
      <c r="K475" t="b">
        <v>0</v>
      </c>
      <c r="L475">
        <v>0</v>
      </c>
      <c r="M475" t="b">
        <v>0</v>
      </c>
      <c r="N475" t="s">
        <v>8303</v>
      </c>
      <c r="O475" s="20" t="s">
        <v>8319</v>
      </c>
      <c r="P475" s="15" t="s">
        <v>8361</v>
      </c>
      <c r="Q475" s="12">
        <v>42182.062476851854</v>
      </c>
      <c r="R475">
        <v>2015</v>
      </c>
      <c r="S475" t="s">
        <v>8369</v>
      </c>
    </row>
    <row r="476" spans="1:19" ht="44" thickBot="1" x14ac:dyDescent="0.4">
      <c r="A476">
        <v>3195</v>
      </c>
      <c r="B476" s="3" t="s">
        <v>3195</v>
      </c>
      <c r="C476" s="3" t="s">
        <v>7305</v>
      </c>
      <c r="D476" s="6">
        <v>3500</v>
      </c>
      <c r="E476" s="8">
        <v>2070</v>
      </c>
      <c r="F476" t="s">
        <v>8220</v>
      </c>
      <c r="G476" t="s">
        <v>8223</v>
      </c>
      <c r="H476" t="s">
        <v>8245</v>
      </c>
      <c r="I476">
        <v>1423750542</v>
      </c>
      <c r="J476">
        <v>1421158542</v>
      </c>
      <c r="K476" t="b">
        <v>0</v>
      </c>
      <c r="L476">
        <v>39</v>
      </c>
      <c r="M476" t="b">
        <v>0</v>
      </c>
      <c r="N476" t="s">
        <v>8303</v>
      </c>
      <c r="O476" s="20" t="s">
        <v>8319</v>
      </c>
      <c r="P476" s="15" t="s">
        <v>8361</v>
      </c>
      <c r="Q476" s="13">
        <v>42017.594236111108</v>
      </c>
      <c r="R476">
        <v>2015</v>
      </c>
      <c r="S476" t="s">
        <v>8365</v>
      </c>
    </row>
    <row r="477" spans="1:19" ht="44" thickBot="1" x14ac:dyDescent="0.4">
      <c r="A477">
        <v>3196</v>
      </c>
      <c r="B477" s="3" t="s">
        <v>3196</v>
      </c>
      <c r="C477" s="3" t="s">
        <v>7306</v>
      </c>
      <c r="D477" s="6">
        <v>3000000</v>
      </c>
      <c r="E477" s="8">
        <v>1800</v>
      </c>
      <c r="F477" t="s">
        <v>8220</v>
      </c>
      <c r="G477" t="s">
        <v>8223</v>
      </c>
      <c r="H477" t="s">
        <v>8245</v>
      </c>
      <c r="I477">
        <v>1438437600</v>
      </c>
      <c r="J477">
        <v>1433254875</v>
      </c>
      <c r="K477" t="b">
        <v>0</v>
      </c>
      <c r="L477">
        <v>6</v>
      </c>
      <c r="M477" t="b">
        <v>0</v>
      </c>
      <c r="N477" t="s">
        <v>8303</v>
      </c>
      <c r="O477" s="20" t="s">
        <v>8319</v>
      </c>
      <c r="P477" s="15" t="s">
        <v>8361</v>
      </c>
      <c r="Q477" s="12">
        <v>42157.598090277781</v>
      </c>
      <c r="R477">
        <v>2015</v>
      </c>
      <c r="S477" t="s">
        <v>8369</v>
      </c>
    </row>
    <row r="478" spans="1:19" ht="58.5" thickBot="1" x14ac:dyDescent="0.4">
      <c r="A478">
        <v>3197</v>
      </c>
      <c r="B478" s="3" t="s">
        <v>3197</v>
      </c>
      <c r="C478" s="3" t="s">
        <v>7307</v>
      </c>
      <c r="D478" s="6">
        <v>10000</v>
      </c>
      <c r="E478" s="8">
        <v>1145</v>
      </c>
      <c r="F478" t="s">
        <v>8220</v>
      </c>
      <c r="G478" t="s">
        <v>8233</v>
      </c>
      <c r="H478" t="s">
        <v>8253</v>
      </c>
      <c r="I478">
        <v>1423050618</v>
      </c>
      <c r="J478">
        <v>1420458618</v>
      </c>
      <c r="K478" t="b">
        <v>0</v>
      </c>
      <c r="L478">
        <v>4</v>
      </c>
      <c r="M478" t="b">
        <v>0</v>
      </c>
      <c r="N478" t="s">
        <v>8303</v>
      </c>
      <c r="O478" s="20" t="s">
        <v>8319</v>
      </c>
      <c r="P478" s="15" t="s">
        <v>8361</v>
      </c>
      <c r="Q478" s="13">
        <v>42009.493263888886</v>
      </c>
      <c r="R478">
        <v>2015</v>
      </c>
      <c r="S478" t="s">
        <v>8365</v>
      </c>
    </row>
    <row r="479" spans="1:19" ht="44" thickBot="1" x14ac:dyDescent="0.4">
      <c r="A479">
        <v>3198</v>
      </c>
      <c r="B479" s="3" t="s">
        <v>3198</v>
      </c>
      <c r="C479" s="3" t="s">
        <v>7308</v>
      </c>
      <c r="D479" s="6">
        <v>30000</v>
      </c>
      <c r="E479" s="8">
        <v>110</v>
      </c>
      <c r="F479" t="s">
        <v>8220</v>
      </c>
      <c r="G479" t="s">
        <v>8231</v>
      </c>
      <c r="H479" t="s">
        <v>8252</v>
      </c>
      <c r="I479">
        <v>1424081477</v>
      </c>
      <c r="J479">
        <v>1420798277</v>
      </c>
      <c r="K479" t="b">
        <v>0</v>
      </c>
      <c r="L479">
        <v>3</v>
      </c>
      <c r="M479" t="b">
        <v>0</v>
      </c>
      <c r="N479" t="s">
        <v>8303</v>
      </c>
      <c r="O479" s="20" t="s">
        <v>8319</v>
      </c>
      <c r="P479" s="15" t="s">
        <v>8361</v>
      </c>
      <c r="Q479" s="12">
        <v>42013.424502314818</v>
      </c>
      <c r="R479">
        <v>2015</v>
      </c>
      <c r="S479" t="s">
        <v>8365</v>
      </c>
    </row>
    <row r="480" spans="1:19" ht="116.5" thickBot="1" x14ac:dyDescent="0.4">
      <c r="A480">
        <v>3199</v>
      </c>
      <c r="B480" s="3" t="s">
        <v>3199</v>
      </c>
      <c r="C480" s="3" t="s">
        <v>7309</v>
      </c>
      <c r="D480" s="6">
        <v>5000</v>
      </c>
      <c r="E480" s="8">
        <v>2608</v>
      </c>
      <c r="F480" t="s">
        <v>8220</v>
      </c>
      <c r="G480" t="s">
        <v>8223</v>
      </c>
      <c r="H480" t="s">
        <v>8245</v>
      </c>
      <c r="I480">
        <v>1410037200</v>
      </c>
      <c r="J480">
        <v>1407435418</v>
      </c>
      <c r="K480" t="b">
        <v>0</v>
      </c>
      <c r="L480">
        <v>53</v>
      </c>
      <c r="M480" t="b">
        <v>0</v>
      </c>
      <c r="N480" t="s">
        <v>8303</v>
      </c>
      <c r="O480" s="20" t="s">
        <v>8319</v>
      </c>
      <c r="P480" s="15" t="s">
        <v>8361</v>
      </c>
      <c r="Q480" s="13">
        <v>41858.761782407404</v>
      </c>
      <c r="R480">
        <v>2014</v>
      </c>
      <c r="S480" t="s">
        <v>8371</v>
      </c>
    </row>
    <row r="481" spans="1:19" ht="58.5" thickBot="1" x14ac:dyDescent="0.4">
      <c r="A481">
        <v>3200</v>
      </c>
      <c r="B481" s="3" t="s">
        <v>3200</v>
      </c>
      <c r="C481" s="3" t="s">
        <v>7310</v>
      </c>
      <c r="D481" s="6">
        <v>50000</v>
      </c>
      <c r="E481" s="8">
        <v>1</v>
      </c>
      <c r="F481" t="s">
        <v>8220</v>
      </c>
      <c r="G481" t="s">
        <v>8223</v>
      </c>
      <c r="H481" t="s">
        <v>8245</v>
      </c>
      <c r="I481">
        <v>1461994440</v>
      </c>
      <c r="J481">
        <v>1459410101</v>
      </c>
      <c r="K481" t="b">
        <v>0</v>
      </c>
      <c r="L481">
        <v>1</v>
      </c>
      <c r="M481" t="b">
        <v>0</v>
      </c>
      <c r="N481" t="s">
        <v>8303</v>
      </c>
      <c r="O481" s="20" t="s">
        <v>8319</v>
      </c>
      <c r="P481" s="15" t="s">
        <v>8361</v>
      </c>
      <c r="Q481" s="12">
        <v>42460.320613425924</v>
      </c>
      <c r="R481">
        <v>2016</v>
      </c>
      <c r="S481" t="s">
        <v>8366</v>
      </c>
    </row>
    <row r="482" spans="1:19" ht="44" thickBot="1" x14ac:dyDescent="0.4">
      <c r="A482">
        <v>3201</v>
      </c>
      <c r="B482" s="3" t="s">
        <v>3201</v>
      </c>
      <c r="C482" s="3" t="s">
        <v>7311</v>
      </c>
      <c r="D482" s="6">
        <v>2000</v>
      </c>
      <c r="E482" s="8">
        <v>25</v>
      </c>
      <c r="F482" t="s">
        <v>8220</v>
      </c>
      <c r="G482" t="s">
        <v>8224</v>
      </c>
      <c r="H482" t="s">
        <v>8246</v>
      </c>
      <c r="I482">
        <v>1409509477</v>
      </c>
      <c r="J482">
        <v>1407695077</v>
      </c>
      <c r="K482" t="b">
        <v>0</v>
      </c>
      <c r="L482">
        <v>2</v>
      </c>
      <c r="M482" t="b">
        <v>0</v>
      </c>
      <c r="N482" t="s">
        <v>8303</v>
      </c>
      <c r="O482" s="20" t="s">
        <v>8319</v>
      </c>
      <c r="P482" s="15" t="s">
        <v>8361</v>
      </c>
      <c r="Q482" s="13">
        <v>41861.767094907409</v>
      </c>
      <c r="R482">
        <v>2014</v>
      </c>
      <c r="S482" t="s">
        <v>8371</v>
      </c>
    </row>
    <row r="483" spans="1:19" ht="58.5" thickBot="1" x14ac:dyDescent="0.4">
      <c r="A483">
        <v>3202</v>
      </c>
      <c r="B483" s="3" t="s">
        <v>3202</v>
      </c>
      <c r="C483" s="3" t="s">
        <v>7312</v>
      </c>
      <c r="D483" s="6">
        <v>5000</v>
      </c>
      <c r="E483" s="8">
        <v>2726</v>
      </c>
      <c r="F483" t="s">
        <v>8220</v>
      </c>
      <c r="G483" t="s">
        <v>8223</v>
      </c>
      <c r="H483" t="s">
        <v>8245</v>
      </c>
      <c r="I483">
        <v>1450072740</v>
      </c>
      <c r="J483">
        <v>1445027346</v>
      </c>
      <c r="K483" t="b">
        <v>0</v>
      </c>
      <c r="L483">
        <v>25</v>
      </c>
      <c r="M483" t="b">
        <v>0</v>
      </c>
      <c r="N483" t="s">
        <v>8303</v>
      </c>
      <c r="O483" s="20" t="s">
        <v>8319</v>
      </c>
      <c r="P483" s="15" t="s">
        <v>8361</v>
      </c>
      <c r="Q483" s="12">
        <v>42293.853541666664</v>
      </c>
      <c r="R483">
        <v>2015</v>
      </c>
      <c r="S483" t="s">
        <v>8373</v>
      </c>
    </row>
    <row r="484" spans="1:19" ht="102" thickBot="1" x14ac:dyDescent="0.4">
      <c r="A484">
        <v>3203</v>
      </c>
      <c r="B484" s="3" t="s">
        <v>3203</v>
      </c>
      <c r="C484" s="3" t="s">
        <v>7313</v>
      </c>
      <c r="D484" s="6">
        <v>1000</v>
      </c>
      <c r="E484" s="8">
        <v>250</v>
      </c>
      <c r="F484" t="s">
        <v>8220</v>
      </c>
      <c r="G484" t="s">
        <v>8223</v>
      </c>
      <c r="H484" t="s">
        <v>8245</v>
      </c>
      <c r="I484">
        <v>1443224622</v>
      </c>
      <c r="J484">
        <v>1440632622</v>
      </c>
      <c r="K484" t="b">
        <v>0</v>
      </c>
      <c r="L484">
        <v>6</v>
      </c>
      <c r="M484" t="b">
        <v>0</v>
      </c>
      <c r="N484" t="s">
        <v>8303</v>
      </c>
      <c r="O484" s="20" t="s">
        <v>8319</v>
      </c>
      <c r="P484" s="15" t="s">
        <v>8361</v>
      </c>
      <c r="Q484" s="13">
        <v>42242.988680555558</v>
      </c>
      <c r="R484">
        <v>2015</v>
      </c>
      <c r="S484" t="s">
        <v>8371</v>
      </c>
    </row>
    <row r="485" spans="1:19" ht="58.5" thickBot="1" x14ac:dyDescent="0.4">
      <c r="A485">
        <v>3204</v>
      </c>
      <c r="B485" s="3" t="s">
        <v>3204</v>
      </c>
      <c r="C485" s="3" t="s">
        <v>7314</v>
      </c>
      <c r="D485" s="6">
        <v>500</v>
      </c>
      <c r="E485" s="8">
        <v>0</v>
      </c>
      <c r="F485" t="s">
        <v>8220</v>
      </c>
      <c r="G485" t="s">
        <v>8223</v>
      </c>
      <c r="H485" t="s">
        <v>8245</v>
      </c>
      <c r="I485">
        <v>1437149640</v>
      </c>
      <c r="J485">
        <v>1434558479</v>
      </c>
      <c r="K485" t="b">
        <v>0</v>
      </c>
      <c r="L485">
        <v>0</v>
      </c>
      <c r="M485" t="b">
        <v>0</v>
      </c>
      <c r="N485" t="s">
        <v>8303</v>
      </c>
      <c r="O485" s="20" t="s">
        <v>8319</v>
      </c>
      <c r="P485" s="15" t="s">
        <v>8361</v>
      </c>
      <c r="Q485" s="12">
        <v>42172.686099537037</v>
      </c>
      <c r="R485">
        <v>2015</v>
      </c>
      <c r="S485" t="s">
        <v>8369</v>
      </c>
    </row>
    <row r="486" spans="1:19" ht="73" thickBot="1" x14ac:dyDescent="0.4">
      <c r="A486">
        <v>3205</v>
      </c>
      <c r="B486" s="3" t="s">
        <v>3205</v>
      </c>
      <c r="C486" s="3" t="s">
        <v>7315</v>
      </c>
      <c r="D486" s="6">
        <v>8000</v>
      </c>
      <c r="E486" s="8">
        <v>273</v>
      </c>
      <c r="F486" t="s">
        <v>8220</v>
      </c>
      <c r="G486" t="s">
        <v>8224</v>
      </c>
      <c r="H486" t="s">
        <v>8246</v>
      </c>
      <c r="I486">
        <v>1430470772</v>
      </c>
      <c r="J486">
        <v>1427878772</v>
      </c>
      <c r="K486" t="b">
        <v>0</v>
      </c>
      <c r="L486">
        <v>12</v>
      </c>
      <c r="M486" t="b">
        <v>0</v>
      </c>
      <c r="N486" t="s">
        <v>8303</v>
      </c>
      <c r="O486" s="20" t="s">
        <v>8319</v>
      </c>
      <c r="P486" s="15" t="s">
        <v>8361</v>
      </c>
      <c r="Q486" s="13">
        <v>42095.374675925923</v>
      </c>
      <c r="R486">
        <v>2015</v>
      </c>
      <c r="S486" t="s">
        <v>8367</v>
      </c>
    </row>
    <row r="487" spans="1:19" ht="102" thickBot="1" x14ac:dyDescent="0.4">
      <c r="A487">
        <v>3206</v>
      </c>
      <c r="B487" s="3" t="s">
        <v>3206</v>
      </c>
      <c r="C487" s="3" t="s">
        <v>7316</v>
      </c>
      <c r="D487" s="6">
        <v>5000</v>
      </c>
      <c r="E487" s="8">
        <v>0</v>
      </c>
      <c r="F487" t="s">
        <v>8220</v>
      </c>
      <c r="G487" t="s">
        <v>8223</v>
      </c>
      <c r="H487" t="s">
        <v>8245</v>
      </c>
      <c r="I487">
        <v>1442644651</v>
      </c>
      <c r="J487">
        <v>1440052651</v>
      </c>
      <c r="K487" t="b">
        <v>0</v>
      </c>
      <c r="L487">
        <v>0</v>
      </c>
      <c r="M487" t="b">
        <v>0</v>
      </c>
      <c r="N487" t="s">
        <v>8303</v>
      </c>
      <c r="O487" s="20" t="s">
        <v>8319</v>
      </c>
      <c r="P487" s="15" t="s">
        <v>8361</v>
      </c>
      <c r="Q487" s="12">
        <v>42236.276053240741</v>
      </c>
      <c r="R487">
        <v>2015</v>
      </c>
      <c r="S487" t="s">
        <v>8371</v>
      </c>
    </row>
    <row r="488" spans="1:19" ht="145.5" thickBot="1" x14ac:dyDescent="0.4">
      <c r="A488">
        <v>3207</v>
      </c>
      <c r="B488" s="3" t="s">
        <v>3207</v>
      </c>
      <c r="C488" s="3" t="s">
        <v>7317</v>
      </c>
      <c r="D488" s="6">
        <v>5500</v>
      </c>
      <c r="E488" s="8">
        <v>2550</v>
      </c>
      <c r="F488" t="s">
        <v>8220</v>
      </c>
      <c r="G488" t="s">
        <v>8223</v>
      </c>
      <c r="H488" t="s">
        <v>8245</v>
      </c>
      <c r="I488">
        <v>1429767607</v>
      </c>
      <c r="J488">
        <v>1424587207</v>
      </c>
      <c r="K488" t="b">
        <v>0</v>
      </c>
      <c r="L488">
        <v>36</v>
      </c>
      <c r="M488" t="b">
        <v>0</v>
      </c>
      <c r="N488" t="s">
        <v>8303</v>
      </c>
      <c r="O488" s="20" t="s">
        <v>8319</v>
      </c>
      <c r="P488" s="15" t="s">
        <v>8361</v>
      </c>
      <c r="Q488" s="13">
        <v>42057.277858796297</v>
      </c>
      <c r="R488">
        <v>2015</v>
      </c>
      <c r="S488" t="s">
        <v>8376</v>
      </c>
    </row>
    <row r="489" spans="1:19" ht="102" thickBot="1" x14ac:dyDescent="0.4">
      <c r="A489">
        <v>3208</v>
      </c>
      <c r="B489" s="3" t="s">
        <v>3208</v>
      </c>
      <c r="C489" s="3" t="s">
        <v>7318</v>
      </c>
      <c r="D489" s="6">
        <v>5000</v>
      </c>
      <c r="E489" s="8">
        <v>5175</v>
      </c>
      <c r="F489" t="s">
        <v>8218</v>
      </c>
      <c r="G489" t="s">
        <v>8223</v>
      </c>
      <c r="H489" t="s">
        <v>8245</v>
      </c>
      <c r="I489">
        <v>1406557877</v>
      </c>
      <c r="J489">
        <v>1404743477</v>
      </c>
      <c r="K489" t="b">
        <v>1</v>
      </c>
      <c r="L489">
        <v>82</v>
      </c>
      <c r="M489" t="b">
        <v>1</v>
      </c>
      <c r="N489" t="s">
        <v>8269</v>
      </c>
      <c r="O489" s="20" t="s">
        <v>8319</v>
      </c>
      <c r="P489" s="15" t="s">
        <v>8320</v>
      </c>
      <c r="Q489" s="12">
        <v>41827.605057870373</v>
      </c>
      <c r="R489">
        <v>2014</v>
      </c>
      <c r="S489" t="s">
        <v>8370</v>
      </c>
    </row>
    <row r="490" spans="1:19" ht="116.5" thickBot="1" x14ac:dyDescent="0.4">
      <c r="A490">
        <v>3209</v>
      </c>
      <c r="B490" s="3" t="s">
        <v>3209</v>
      </c>
      <c r="C490" s="3" t="s">
        <v>7319</v>
      </c>
      <c r="D490" s="6">
        <v>9500</v>
      </c>
      <c r="E490" s="8">
        <v>11335.7</v>
      </c>
      <c r="F490" t="s">
        <v>8218</v>
      </c>
      <c r="G490" t="s">
        <v>8223</v>
      </c>
      <c r="H490" t="s">
        <v>8245</v>
      </c>
      <c r="I490">
        <v>1403305200</v>
      </c>
      <c r="J490">
        <v>1400512658</v>
      </c>
      <c r="K490" t="b">
        <v>1</v>
      </c>
      <c r="L490">
        <v>226</v>
      </c>
      <c r="M490" t="b">
        <v>1</v>
      </c>
      <c r="N490" t="s">
        <v>8269</v>
      </c>
      <c r="O490" s="20" t="s">
        <v>8319</v>
      </c>
      <c r="P490" s="15" t="s">
        <v>8320</v>
      </c>
      <c r="Q490" s="13">
        <v>41778.637245370373</v>
      </c>
      <c r="R490">
        <v>2014</v>
      </c>
      <c r="S490" t="s">
        <v>8368</v>
      </c>
    </row>
    <row r="491" spans="1:19" ht="58.5" thickBot="1" x14ac:dyDescent="0.4">
      <c r="A491">
        <v>3210</v>
      </c>
      <c r="B491" s="3" t="s">
        <v>3210</v>
      </c>
      <c r="C491" s="3" t="s">
        <v>7320</v>
      </c>
      <c r="D491" s="6">
        <v>3000</v>
      </c>
      <c r="E491" s="8">
        <v>3773</v>
      </c>
      <c r="F491" t="s">
        <v>8218</v>
      </c>
      <c r="G491" t="s">
        <v>8223</v>
      </c>
      <c r="H491" t="s">
        <v>8245</v>
      </c>
      <c r="I491">
        <v>1338523140</v>
      </c>
      <c r="J491">
        <v>1334442519</v>
      </c>
      <c r="K491" t="b">
        <v>1</v>
      </c>
      <c r="L491">
        <v>60</v>
      </c>
      <c r="M491" t="b">
        <v>1</v>
      </c>
      <c r="N491" t="s">
        <v>8269</v>
      </c>
      <c r="O491" s="20" t="s">
        <v>8319</v>
      </c>
      <c r="P491" s="15" t="s">
        <v>8320</v>
      </c>
      <c r="Q491" s="12">
        <v>41013.936562499999</v>
      </c>
      <c r="R491">
        <v>2012</v>
      </c>
      <c r="S491" t="s">
        <v>8367</v>
      </c>
    </row>
    <row r="492" spans="1:19" ht="73" thickBot="1" x14ac:dyDescent="0.4">
      <c r="A492">
        <v>3211</v>
      </c>
      <c r="B492" s="3" t="s">
        <v>3211</v>
      </c>
      <c r="C492" s="3" t="s">
        <v>7321</v>
      </c>
      <c r="D492" s="6">
        <v>23000</v>
      </c>
      <c r="E492" s="8">
        <v>27541</v>
      </c>
      <c r="F492" t="s">
        <v>8218</v>
      </c>
      <c r="G492" t="s">
        <v>8223</v>
      </c>
      <c r="H492" t="s">
        <v>8245</v>
      </c>
      <c r="I492">
        <v>1408068000</v>
      </c>
      <c r="J492">
        <v>1405346680</v>
      </c>
      <c r="K492" t="b">
        <v>1</v>
      </c>
      <c r="L492">
        <v>322</v>
      </c>
      <c r="M492" t="b">
        <v>1</v>
      </c>
      <c r="N492" t="s">
        <v>8269</v>
      </c>
      <c r="O492" s="20" t="s">
        <v>8319</v>
      </c>
      <c r="P492" s="15" t="s">
        <v>8320</v>
      </c>
      <c r="Q492" s="13">
        <v>41834.586574074077</v>
      </c>
      <c r="R492">
        <v>2014</v>
      </c>
      <c r="S492" t="s">
        <v>8370</v>
      </c>
    </row>
    <row r="493" spans="1:19" ht="29.5" thickBot="1" x14ac:dyDescent="0.4">
      <c r="A493">
        <v>3212</v>
      </c>
      <c r="B493" s="3" t="s">
        <v>3212</v>
      </c>
      <c r="C493" s="3" t="s">
        <v>7322</v>
      </c>
      <c r="D493" s="6">
        <v>4000</v>
      </c>
      <c r="E493" s="8">
        <v>5050</v>
      </c>
      <c r="F493" t="s">
        <v>8218</v>
      </c>
      <c r="G493" t="s">
        <v>8223</v>
      </c>
      <c r="H493" t="s">
        <v>8245</v>
      </c>
      <c r="I493">
        <v>1407524751</v>
      </c>
      <c r="J493">
        <v>1404932751</v>
      </c>
      <c r="K493" t="b">
        <v>1</v>
      </c>
      <c r="L493">
        <v>94</v>
      </c>
      <c r="M493" t="b">
        <v>1</v>
      </c>
      <c r="N493" t="s">
        <v>8269</v>
      </c>
      <c r="O493" s="20" t="s">
        <v>8319</v>
      </c>
      <c r="P493" s="15" t="s">
        <v>8320</v>
      </c>
      <c r="Q493" s="12">
        <v>41829.795729166668</v>
      </c>
      <c r="R493">
        <v>2014</v>
      </c>
      <c r="S493" t="s">
        <v>8370</v>
      </c>
    </row>
    <row r="494" spans="1:19" ht="87.5" thickBot="1" x14ac:dyDescent="0.4">
      <c r="A494">
        <v>3213</v>
      </c>
      <c r="B494" s="3" t="s">
        <v>3213</v>
      </c>
      <c r="C494" s="3" t="s">
        <v>7323</v>
      </c>
      <c r="D494" s="6">
        <v>6000</v>
      </c>
      <c r="E494" s="8">
        <v>6007</v>
      </c>
      <c r="F494" t="s">
        <v>8218</v>
      </c>
      <c r="G494" t="s">
        <v>8224</v>
      </c>
      <c r="H494" t="s">
        <v>8246</v>
      </c>
      <c r="I494">
        <v>1437934759</v>
      </c>
      <c r="J494">
        <v>1434478759</v>
      </c>
      <c r="K494" t="b">
        <v>1</v>
      </c>
      <c r="L494">
        <v>47</v>
      </c>
      <c r="M494" t="b">
        <v>1</v>
      </c>
      <c r="N494" t="s">
        <v>8269</v>
      </c>
      <c r="O494" s="20" t="s">
        <v>8319</v>
      </c>
      <c r="P494" s="15" t="s">
        <v>8320</v>
      </c>
      <c r="Q494" s="13">
        <v>42171.763414351852</v>
      </c>
      <c r="R494">
        <v>2015</v>
      </c>
      <c r="S494" t="s">
        <v>8369</v>
      </c>
    </row>
    <row r="495" spans="1:19" ht="87.5" thickBot="1" x14ac:dyDescent="0.4">
      <c r="A495">
        <v>3214</v>
      </c>
      <c r="B495" s="3" t="s">
        <v>3214</v>
      </c>
      <c r="C495" s="3" t="s">
        <v>7324</v>
      </c>
      <c r="D495" s="6">
        <v>12000</v>
      </c>
      <c r="E495" s="8">
        <v>12256</v>
      </c>
      <c r="F495" t="s">
        <v>8218</v>
      </c>
      <c r="G495" t="s">
        <v>8224</v>
      </c>
      <c r="H495" t="s">
        <v>8246</v>
      </c>
      <c r="I495">
        <v>1452038100</v>
      </c>
      <c r="J495">
        <v>1448823673</v>
      </c>
      <c r="K495" t="b">
        <v>1</v>
      </c>
      <c r="L495">
        <v>115</v>
      </c>
      <c r="M495" t="b">
        <v>1</v>
      </c>
      <c r="N495" t="s">
        <v>8269</v>
      </c>
      <c r="O495" s="20" t="s">
        <v>8319</v>
      </c>
      <c r="P495" s="15" t="s">
        <v>8320</v>
      </c>
      <c r="Q495" s="12">
        <v>42337.792511574073</v>
      </c>
      <c r="R495">
        <v>2015</v>
      </c>
      <c r="S495" t="s">
        <v>8374</v>
      </c>
    </row>
    <row r="496" spans="1:19" ht="58.5" thickBot="1" x14ac:dyDescent="0.4">
      <c r="A496">
        <v>3215</v>
      </c>
      <c r="B496" s="3" t="s">
        <v>3215</v>
      </c>
      <c r="C496" s="3" t="s">
        <v>7325</v>
      </c>
      <c r="D496" s="6">
        <v>35000</v>
      </c>
      <c r="E496" s="8">
        <v>35123</v>
      </c>
      <c r="F496" t="s">
        <v>8218</v>
      </c>
      <c r="G496" t="s">
        <v>8223</v>
      </c>
      <c r="H496" t="s">
        <v>8245</v>
      </c>
      <c r="I496">
        <v>1441857540</v>
      </c>
      <c r="J496">
        <v>1438617471</v>
      </c>
      <c r="K496" t="b">
        <v>1</v>
      </c>
      <c r="L496">
        <v>134</v>
      </c>
      <c r="M496" t="b">
        <v>1</v>
      </c>
      <c r="N496" t="s">
        <v>8269</v>
      </c>
      <c r="O496" s="20" t="s">
        <v>8319</v>
      </c>
      <c r="P496" s="15" t="s">
        <v>8320</v>
      </c>
      <c r="Q496" s="13">
        <v>42219.665173611109</v>
      </c>
      <c r="R496">
        <v>2015</v>
      </c>
      <c r="S496" t="s">
        <v>8371</v>
      </c>
    </row>
    <row r="497" spans="1:19" ht="44" thickBot="1" x14ac:dyDescent="0.4">
      <c r="A497">
        <v>3216</v>
      </c>
      <c r="B497" s="3" t="s">
        <v>3216</v>
      </c>
      <c r="C497" s="3" t="s">
        <v>7326</v>
      </c>
      <c r="D497" s="6">
        <v>2000</v>
      </c>
      <c r="E497" s="8">
        <v>2001</v>
      </c>
      <c r="F497" t="s">
        <v>8218</v>
      </c>
      <c r="G497" t="s">
        <v>8224</v>
      </c>
      <c r="H497" t="s">
        <v>8246</v>
      </c>
      <c r="I497">
        <v>1436625000</v>
      </c>
      <c r="J497">
        <v>1433934371</v>
      </c>
      <c r="K497" t="b">
        <v>1</v>
      </c>
      <c r="L497">
        <v>35</v>
      </c>
      <c r="M497" t="b">
        <v>1</v>
      </c>
      <c r="N497" t="s">
        <v>8269</v>
      </c>
      <c r="O497" s="20" t="s">
        <v>8319</v>
      </c>
      <c r="P497" s="15" t="s">
        <v>8320</v>
      </c>
      <c r="Q497" s="12">
        <v>42165.462627314817</v>
      </c>
      <c r="R497">
        <v>2015</v>
      </c>
      <c r="S497" t="s">
        <v>8369</v>
      </c>
    </row>
    <row r="498" spans="1:19" ht="58.5" thickBot="1" x14ac:dyDescent="0.4">
      <c r="A498">
        <v>3217</v>
      </c>
      <c r="B498" s="3" t="s">
        <v>3217</v>
      </c>
      <c r="C498" s="3" t="s">
        <v>7327</v>
      </c>
      <c r="D498" s="6">
        <v>4500</v>
      </c>
      <c r="E498" s="8">
        <v>5221</v>
      </c>
      <c r="F498" t="s">
        <v>8218</v>
      </c>
      <c r="G498" t="s">
        <v>8223</v>
      </c>
      <c r="H498" t="s">
        <v>8245</v>
      </c>
      <c r="I498">
        <v>1478264784</v>
      </c>
      <c r="J498">
        <v>1475672784</v>
      </c>
      <c r="K498" t="b">
        <v>1</v>
      </c>
      <c r="L498">
        <v>104</v>
      </c>
      <c r="M498" t="b">
        <v>1</v>
      </c>
      <c r="N498" t="s">
        <v>8269</v>
      </c>
      <c r="O498" s="20" t="s">
        <v>8319</v>
      </c>
      <c r="P498" s="15" t="s">
        <v>8320</v>
      </c>
      <c r="Q498" s="13">
        <v>42648.546111111114</v>
      </c>
      <c r="R498">
        <v>2016</v>
      </c>
      <c r="S498" t="s">
        <v>8373</v>
      </c>
    </row>
    <row r="499" spans="1:19" ht="102" thickBot="1" x14ac:dyDescent="0.4">
      <c r="A499">
        <v>3218</v>
      </c>
      <c r="B499" s="3" t="s">
        <v>3218</v>
      </c>
      <c r="C499" s="3" t="s">
        <v>7328</v>
      </c>
      <c r="D499" s="6">
        <v>12000</v>
      </c>
      <c r="E499" s="8">
        <v>12252</v>
      </c>
      <c r="F499" t="s">
        <v>8218</v>
      </c>
      <c r="G499" t="s">
        <v>8224</v>
      </c>
      <c r="H499" t="s">
        <v>8246</v>
      </c>
      <c r="I499">
        <v>1419984000</v>
      </c>
      <c r="J499">
        <v>1417132986</v>
      </c>
      <c r="K499" t="b">
        <v>1</v>
      </c>
      <c r="L499">
        <v>184</v>
      </c>
      <c r="M499" t="b">
        <v>1</v>
      </c>
      <c r="N499" t="s">
        <v>8269</v>
      </c>
      <c r="O499" s="20" t="s">
        <v>8319</v>
      </c>
      <c r="P499" s="15" t="s">
        <v>8320</v>
      </c>
      <c r="Q499" s="12">
        <v>41971.002152777779</v>
      </c>
      <c r="R499">
        <v>2014</v>
      </c>
      <c r="S499" t="s">
        <v>8374</v>
      </c>
    </row>
    <row r="500" spans="1:19" ht="102" thickBot="1" x14ac:dyDescent="0.4">
      <c r="A500">
        <v>3219</v>
      </c>
      <c r="B500" s="3" t="s">
        <v>3219</v>
      </c>
      <c r="C500" s="3" t="s">
        <v>7329</v>
      </c>
      <c r="D500" s="6">
        <v>20000</v>
      </c>
      <c r="E500" s="8">
        <v>20022</v>
      </c>
      <c r="F500" t="s">
        <v>8218</v>
      </c>
      <c r="G500" t="s">
        <v>8223</v>
      </c>
      <c r="H500" t="s">
        <v>8245</v>
      </c>
      <c r="I500">
        <v>1427063747</v>
      </c>
      <c r="J500">
        <v>1424043347</v>
      </c>
      <c r="K500" t="b">
        <v>1</v>
      </c>
      <c r="L500">
        <v>119</v>
      </c>
      <c r="M500" t="b">
        <v>1</v>
      </c>
      <c r="N500" t="s">
        <v>8269</v>
      </c>
      <c r="O500" s="20" t="s">
        <v>8319</v>
      </c>
      <c r="P500" s="15" t="s">
        <v>8320</v>
      </c>
      <c r="Q500" s="13">
        <v>42050.983182870368</v>
      </c>
      <c r="R500">
        <v>2015</v>
      </c>
      <c r="S500" t="s">
        <v>8376</v>
      </c>
    </row>
    <row r="501" spans="1:19" ht="15" thickBot="1" x14ac:dyDescent="0.4">
      <c r="A501">
        <v>3220</v>
      </c>
      <c r="B501" s="3" t="s">
        <v>3220</v>
      </c>
      <c r="C501" s="3" t="s">
        <v>7330</v>
      </c>
      <c r="D501" s="6">
        <v>15000</v>
      </c>
      <c r="E501" s="8">
        <v>15126</v>
      </c>
      <c r="F501" t="s">
        <v>8218</v>
      </c>
      <c r="G501" t="s">
        <v>8223</v>
      </c>
      <c r="H501" t="s">
        <v>8245</v>
      </c>
      <c r="I501">
        <v>1489352400</v>
      </c>
      <c r="J501">
        <v>1486411204</v>
      </c>
      <c r="K501" t="b">
        <v>1</v>
      </c>
      <c r="L501">
        <v>59</v>
      </c>
      <c r="M501" t="b">
        <v>1</v>
      </c>
      <c r="N501" t="s">
        <v>8269</v>
      </c>
      <c r="O501" s="20" t="s">
        <v>8319</v>
      </c>
      <c r="P501" s="15" t="s">
        <v>8320</v>
      </c>
      <c r="Q501" s="12">
        <v>42772.833379629628</v>
      </c>
      <c r="R501">
        <v>2017</v>
      </c>
      <c r="S501" t="s">
        <v>8376</v>
      </c>
    </row>
    <row r="502" spans="1:19" ht="73" thickBot="1" x14ac:dyDescent="0.4">
      <c r="A502">
        <v>3221</v>
      </c>
      <c r="B502" s="3" t="s">
        <v>3221</v>
      </c>
      <c r="C502" s="3" t="s">
        <v>7331</v>
      </c>
      <c r="D502" s="6">
        <v>4000</v>
      </c>
      <c r="E502" s="8">
        <v>4137</v>
      </c>
      <c r="F502" t="s">
        <v>8218</v>
      </c>
      <c r="G502" t="s">
        <v>8224</v>
      </c>
      <c r="H502" t="s">
        <v>8246</v>
      </c>
      <c r="I502">
        <v>1436114603</v>
      </c>
      <c r="J502">
        <v>1433090603</v>
      </c>
      <c r="K502" t="b">
        <v>1</v>
      </c>
      <c r="L502">
        <v>113</v>
      </c>
      <c r="M502" t="b">
        <v>1</v>
      </c>
      <c r="N502" t="s">
        <v>8269</v>
      </c>
      <c r="O502" s="20" t="s">
        <v>8319</v>
      </c>
      <c r="P502" s="15" t="s">
        <v>8320</v>
      </c>
      <c r="Q502" s="13">
        <v>42155.696793981479</v>
      </c>
      <c r="R502">
        <v>2015</v>
      </c>
      <c r="S502" t="s">
        <v>8368</v>
      </c>
    </row>
    <row r="503" spans="1:19" ht="73" thickBot="1" x14ac:dyDescent="0.4">
      <c r="A503">
        <v>3222</v>
      </c>
      <c r="B503" s="3" t="s">
        <v>3222</v>
      </c>
      <c r="C503" s="3" t="s">
        <v>7332</v>
      </c>
      <c r="D503" s="6">
        <v>2500</v>
      </c>
      <c r="E503" s="8">
        <v>3120</v>
      </c>
      <c r="F503" t="s">
        <v>8218</v>
      </c>
      <c r="G503" t="s">
        <v>8223</v>
      </c>
      <c r="H503" t="s">
        <v>8245</v>
      </c>
      <c r="I503">
        <v>1445722140</v>
      </c>
      <c r="J503">
        <v>1443016697</v>
      </c>
      <c r="K503" t="b">
        <v>1</v>
      </c>
      <c r="L503">
        <v>84</v>
      </c>
      <c r="M503" t="b">
        <v>1</v>
      </c>
      <c r="N503" t="s">
        <v>8269</v>
      </c>
      <c r="O503" s="20" t="s">
        <v>8319</v>
      </c>
      <c r="P503" s="15" t="s">
        <v>8320</v>
      </c>
      <c r="Q503" s="12">
        <v>42270.582141203704</v>
      </c>
      <c r="R503">
        <v>2015</v>
      </c>
      <c r="S503" t="s">
        <v>8372</v>
      </c>
    </row>
    <row r="504" spans="1:19" ht="131" thickBot="1" x14ac:dyDescent="0.4">
      <c r="A504">
        <v>3223</v>
      </c>
      <c r="B504" s="3" t="s">
        <v>3223</v>
      </c>
      <c r="C504" s="3" t="s">
        <v>7333</v>
      </c>
      <c r="D504" s="6">
        <v>3100</v>
      </c>
      <c r="E504" s="8">
        <v>3395</v>
      </c>
      <c r="F504" t="s">
        <v>8218</v>
      </c>
      <c r="G504" t="s">
        <v>8223</v>
      </c>
      <c r="H504" t="s">
        <v>8245</v>
      </c>
      <c r="I504">
        <v>1440100976</v>
      </c>
      <c r="J504">
        <v>1437508976</v>
      </c>
      <c r="K504" t="b">
        <v>1</v>
      </c>
      <c r="L504">
        <v>74</v>
      </c>
      <c r="M504" t="b">
        <v>1</v>
      </c>
      <c r="N504" t="s">
        <v>8269</v>
      </c>
      <c r="O504" s="20" t="s">
        <v>8319</v>
      </c>
      <c r="P504" s="15" t="s">
        <v>8320</v>
      </c>
      <c r="Q504" s="13">
        <v>42206.835370370369</v>
      </c>
      <c r="R504">
        <v>2015</v>
      </c>
      <c r="S504" t="s">
        <v>8370</v>
      </c>
    </row>
    <row r="505" spans="1:19" ht="58.5" thickBot="1" x14ac:dyDescent="0.4">
      <c r="A505">
        <v>3224</v>
      </c>
      <c r="B505" s="3" t="s">
        <v>3224</v>
      </c>
      <c r="C505" s="3" t="s">
        <v>7334</v>
      </c>
      <c r="D505" s="6">
        <v>30000</v>
      </c>
      <c r="E505" s="8">
        <v>30610</v>
      </c>
      <c r="F505" t="s">
        <v>8218</v>
      </c>
      <c r="G505" t="s">
        <v>8223</v>
      </c>
      <c r="H505" t="s">
        <v>8245</v>
      </c>
      <c r="I505">
        <v>1484024400</v>
      </c>
      <c r="J505">
        <v>1479932713</v>
      </c>
      <c r="K505" t="b">
        <v>1</v>
      </c>
      <c r="L505">
        <v>216</v>
      </c>
      <c r="M505" t="b">
        <v>1</v>
      </c>
      <c r="N505" t="s">
        <v>8269</v>
      </c>
      <c r="O505" s="20" t="s">
        <v>8319</v>
      </c>
      <c r="P505" s="15" t="s">
        <v>8320</v>
      </c>
      <c r="Q505" s="12">
        <v>42697.850844907407</v>
      </c>
      <c r="R505">
        <v>2016</v>
      </c>
      <c r="S505" t="s">
        <v>8374</v>
      </c>
    </row>
    <row r="506" spans="1:19" ht="116.5" thickBot="1" x14ac:dyDescent="0.4">
      <c r="A506">
        <v>3225</v>
      </c>
      <c r="B506" s="3" t="s">
        <v>3225</v>
      </c>
      <c r="C506" s="3" t="s">
        <v>7335</v>
      </c>
      <c r="D506" s="6">
        <v>2000</v>
      </c>
      <c r="E506" s="8">
        <v>2047</v>
      </c>
      <c r="F506" t="s">
        <v>8218</v>
      </c>
      <c r="G506" t="s">
        <v>8223</v>
      </c>
      <c r="H506" t="s">
        <v>8245</v>
      </c>
      <c r="I506">
        <v>1464987600</v>
      </c>
      <c r="J506">
        <v>1463145938</v>
      </c>
      <c r="K506" t="b">
        <v>1</v>
      </c>
      <c r="L506">
        <v>39</v>
      </c>
      <c r="M506" t="b">
        <v>1</v>
      </c>
      <c r="N506" t="s">
        <v>8269</v>
      </c>
      <c r="O506" s="20" t="s">
        <v>8319</v>
      </c>
      <c r="P506" s="15" t="s">
        <v>8320</v>
      </c>
      <c r="Q506" s="13">
        <v>42503.559467592589</v>
      </c>
      <c r="R506">
        <v>2016</v>
      </c>
      <c r="S506" t="s">
        <v>8368</v>
      </c>
    </row>
    <row r="507" spans="1:19" ht="102" thickBot="1" x14ac:dyDescent="0.4">
      <c r="A507">
        <v>3226</v>
      </c>
      <c r="B507" s="3" t="s">
        <v>3226</v>
      </c>
      <c r="C507" s="3" t="s">
        <v>7336</v>
      </c>
      <c r="D507" s="6">
        <v>1200</v>
      </c>
      <c r="E507" s="8">
        <v>1250</v>
      </c>
      <c r="F507" t="s">
        <v>8218</v>
      </c>
      <c r="G507" t="s">
        <v>8224</v>
      </c>
      <c r="H507" t="s">
        <v>8246</v>
      </c>
      <c r="I507">
        <v>1446213612</v>
      </c>
      <c r="J507">
        <v>1443621612</v>
      </c>
      <c r="K507" t="b">
        <v>1</v>
      </c>
      <c r="L507">
        <v>21</v>
      </c>
      <c r="M507" t="b">
        <v>1</v>
      </c>
      <c r="N507" t="s">
        <v>8269</v>
      </c>
      <c r="O507" s="20" t="s">
        <v>8319</v>
      </c>
      <c r="P507" s="15" t="s">
        <v>8320</v>
      </c>
      <c r="Q507" s="12">
        <v>42277.583472222221</v>
      </c>
      <c r="R507">
        <v>2015</v>
      </c>
      <c r="S507" t="s">
        <v>8372</v>
      </c>
    </row>
    <row r="508" spans="1:19" ht="87.5" thickBot="1" x14ac:dyDescent="0.4">
      <c r="A508">
        <v>3227</v>
      </c>
      <c r="B508" s="3" t="s">
        <v>3227</v>
      </c>
      <c r="C508" s="3" t="s">
        <v>7337</v>
      </c>
      <c r="D508" s="6">
        <v>1200</v>
      </c>
      <c r="E508" s="8">
        <v>1500</v>
      </c>
      <c r="F508" t="s">
        <v>8218</v>
      </c>
      <c r="G508" t="s">
        <v>8224</v>
      </c>
      <c r="H508" t="s">
        <v>8246</v>
      </c>
      <c r="I508">
        <v>1484687436</v>
      </c>
      <c r="J508">
        <v>1482095436</v>
      </c>
      <c r="K508" t="b">
        <v>0</v>
      </c>
      <c r="L508">
        <v>30</v>
      </c>
      <c r="M508" t="b">
        <v>1</v>
      </c>
      <c r="N508" t="s">
        <v>8269</v>
      </c>
      <c r="O508" s="20" t="s">
        <v>8319</v>
      </c>
      <c r="P508" s="15" t="s">
        <v>8320</v>
      </c>
      <c r="Q508" s="13">
        <v>42722.882361111115</v>
      </c>
      <c r="R508">
        <v>2016</v>
      </c>
      <c r="S508" t="s">
        <v>8375</v>
      </c>
    </row>
    <row r="509" spans="1:19" ht="87.5" thickBot="1" x14ac:dyDescent="0.4">
      <c r="A509">
        <v>3228</v>
      </c>
      <c r="B509" s="3" t="s">
        <v>3228</v>
      </c>
      <c r="C509" s="3" t="s">
        <v>7338</v>
      </c>
      <c r="D509" s="6">
        <v>7000</v>
      </c>
      <c r="E509" s="8">
        <v>7164</v>
      </c>
      <c r="F509" t="s">
        <v>8218</v>
      </c>
      <c r="G509" t="s">
        <v>8223</v>
      </c>
      <c r="H509" t="s">
        <v>8245</v>
      </c>
      <c r="I509">
        <v>1450328340</v>
      </c>
      <c r="J509">
        <v>1447606884</v>
      </c>
      <c r="K509" t="b">
        <v>1</v>
      </c>
      <c r="L509">
        <v>37</v>
      </c>
      <c r="M509" t="b">
        <v>1</v>
      </c>
      <c r="N509" t="s">
        <v>8269</v>
      </c>
      <c r="O509" s="20" t="s">
        <v>8319</v>
      </c>
      <c r="P509" s="15" t="s">
        <v>8320</v>
      </c>
      <c r="Q509" s="12">
        <v>42323.709305555552</v>
      </c>
      <c r="R509">
        <v>2015</v>
      </c>
      <c r="S509" t="s">
        <v>8374</v>
      </c>
    </row>
    <row r="510" spans="1:19" ht="102" thickBot="1" x14ac:dyDescent="0.4">
      <c r="A510">
        <v>3229</v>
      </c>
      <c r="B510" s="3" t="s">
        <v>3229</v>
      </c>
      <c r="C510" s="3" t="s">
        <v>7339</v>
      </c>
      <c r="D510" s="6">
        <v>20000</v>
      </c>
      <c r="E510" s="8">
        <v>21573</v>
      </c>
      <c r="F510" t="s">
        <v>8218</v>
      </c>
      <c r="G510" t="s">
        <v>8223</v>
      </c>
      <c r="H510" t="s">
        <v>8245</v>
      </c>
      <c r="I510">
        <v>1416470398</v>
      </c>
      <c r="J510">
        <v>1413874798</v>
      </c>
      <c r="K510" t="b">
        <v>1</v>
      </c>
      <c r="L510">
        <v>202</v>
      </c>
      <c r="M510" t="b">
        <v>1</v>
      </c>
      <c r="N510" t="s">
        <v>8269</v>
      </c>
      <c r="O510" s="20" t="s">
        <v>8319</v>
      </c>
      <c r="P510" s="15" t="s">
        <v>8320</v>
      </c>
      <c r="Q510" s="13">
        <v>41933.291643518518</v>
      </c>
      <c r="R510">
        <v>2014</v>
      </c>
      <c r="S510" t="s">
        <v>8373</v>
      </c>
    </row>
    <row r="511" spans="1:19" ht="116.5" thickBot="1" x14ac:dyDescent="0.4">
      <c r="A511">
        <v>3230</v>
      </c>
      <c r="B511" s="3" t="s">
        <v>3230</v>
      </c>
      <c r="C511" s="3" t="s">
        <v>7340</v>
      </c>
      <c r="D511" s="6">
        <v>2600</v>
      </c>
      <c r="E511" s="8">
        <v>2857</v>
      </c>
      <c r="F511" t="s">
        <v>8218</v>
      </c>
      <c r="G511" t="s">
        <v>8223</v>
      </c>
      <c r="H511" t="s">
        <v>8245</v>
      </c>
      <c r="I511">
        <v>1412135940</v>
      </c>
      <c r="J511">
        <v>1410840126</v>
      </c>
      <c r="K511" t="b">
        <v>1</v>
      </c>
      <c r="L511">
        <v>37</v>
      </c>
      <c r="M511" t="b">
        <v>1</v>
      </c>
      <c r="N511" t="s">
        <v>8269</v>
      </c>
      <c r="O511" s="20" t="s">
        <v>8319</v>
      </c>
      <c r="P511" s="15" t="s">
        <v>8320</v>
      </c>
      <c r="Q511" s="12">
        <v>41898.168124999997</v>
      </c>
      <c r="R511">
        <v>2014</v>
      </c>
      <c r="S511" t="s">
        <v>8372</v>
      </c>
    </row>
    <row r="512" spans="1:19" ht="131" thickBot="1" x14ac:dyDescent="0.4">
      <c r="A512">
        <v>3231</v>
      </c>
      <c r="B512" s="3" t="s">
        <v>3231</v>
      </c>
      <c r="C512" s="3" t="s">
        <v>7341</v>
      </c>
      <c r="D512" s="6">
        <v>1000</v>
      </c>
      <c r="E512" s="8">
        <v>1610</v>
      </c>
      <c r="F512" t="s">
        <v>8218</v>
      </c>
      <c r="G512" t="s">
        <v>8223</v>
      </c>
      <c r="H512" t="s">
        <v>8245</v>
      </c>
      <c r="I512">
        <v>1460846347</v>
      </c>
      <c r="J512">
        <v>1458254347</v>
      </c>
      <c r="K512" t="b">
        <v>0</v>
      </c>
      <c r="L512">
        <v>28</v>
      </c>
      <c r="M512" t="b">
        <v>1</v>
      </c>
      <c r="N512" t="s">
        <v>8269</v>
      </c>
      <c r="O512" s="20" t="s">
        <v>8319</v>
      </c>
      <c r="P512" s="15" t="s">
        <v>8320</v>
      </c>
      <c r="Q512" s="13">
        <v>42446.943831018521</v>
      </c>
      <c r="R512">
        <v>2016</v>
      </c>
      <c r="S512" t="s">
        <v>8366</v>
      </c>
    </row>
    <row r="513" spans="1:19" ht="102" thickBot="1" x14ac:dyDescent="0.4">
      <c r="A513">
        <v>3232</v>
      </c>
      <c r="B513" s="3" t="s">
        <v>3232</v>
      </c>
      <c r="C513" s="3" t="s">
        <v>7342</v>
      </c>
      <c r="D513" s="6">
        <v>1000</v>
      </c>
      <c r="E513" s="8">
        <v>1312</v>
      </c>
      <c r="F513" t="s">
        <v>8218</v>
      </c>
      <c r="G513" t="s">
        <v>8223</v>
      </c>
      <c r="H513" t="s">
        <v>8245</v>
      </c>
      <c r="I513">
        <v>1462334340</v>
      </c>
      <c r="J513">
        <v>1459711917</v>
      </c>
      <c r="K513" t="b">
        <v>1</v>
      </c>
      <c r="L513">
        <v>26</v>
      </c>
      <c r="M513" t="b">
        <v>1</v>
      </c>
      <c r="N513" t="s">
        <v>8269</v>
      </c>
      <c r="O513" s="20" t="s">
        <v>8319</v>
      </c>
      <c r="P513" s="15" t="s">
        <v>8320</v>
      </c>
      <c r="Q513" s="12">
        <v>42463.813854166663</v>
      </c>
      <c r="R513">
        <v>2016</v>
      </c>
      <c r="S513" t="s">
        <v>8367</v>
      </c>
    </row>
    <row r="514" spans="1:19" ht="29.5" thickBot="1" x14ac:dyDescent="0.4">
      <c r="A514">
        <v>3233</v>
      </c>
      <c r="B514" s="3" t="s">
        <v>3233</v>
      </c>
      <c r="C514" s="3" t="s">
        <v>7343</v>
      </c>
      <c r="D514" s="6">
        <v>5000</v>
      </c>
      <c r="E514" s="8">
        <v>5940</v>
      </c>
      <c r="F514" t="s">
        <v>8218</v>
      </c>
      <c r="G514" t="s">
        <v>8223</v>
      </c>
      <c r="H514" t="s">
        <v>8245</v>
      </c>
      <c r="I514">
        <v>1488482355</v>
      </c>
      <c r="J514">
        <v>1485890355</v>
      </c>
      <c r="K514" t="b">
        <v>0</v>
      </c>
      <c r="L514">
        <v>61</v>
      </c>
      <c r="M514" t="b">
        <v>1</v>
      </c>
      <c r="N514" t="s">
        <v>8269</v>
      </c>
      <c r="O514" s="20" t="s">
        <v>8319</v>
      </c>
      <c r="P514" s="15" t="s">
        <v>8320</v>
      </c>
      <c r="Q514" s="13">
        <v>42766.805034722223</v>
      </c>
      <c r="R514">
        <v>2017</v>
      </c>
      <c r="S514" t="s">
        <v>8365</v>
      </c>
    </row>
    <row r="515" spans="1:19" ht="116.5" thickBot="1" x14ac:dyDescent="0.4">
      <c r="A515">
        <v>3234</v>
      </c>
      <c r="B515" s="3" t="s">
        <v>3234</v>
      </c>
      <c r="C515" s="3" t="s">
        <v>7344</v>
      </c>
      <c r="D515" s="6">
        <v>4000</v>
      </c>
      <c r="E515" s="8">
        <v>4015.71</v>
      </c>
      <c r="F515" t="s">
        <v>8218</v>
      </c>
      <c r="G515" t="s">
        <v>8224</v>
      </c>
      <c r="H515" t="s">
        <v>8246</v>
      </c>
      <c r="I515">
        <v>1485991860</v>
      </c>
      <c r="J515">
        <v>1483124208</v>
      </c>
      <c r="K515" t="b">
        <v>0</v>
      </c>
      <c r="L515">
        <v>115</v>
      </c>
      <c r="M515" t="b">
        <v>1</v>
      </c>
      <c r="N515" t="s">
        <v>8269</v>
      </c>
      <c r="O515" s="20" t="s">
        <v>8319</v>
      </c>
      <c r="P515" s="15" t="s">
        <v>8320</v>
      </c>
      <c r="Q515" s="12">
        <v>42734.789444444446</v>
      </c>
      <c r="R515">
        <v>2016</v>
      </c>
      <c r="S515" t="s">
        <v>8375</v>
      </c>
    </row>
    <row r="516" spans="1:19" ht="102" thickBot="1" x14ac:dyDescent="0.4">
      <c r="A516">
        <v>3235</v>
      </c>
      <c r="B516" s="3" t="s">
        <v>3235</v>
      </c>
      <c r="C516" s="3" t="s">
        <v>7345</v>
      </c>
      <c r="D516" s="6">
        <v>15000</v>
      </c>
      <c r="E516" s="8">
        <v>15481</v>
      </c>
      <c r="F516" t="s">
        <v>8218</v>
      </c>
      <c r="G516" t="s">
        <v>8223</v>
      </c>
      <c r="H516" t="s">
        <v>8245</v>
      </c>
      <c r="I516">
        <v>1467361251</v>
      </c>
      <c r="J516">
        <v>1464769251</v>
      </c>
      <c r="K516" t="b">
        <v>1</v>
      </c>
      <c r="L516">
        <v>181</v>
      </c>
      <c r="M516" t="b">
        <v>1</v>
      </c>
      <c r="N516" t="s">
        <v>8269</v>
      </c>
      <c r="O516" s="20" t="s">
        <v>8319</v>
      </c>
      <c r="P516" s="15" t="s">
        <v>8320</v>
      </c>
      <c r="Q516" s="13">
        <v>42522.347812499997</v>
      </c>
      <c r="R516">
        <v>2016</v>
      </c>
      <c r="S516" t="s">
        <v>8369</v>
      </c>
    </row>
    <row r="517" spans="1:19" ht="58.5" thickBot="1" x14ac:dyDescent="0.4">
      <c r="A517">
        <v>3236</v>
      </c>
      <c r="B517" s="3" t="s">
        <v>3236</v>
      </c>
      <c r="C517" s="3" t="s">
        <v>7346</v>
      </c>
      <c r="D517" s="6">
        <v>20000</v>
      </c>
      <c r="E517" s="8">
        <v>20120</v>
      </c>
      <c r="F517" t="s">
        <v>8218</v>
      </c>
      <c r="G517" t="s">
        <v>8223</v>
      </c>
      <c r="H517" t="s">
        <v>8245</v>
      </c>
      <c r="I517">
        <v>1482962433</v>
      </c>
      <c r="J517">
        <v>1480370433</v>
      </c>
      <c r="K517" t="b">
        <v>0</v>
      </c>
      <c r="L517">
        <v>110</v>
      </c>
      <c r="M517" t="b">
        <v>1</v>
      </c>
      <c r="N517" t="s">
        <v>8269</v>
      </c>
      <c r="O517" s="20" t="s">
        <v>8319</v>
      </c>
      <c r="P517" s="15" t="s">
        <v>8320</v>
      </c>
      <c r="Q517" s="12">
        <v>42702.917048611111</v>
      </c>
      <c r="R517">
        <v>2016</v>
      </c>
      <c r="S517" t="s">
        <v>8374</v>
      </c>
    </row>
    <row r="518" spans="1:19" ht="131" thickBot="1" x14ac:dyDescent="0.4">
      <c r="A518">
        <v>3237</v>
      </c>
      <c r="B518" s="3" t="s">
        <v>3237</v>
      </c>
      <c r="C518" s="3" t="s">
        <v>7347</v>
      </c>
      <c r="D518" s="6">
        <v>35000</v>
      </c>
      <c r="E518" s="8">
        <v>35275.64</v>
      </c>
      <c r="F518" t="s">
        <v>8218</v>
      </c>
      <c r="G518" t="s">
        <v>8223</v>
      </c>
      <c r="H518" t="s">
        <v>8245</v>
      </c>
      <c r="I518">
        <v>1443499140</v>
      </c>
      <c r="J518">
        <v>1441452184</v>
      </c>
      <c r="K518" t="b">
        <v>1</v>
      </c>
      <c r="L518">
        <v>269</v>
      </c>
      <c r="M518" t="b">
        <v>1</v>
      </c>
      <c r="N518" t="s">
        <v>8269</v>
      </c>
      <c r="O518" s="20" t="s">
        <v>8319</v>
      </c>
      <c r="P518" s="15" t="s">
        <v>8320</v>
      </c>
      <c r="Q518" s="13">
        <v>42252.474351851852</v>
      </c>
      <c r="R518">
        <v>2015</v>
      </c>
      <c r="S518" t="s">
        <v>8372</v>
      </c>
    </row>
    <row r="519" spans="1:19" ht="102" thickBot="1" x14ac:dyDescent="0.4">
      <c r="A519">
        <v>3238</v>
      </c>
      <c r="B519" s="3" t="s">
        <v>3238</v>
      </c>
      <c r="C519" s="3" t="s">
        <v>7348</v>
      </c>
      <c r="D519" s="6">
        <v>2800</v>
      </c>
      <c r="E519" s="8">
        <v>3145</v>
      </c>
      <c r="F519" t="s">
        <v>8218</v>
      </c>
      <c r="G519" t="s">
        <v>8224</v>
      </c>
      <c r="H519" t="s">
        <v>8246</v>
      </c>
      <c r="I519">
        <v>1435752898</v>
      </c>
      <c r="J519">
        <v>1433160898</v>
      </c>
      <c r="K519" t="b">
        <v>1</v>
      </c>
      <c r="L519">
        <v>79</v>
      </c>
      <c r="M519" t="b">
        <v>1</v>
      </c>
      <c r="N519" t="s">
        <v>8269</v>
      </c>
      <c r="O519" s="20" t="s">
        <v>8319</v>
      </c>
      <c r="P519" s="15" t="s">
        <v>8320</v>
      </c>
      <c r="Q519" s="12">
        <v>42156.510393518518</v>
      </c>
      <c r="R519">
        <v>2015</v>
      </c>
      <c r="S519" t="s">
        <v>8369</v>
      </c>
    </row>
    <row r="520" spans="1:19" ht="116.5" thickBot="1" x14ac:dyDescent="0.4">
      <c r="A520">
        <v>3239</v>
      </c>
      <c r="B520" s="3" t="s">
        <v>3239</v>
      </c>
      <c r="C520" s="3" t="s">
        <v>7349</v>
      </c>
      <c r="D520" s="6">
        <v>5862</v>
      </c>
      <c r="E520" s="8">
        <v>6208.98</v>
      </c>
      <c r="F520" t="s">
        <v>8218</v>
      </c>
      <c r="G520" t="s">
        <v>8224</v>
      </c>
      <c r="H520" t="s">
        <v>8246</v>
      </c>
      <c r="I520">
        <v>1445817540</v>
      </c>
      <c r="J520">
        <v>1443665293</v>
      </c>
      <c r="K520" t="b">
        <v>1</v>
      </c>
      <c r="L520">
        <v>104</v>
      </c>
      <c r="M520" t="b">
        <v>1</v>
      </c>
      <c r="N520" t="s">
        <v>8269</v>
      </c>
      <c r="O520" s="20" t="s">
        <v>8319</v>
      </c>
      <c r="P520" s="15" t="s">
        <v>8320</v>
      </c>
      <c r="Q520" s="13">
        <v>42278.089039351849</v>
      </c>
      <c r="R520">
        <v>2015</v>
      </c>
      <c r="S520" t="s">
        <v>8373</v>
      </c>
    </row>
    <row r="521" spans="1:19" ht="102" thickBot="1" x14ac:dyDescent="0.4">
      <c r="A521">
        <v>3240</v>
      </c>
      <c r="B521" s="3" t="s">
        <v>3240</v>
      </c>
      <c r="C521" s="3" t="s">
        <v>7350</v>
      </c>
      <c r="D521" s="6">
        <v>3000</v>
      </c>
      <c r="E521" s="8">
        <v>3017</v>
      </c>
      <c r="F521" t="s">
        <v>8218</v>
      </c>
      <c r="G521" t="s">
        <v>8224</v>
      </c>
      <c r="H521" t="s">
        <v>8246</v>
      </c>
      <c r="I521">
        <v>1487286000</v>
      </c>
      <c r="J521">
        <v>1484843948</v>
      </c>
      <c r="K521" t="b">
        <v>0</v>
      </c>
      <c r="L521">
        <v>34</v>
      </c>
      <c r="M521" t="b">
        <v>1</v>
      </c>
      <c r="N521" t="s">
        <v>8269</v>
      </c>
      <c r="O521" s="20" t="s">
        <v>8319</v>
      </c>
      <c r="P521" s="15" t="s">
        <v>8320</v>
      </c>
      <c r="Q521" s="12">
        <v>42754.693842592591</v>
      </c>
      <c r="R521">
        <v>2017</v>
      </c>
      <c r="S521" t="s">
        <v>8365</v>
      </c>
    </row>
    <row r="522" spans="1:19" ht="58.5" thickBot="1" x14ac:dyDescent="0.4">
      <c r="A522">
        <v>3241</v>
      </c>
      <c r="B522" s="3" t="s">
        <v>3241</v>
      </c>
      <c r="C522" s="3" t="s">
        <v>7351</v>
      </c>
      <c r="D522" s="6">
        <v>8500</v>
      </c>
      <c r="E522" s="8">
        <v>9801</v>
      </c>
      <c r="F522" t="s">
        <v>8218</v>
      </c>
      <c r="G522" t="s">
        <v>8223</v>
      </c>
      <c r="H522" t="s">
        <v>8245</v>
      </c>
      <c r="I522">
        <v>1413269940</v>
      </c>
      <c r="J522">
        <v>1410421670</v>
      </c>
      <c r="K522" t="b">
        <v>1</v>
      </c>
      <c r="L522">
        <v>167</v>
      </c>
      <c r="M522" t="b">
        <v>1</v>
      </c>
      <c r="N522" t="s">
        <v>8269</v>
      </c>
      <c r="O522" s="20" t="s">
        <v>8319</v>
      </c>
      <c r="P522" s="15" t="s">
        <v>8320</v>
      </c>
      <c r="Q522" s="13">
        <v>41893.324884259258</v>
      </c>
      <c r="R522">
        <v>2014</v>
      </c>
      <c r="S522" t="s">
        <v>8372</v>
      </c>
    </row>
    <row r="523" spans="1:19" ht="102" thickBot="1" x14ac:dyDescent="0.4">
      <c r="A523">
        <v>3242</v>
      </c>
      <c r="B523" s="3" t="s">
        <v>3242</v>
      </c>
      <c r="C523" s="3" t="s">
        <v>7352</v>
      </c>
      <c r="D523" s="6">
        <v>10000</v>
      </c>
      <c r="E523" s="8">
        <v>12730.42</v>
      </c>
      <c r="F523" t="s">
        <v>8218</v>
      </c>
      <c r="G523" t="s">
        <v>8223</v>
      </c>
      <c r="H523" t="s">
        <v>8245</v>
      </c>
      <c r="I523">
        <v>1411150092</v>
      </c>
      <c r="J523">
        <v>1408558092</v>
      </c>
      <c r="K523" t="b">
        <v>1</v>
      </c>
      <c r="L523">
        <v>183</v>
      </c>
      <c r="M523" t="b">
        <v>1</v>
      </c>
      <c r="N523" t="s">
        <v>8269</v>
      </c>
      <c r="O523" s="20" t="s">
        <v>8319</v>
      </c>
      <c r="P523" s="15" t="s">
        <v>8320</v>
      </c>
      <c r="Q523" s="12">
        <v>41871.755694444444</v>
      </c>
      <c r="R523">
        <v>2014</v>
      </c>
      <c r="S523" t="s">
        <v>8371</v>
      </c>
    </row>
    <row r="524" spans="1:19" ht="58.5" thickBot="1" x14ac:dyDescent="0.4">
      <c r="A524">
        <v>3243</v>
      </c>
      <c r="B524" s="3" t="s">
        <v>3243</v>
      </c>
      <c r="C524" s="3" t="s">
        <v>7353</v>
      </c>
      <c r="D524" s="6">
        <v>8000</v>
      </c>
      <c r="E524" s="8">
        <v>8227</v>
      </c>
      <c r="F524" t="s">
        <v>8218</v>
      </c>
      <c r="G524" t="s">
        <v>8223</v>
      </c>
      <c r="H524" t="s">
        <v>8245</v>
      </c>
      <c r="I524">
        <v>1444348800</v>
      </c>
      <c r="J524">
        <v>1442283562</v>
      </c>
      <c r="K524" t="b">
        <v>1</v>
      </c>
      <c r="L524">
        <v>71</v>
      </c>
      <c r="M524" t="b">
        <v>1</v>
      </c>
      <c r="N524" t="s">
        <v>8269</v>
      </c>
      <c r="O524" s="20" t="s">
        <v>8319</v>
      </c>
      <c r="P524" s="15" t="s">
        <v>8320</v>
      </c>
      <c r="Q524" s="13">
        <v>42262.096782407411</v>
      </c>
      <c r="R524">
        <v>2015</v>
      </c>
      <c r="S524" t="s">
        <v>8372</v>
      </c>
    </row>
    <row r="525" spans="1:19" ht="29.5" thickBot="1" x14ac:dyDescent="0.4">
      <c r="A525">
        <v>3244</v>
      </c>
      <c r="B525" s="3" t="s">
        <v>3244</v>
      </c>
      <c r="C525" s="3" t="s">
        <v>7354</v>
      </c>
      <c r="D525" s="6">
        <v>1600</v>
      </c>
      <c r="E525" s="8">
        <v>1647</v>
      </c>
      <c r="F525" t="s">
        <v>8218</v>
      </c>
      <c r="G525" t="s">
        <v>8224</v>
      </c>
      <c r="H525" t="s">
        <v>8246</v>
      </c>
      <c r="I525">
        <v>1480613982</v>
      </c>
      <c r="J525">
        <v>1478018382</v>
      </c>
      <c r="K525" t="b">
        <v>0</v>
      </c>
      <c r="L525">
        <v>69</v>
      </c>
      <c r="M525" t="b">
        <v>1</v>
      </c>
      <c r="N525" t="s">
        <v>8269</v>
      </c>
      <c r="O525" s="20" t="s">
        <v>8319</v>
      </c>
      <c r="P525" s="15" t="s">
        <v>8320</v>
      </c>
      <c r="Q525" s="12">
        <v>42675.694236111114</v>
      </c>
      <c r="R525">
        <v>2016</v>
      </c>
      <c r="S525" t="s">
        <v>8374</v>
      </c>
    </row>
    <row r="526" spans="1:19" ht="87.5" thickBot="1" x14ac:dyDescent="0.4">
      <c r="A526">
        <v>3245</v>
      </c>
      <c r="B526" s="3" t="s">
        <v>3245</v>
      </c>
      <c r="C526" s="3" t="s">
        <v>7355</v>
      </c>
      <c r="D526" s="6">
        <v>21000</v>
      </c>
      <c r="E526" s="8">
        <v>21904</v>
      </c>
      <c r="F526" t="s">
        <v>8218</v>
      </c>
      <c r="G526" t="s">
        <v>8223</v>
      </c>
      <c r="H526" t="s">
        <v>8245</v>
      </c>
      <c r="I526">
        <v>1434074400</v>
      </c>
      <c r="J526">
        <v>1431354258</v>
      </c>
      <c r="K526" t="b">
        <v>0</v>
      </c>
      <c r="L526">
        <v>270</v>
      </c>
      <c r="M526" t="b">
        <v>1</v>
      </c>
      <c r="N526" t="s">
        <v>8269</v>
      </c>
      <c r="O526" s="20" t="s">
        <v>8319</v>
      </c>
      <c r="P526" s="15" t="s">
        <v>8320</v>
      </c>
      <c r="Q526" s="13">
        <v>42135.600208333337</v>
      </c>
      <c r="R526">
        <v>2015</v>
      </c>
      <c r="S526" t="s">
        <v>8368</v>
      </c>
    </row>
    <row r="527" spans="1:19" ht="29.5" thickBot="1" x14ac:dyDescent="0.4">
      <c r="A527">
        <v>3246</v>
      </c>
      <c r="B527" s="3" t="s">
        <v>3246</v>
      </c>
      <c r="C527" s="3" t="s">
        <v>7356</v>
      </c>
      <c r="D527" s="6">
        <v>10000</v>
      </c>
      <c r="E527" s="8">
        <v>11122</v>
      </c>
      <c r="F527" t="s">
        <v>8218</v>
      </c>
      <c r="G527" t="s">
        <v>8223</v>
      </c>
      <c r="H527" t="s">
        <v>8245</v>
      </c>
      <c r="I527">
        <v>1442030340</v>
      </c>
      <c r="J527">
        <v>1439551200</v>
      </c>
      <c r="K527" t="b">
        <v>1</v>
      </c>
      <c r="L527">
        <v>193</v>
      </c>
      <c r="M527" t="b">
        <v>1</v>
      </c>
      <c r="N527" t="s">
        <v>8269</v>
      </c>
      <c r="O527" s="20" t="s">
        <v>8319</v>
      </c>
      <c r="P527" s="15" t="s">
        <v>8320</v>
      </c>
      <c r="Q527" s="12">
        <v>42230.472222222219</v>
      </c>
      <c r="R527">
        <v>2015</v>
      </c>
      <c r="S527" t="s">
        <v>8371</v>
      </c>
    </row>
    <row r="528" spans="1:19" ht="102" thickBot="1" x14ac:dyDescent="0.4">
      <c r="A528">
        <v>3247</v>
      </c>
      <c r="B528" s="3" t="s">
        <v>3247</v>
      </c>
      <c r="C528" s="3" t="s">
        <v>7357</v>
      </c>
      <c r="D528" s="6">
        <v>2500</v>
      </c>
      <c r="E528" s="8">
        <v>2646.5</v>
      </c>
      <c r="F528" t="s">
        <v>8218</v>
      </c>
      <c r="G528" t="s">
        <v>8224</v>
      </c>
      <c r="H528" t="s">
        <v>8246</v>
      </c>
      <c r="I528">
        <v>1436696712</v>
      </c>
      <c r="J528">
        <v>1434104712</v>
      </c>
      <c r="K528" t="b">
        <v>1</v>
      </c>
      <c r="L528">
        <v>57</v>
      </c>
      <c r="M528" t="b">
        <v>1</v>
      </c>
      <c r="N528" t="s">
        <v>8269</v>
      </c>
      <c r="O528" s="20" t="s">
        <v>8319</v>
      </c>
      <c r="P528" s="15" t="s">
        <v>8320</v>
      </c>
      <c r="Q528" s="13">
        <v>42167.434166666666</v>
      </c>
      <c r="R528">
        <v>2015</v>
      </c>
      <c r="S528" t="s">
        <v>8369</v>
      </c>
    </row>
    <row r="529" spans="1:19" ht="87.5" thickBot="1" x14ac:dyDescent="0.4">
      <c r="A529">
        <v>3248</v>
      </c>
      <c r="B529" s="3" t="s">
        <v>3248</v>
      </c>
      <c r="C529" s="3" t="s">
        <v>7358</v>
      </c>
      <c r="D529" s="6">
        <v>12000</v>
      </c>
      <c r="E529" s="8">
        <v>12095</v>
      </c>
      <c r="F529" t="s">
        <v>8218</v>
      </c>
      <c r="G529" t="s">
        <v>8223</v>
      </c>
      <c r="H529" t="s">
        <v>8245</v>
      </c>
      <c r="I529">
        <v>1428178757</v>
      </c>
      <c r="J529">
        <v>1425590357</v>
      </c>
      <c r="K529" t="b">
        <v>1</v>
      </c>
      <c r="L529">
        <v>200</v>
      </c>
      <c r="M529" t="b">
        <v>1</v>
      </c>
      <c r="N529" t="s">
        <v>8269</v>
      </c>
      <c r="O529" s="20" t="s">
        <v>8319</v>
      </c>
      <c r="P529" s="15" t="s">
        <v>8320</v>
      </c>
      <c r="Q529" s="12">
        <v>42068.888391203705</v>
      </c>
      <c r="R529">
        <v>2015</v>
      </c>
      <c r="S529" t="s">
        <v>8366</v>
      </c>
    </row>
    <row r="530" spans="1:19" ht="102" thickBot="1" x14ac:dyDescent="0.4">
      <c r="A530">
        <v>3249</v>
      </c>
      <c r="B530" s="3" t="s">
        <v>3249</v>
      </c>
      <c r="C530" s="3" t="s">
        <v>7359</v>
      </c>
      <c r="D530" s="6">
        <v>5500</v>
      </c>
      <c r="E530" s="8">
        <v>5771</v>
      </c>
      <c r="F530" t="s">
        <v>8218</v>
      </c>
      <c r="G530" t="s">
        <v>8223</v>
      </c>
      <c r="H530" t="s">
        <v>8245</v>
      </c>
      <c r="I530">
        <v>1434822914</v>
      </c>
      <c r="J530">
        <v>1432230914</v>
      </c>
      <c r="K530" t="b">
        <v>1</v>
      </c>
      <c r="L530">
        <v>88</v>
      </c>
      <c r="M530" t="b">
        <v>1</v>
      </c>
      <c r="N530" t="s">
        <v>8269</v>
      </c>
      <c r="O530" s="20" t="s">
        <v>8319</v>
      </c>
      <c r="P530" s="15" t="s">
        <v>8320</v>
      </c>
      <c r="Q530" s="13">
        <v>42145.746689814812</v>
      </c>
      <c r="R530">
        <v>2015</v>
      </c>
      <c r="S530" t="s">
        <v>8368</v>
      </c>
    </row>
    <row r="531" spans="1:19" ht="87.5" thickBot="1" x14ac:dyDescent="0.4">
      <c r="A531">
        <v>3250</v>
      </c>
      <c r="B531" s="3" t="s">
        <v>3250</v>
      </c>
      <c r="C531" s="3" t="s">
        <v>7360</v>
      </c>
      <c r="D531" s="6">
        <v>25000</v>
      </c>
      <c r="E531" s="8">
        <v>25388</v>
      </c>
      <c r="F531" t="s">
        <v>8218</v>
      </c>
      <c r="G531" t="s">
        <v>8223</v>
      </c>
      <c r="H531" t="s">
        <v>8245</v>
      </c>
      <c r="I531">
        <v>1415213324</v>
      </c>
      <c r="J531">
        <v>1412617724</v>
      </c>
      <c r="K531" t="b">
        <v>1</v>
      </c>
      <c r="L531">
        <v>213</v>
      </c>
      <c r="M531" t="b">
        <v>1</v>
      </c>
      <c r="N531" t="s">
        <v>8269</v>
      </c>
      <c r="O531" s="20" t="s">
        <v>8319</v>
      </c>
      <c r="P531" s="15" t="s">
        <v>8320</v>
      </c>
      <c r="Q531" s="12">
        <v>41918.742175925923</v>
      </c>
      <c r="R531">
        <v>2014</v>
      </c>
      <c r="S531" t="s">
        <v>8373</v>
      </c>
    </row>
    <row r="532" spans="1:19" ht="58.5" thickBot="1" x14ac:dyDescent="0.4">
      <c r="A532">
        <v>3251</v>
      </c>
      <c r="B532" s="3" t="s">
        <v>3251</v>
      </c>
      <c r="C532" s="3" t="s">
        <v>7361</v>
      </c>
      <c r="D532" s="6">
        <v>1500</v>
      </c>
      <c r="E532" s="8">
        <v>1661</v>
      </c>
      <c r="F532" t="s">
        <v>8218</v>
      </c>
      <c r="G532" t="s">
        <v>8223</v>
      </c>
      <c r="H532" t="s">
        <v>8245</v>
      </c>
      <c r="I532">
        <v>1434907966</v>
      </c>
      <c r="J532">
        <v>1432315966</v>
      </c>
      <c r="K532" t="b">
        <v>1</v>
      </c>
      <c r="L532">
        <v>20</v>
      </c>
      <c r="M532" t="b">
        <v>1</v>
      </c>
      <c r="N532" t="s">
        <v>8269</v>
      </c>
      <c r="O532" s="20" t="s">
        <v>8319</v>
      </c>
      <c r="P532" s="15" t="s">
        <v>8320</v>
      </c>
      <c r="Q532" s="13">
        <v>42146.731087962966</v>
      </c>
      <c r="R532">
        <v>2015</v>
      </c>
      <c r="S532" t="s">
        <v>8368</v>
      </c>
    </row>
    <row r="533" spans="1:19" ht="29.5" thickBot="1" x14ac:dyDescent="0.4">
      <c r="A533">
        <v>3252</v>
      </c>
      <c r="B533" s="3" t="s">
        <v>3252</v>
      </c>
      <c r="C533" s="3" t="s">
        <v>7362</v>
      </c>
      <c r="D533" s="6">
        <v>2250</v>
      </c>
      <c r="E533" s="8">
        <v>2876</v>
      </c>
      <c r="F533" t="s">
        <v>8218</v>
      </c>
      <c r="G533" t="s">
        <v>8224</v>
      </c>
      <c r="H533" t="s">
        <v>8246</v>
      </c>
      <c r="I533">
        <v>1473247240</v>
      </c>
      <c r="J533">
        <v>1470655240</v>
      </c>
      <c r="K533" t="b">
        <v>1</v>
      </c>
      <c r="L533">
        <v>50</v>
      </c>
      <c r="M533" t="b">
        <v>1</v>
      </c>
      <c r="N533" t="s">
        <v>8269</v>
      </c>
      <c r="O533" s="20" t="s">
        <v>8319</v>
      </c>
      <c r="P533" s="15" t="s">
        <v>8320</v>
      </c>
      <c r="Q533" s="12">
        <v>42590.472685185188</v>
      </c>
      <c r="R533">
        <v>2016</v>
      </c>
      <c r="S533" t="s">
        <v>8371</v>
      </c>
    </row>
    <row r="534" spans="1:19" ht="73" thickBot="1" x14ac:dyDescent="0.4">
      <c r="A534">
        <v>3253</v>
      </c>
      <c r="B534" s="3" t="s">
        <v>3253</v>
      </c>
      <c r="C534" s="3" t="s">
        <v>7363</v>
      </c>
      <c r="D534" s="6">
        <v>20000</v>
      </c>
      <c r="E534" s="8">
        <v>20365</v>
      </c>
      <c r="F534" t="s">
        <v>8218</v>
      </c>
      <c r="G534" t="s">
        <v>8223</v>
      </c>
      <c r="H534" t="s">
        <v>8245</v>
      </c>
      <c r="I534">
        <v>1473306300</v>
      </c>
      <c r="J534">
        <v>1471701028</v>
      </c>
      <c r="K534" t="b">
        <v>1</v>
      </c>
      <c r="L534">
        <v>115</v>
      </c>
      <c r="M534" t="b">
        <v>1</v>
      </c>
      <c r="N534" t="s">
        <v>8269</v>
      </c>
      <c r="O534" s="20" t="s">
        <v>8319</v>
      </c>
      <c r="P534" s="15" t="s">
        <v>8320</v>
      </c>
      <c r="Q534" s="13">
        <v>42602.57671296296</v>
      </c>
      <c r="R534">
        <v>2016</v>
      </c>
      <c r="S534" t="s">
        <v>8371</v>
      </c>
    </row>
    <row r="535" spans="1:19" ht="131" thickBot="1" x14ac:dyDescent="0.4">
      <c r="A535">
        <v>3254</v>
      </c>
      <c r="B535" s="3" t="s">
        <v>3254</v>
      </c>
      <c r="C535" s="3" t="s">
        <v>7364</v>
      </c>
      <c r="D535" s="6">
        <v>13000</v>
      </c>
      <c r="E535" s="8">
        <v>13163.5</v>
      </c>
      <c r="F535" t="s">
        <v>8218</v>
      </c>
      <c r="G535" t="s">
        <v>8224</v>
      </c>
      <c r="H535" t="s">
        <v>8246</v>
      </c>
      <c r="I535">
        <v>1427331809</v>
      </c>
      <c r="J535">
        <v>1424743409</v>
      </c>
      <c r="K535" t="b">
        <v>1</v>
      </c>
      <c r="L535">
        <v>186</v>
      </c>
      <c r="M535" t="b">
        <v>1</v>
      </c>
      <c r="N535" t="s">
        <v>8269</v>
      </c>
      <c r="O535" s="20" t="s">
        <v>8319</v>
      </c>
      <c r="P535" s="15" t="s">
        <v>8320</v>
      </c>
      <c r="Q535" s="12">
        <v>42059.085752314815</v>
      </c>
      <c r="R535">
        <v>2015</v>
      </c>
      <c r="S535" t="s">
        <v>8376</v>
      </c>
    </row>
    <row r="536" spans="1:19" ht="44" thickBot="1" x14ac:dyDescent="0.4">
      <c r="A536">
        <v>3255</v>
      </c>
      <c r="B536" s="3" t="s">
        <v>3255</v>
      </c>
      <c r="C536" s="3" t="s">
        <v>7365</v>
      </c>
      <c r="D536" s="6">
        <v>300</v>
      </c>
      <c r="E536" s="8">
        <v>525</v>
      </c>
      <c r="F536" t="s">
        <v>8218</v>
      </c>
      <c r="G536" t="s">
        <v>8224</v>
      </c>
      <c r="H536" t="s">
        <v>8246</v>
      </c>
      <c r="I536">
        <v>1412706375</v>
      </c>
      <c r="J536">
        <v>1410114375</v>
      </c>
      <c r="K536" t="b">
        <v>1</v>
      </c>
      <c r="L536">
        <v>18</v>
      </c>
      <c r="M536" t="b">
        <v>1</v>
      </c>
      <c r="N536" t="s">
        <v>8269</v>
      </c>
      <c r="O536" s="20" t="s">
        <v>8319</v>
      </c>
      <c r="P536" s="15" t="s">
        <v>8320</v>
      </c>
      <c r="Q536" s="13">
        <v>41889.768229166664</v>
      </c>
      <c r="R536">
        <v>2014</v>
      </c>
      <c r="S536" t="s">
        <v>8372</v>
      </c>
    </row>
    <row r="537" spans="1:19" ht="116.5" thickBot="1" x14ac:dyDescent="0.4">
      <c r="A537">
        <v>3256</v>
      </c>
      <c r="B537" s="3" t="s">
        <v>3256</v>
      </c>
      <c r="C537" s="3" t="s">
        <v>7366</v>
      </c>
      <c r="D537" s="6">
        <v>10000</v>
      </c>
      <c r="E537" s="8">
        <v>12806</v>
      </c>
      <c r="F537" t="s">
        <v>8218</v>
      </c>
      <c r="G537" t="s">
        <v>8223</v>
      </c>
      <c r="H537" t="s">
        <v>8245</v>
      </c>
      <c r="I537">
        <v>1433995140</v>
      </c>
      <c r="J537">
        <v>1432129577</v>
      </c>
      <c r="K537" t="b">
        <v>1</v>
      </c>
      <c r="L537">
        <v>176</v>
      </c>
      <c r="M537" t="b">
        <v>1</v>
      </c>
      <c r="N537" t="s">
        <v>8269</v>
      </c>
      <c r="O537" s="20" t="s">
        <v>8319</v>
      </c>
      <c r="P537" s="15" t="s">
        <v>8320</v>
      </c>
      <c r="Q537" s="12">
        <v>42144.573807870373</v>
      </c>
      <c r="R537">
        <v>2015</v>
      </c>
      <c r="S537" t="s">
        <v>8368</v>
      </c>
    </row>
    <row r="538" spans="1:19" ht="102" thickBot="1" x14ac:dyDescent="0.4">
      <c r="A538">
        <v>3257</v>
      </c>
      <c r="B538" s="3" t="s">
        <v>3257</v>
      </c>
      <c r="C538" s="3" t="s">
        <v>7367</v>
      </c>
      <c r="D538" s="6">
        <v>2000</v>
      </c>
      <c r="E538" s="8">
        <v>2125.9899999999998</v>
      </c>
      <c r="F538" t="s">
        <v>8218</v>
      </c>
      <c r="G538" t="s">
        <v>8224</v>
      </c>
      <c r="H538" t="s">
        <v>8246</v>
      </c>
      <c r="I538">
        <v>1487769952</v>
      </c>
      <c r="J538">
        <v>1485177952</v>
      </c>
      <c r="K538" t="b">
        <v>0</v>
      </c>
      <c r="L538">
        <v>41</v>
      </c>
      <c r="M538" t="b">
        <v>1</v>
      </c>
      <c r="N538" t="s">
        <v>8269</v>
      </c>
      <c r="O538" s="20" t="s">
        <v>8319</v>
      </c>
      <c r="P538" s="15" t="s">
        <v>8320</v>
      </c>
      <c r="Q538" s="13">
        <v>42758.559629629628</v>
      </c>
      <c r="R538">
        <v>2017</v>
      </c>
      <c r="S538" t="s">
        <v>8365</v>
      </c>
    </row>
    <row r="539" spans="1:19" ht="44" thickBot="1" x14ac:dyDescent="0.4">
      <c r="A539">
        <v>3258</v>
      </c>
      <c r="B539" s="3" t="s">
        <v>3258</v>
      </c>
      <c r="C539" s="3" t="s">
        <v>7368</v>
      </c>
      <c r="D539" s="6">
        <v>7000</v>
      </c>
      <c r="E539" s="8">
        <v>7365</v>
      </c>
      <c r="F539" t="s">
        <v>8218</v>
      </c>
      <c r="G539" t="s">
        <v>8223</v>
      </c>
      <c r="H539" t="s">
        <v>8245</v>
      </c>
      <c r="I539">
        <v>1420751861</v>
      </c>
      <c r="J539">
        <v>1418159861</v>
      </c>
      <c r="K539" t="b">
        <v>1</v>
      </c>
      <c r="L539">
        <v>75</v>
      </c>
      <c r="M539" t="b">
        <v>1</v>
      </c>
      <c r="N539" t="s">
        <v>8269</v>
      </c>
      <c r="O539" s="20" t="s">
        <v>8319</v>
      </c>
      <c r="P539" s="15" t="s">
        <v>8320</v>
      </c>
      <c r="Q539" s="12">
        <v>41982.887280092589</v>
      </c>
      <c r="R539">
        <v>2014</v>
      </c>
      <c r="S539" t="s">
        <v>8375</v>
      </c>
    </row>
    <row r="540" spans="1:19" ht="44" thickBot="1" x14ac:dyDescent="0.4">
      <c r="A540">
        <v>3259</v>
      </c>
      <c r="B540" s="3" t="s">
        <v>3259</v>
      </c>
      <c r="C540" s="3" t="s">
        <v>7369</v>
      </c>
      <c r="D540" s="6">
        <v>23000</v>
      </c>
      <c r="E540" s="8">
        <v>24418.6</v>
      </c>
      <c r="F540" t="s">
        <v>8218</v>
      </c>
      <c r="G540" t="s">
        <v>8223</v>
      </c>
      <c r="H540" t="s">
        <v>8245</v>
      </c>
      <c r="I540">
        <v>1475294340</v>
      </c>
      <c r="J540">
        <v>1472753745</v>
      </c>
      <c r="K540" t="b">
        <v>1</v>
      </c>
      <c r="L540">
        <v>97</v>
      </c>
      <c r="M540" t="b">
        <v>1</v>
      </c>
      <c r="N540" t="s">
        <v>8269</v>
      </c>
      <c r="O540" s="20" t="s">
        <v>8319</v>
      </c>
      <c r="P540" s="15" t="s">
        <v>8320</v>
      </c>
      <c r="Q540" s="13">
        <v>42614.760937500003</v>
      </c>
      <c r="R540">
        <v>2016</v>
      </c>
      <c r="S540" t="s">
        <v>8372</v>
      </c>
    </row>
    <row r="541" spans="1:19" ht="102" thickBot="1" x14ac:dyDescent="0.4">
      <c r="A541">
        <v>3260</v>
      </c>
      <c r="B541" s="3" t="s">
        <v>3260</v>
      </c>
      <c r="C541" s="3" t="s">
        <v>7370</v>
      </c>
      <c r="D541" s="6">
        <v>5000</v>
      </c>
      <c r="E541" s="8">
        <v>5462</v>
      </c>
      <c r="F541" t="s">
        <v>8218</v>
      </c>
      <c r="G541" t="s">
        <v>8223</v>
      </c>
      <c r="H541" t="s">
        <v>8245</v>
      </c>
      <c r="I541">
        <v>1448903318</v>
      </c>
      <c r="J541">
        <v>1445875718</v>
      </c>
      <c r="K541" t="b">
        <v>1</v>
      </c>
      <c r="L541">
        <v>73</v>
      </c>
      <c r="M541" t="b">
        <v>1</v>
      </c>
      <c r="N541" t="s">
        <v>8269</v>
      </c>
      <c r="O541" s="20" t="s">
        <v>8319</v>
      </c>
      <c r="P541" s="15" t="s">
        <v>8320</v>
      </c>
      <c r="Q541" s="12">
        <v>42303.672662037039</v>
      </c>
      <c r="R541">
        <v>2015</v>
      </c>
      <c r="S541" t="s">
        <v>8373</v>
      </c>
    </row>
    <row r="542" spans="1:19" ht="102" thickBot="1" x14ac:dyDescent="0.4">
      <c r="A542">
        <v>3261</v>
      </c>
      <c r="B542" s="3" t="s">
        <v>3261</v>
      </c>
      <c r="C542" s="3" t="s">
        <v>7371</v>
      </c>
      <c r="D542" s="6">
        <v>3300</v>
      </c>
      <c r="E542" s="8">
        <v>3315</v>
      </c>
      <c r="F542" t="s">
        <v>8218</v>
      </c>
      <c r="G542" t="s">
        <v>8223</v>
      </c>
      <c r="H542" t="s">
        <v>8245</v>
      </c>
      <c r="I542">
        <v>1437067476</v>
      </c>
      <c r="J542">
        <v>1434475476</v>
      </c>
      <c r="K542" t="b">
        <v>1</v>
      </c>
      <c r="L542">
        <v>49</v>
      </c>
      <c r="M542" t="b">
        <v>1</v>
      </c>
      <c r="N542" t="s">
        <v>8269</v>
      </c>
      <c r="O542" s="20" t="s">
        <v>8319</v>
      </c>
      <c r="P542" s="15" t="s">
        <v>8320</v>
      </c>
      <c r="Q542" s="13">
        <v>42171.725416666668</v>
      </c>
      <c r="R542">
        <v>2015</v>
      </c>
      <c r="S542" t="s">
        <v>8369</v>
      </c>
    </row>
    <row r="543" spans="1:19" ht="73" thickBot="1" x14ac:dyDescent="0.4">
      <c r="A543">
        <v>3262</v>
      </c>
      <c r="B543" s="3" t="s">
        <v>3262</v>
      </c>
      <c r="C543" s="3" t="s">
        <v>7372</v>
      </c>
      <c r="D543" s="6">
        <v>12200</v>
      </c>
      <c r="E543" s="8">
        <v>12571</v>
      </c>
      <c r="F543" t="s">
        <v>8218</v>
      </c>
      <c r="G543" t="s">
        <v>8223</v>
      </c>
      <c r="H543" t="s">
        <v>8245</v>
      </c>
      <c r="I543">
        <v>1419220800</v>
      </c>
      <c r="J543">
        <v>1416555262</v>
      </c>
      <c r="K543" t="b">
        <v>1</v>
      </c>
      <c r="L543">
        <v>134</v>
      </c>
      <c r="M543" t="b">
        <v>1</v>
      </c>
      <c r="N543" t="s">
        <v>8269</v>
      </c>
      <c r="O543" s="20" t="s">
        <v>8319</v>
      </c>
      <c r="P543" s="15" t="s">
        <v>8320</v>
      </c>
      <c r="Q543" s="12">
        <v>41964.315532407411</v>
      </c>
      <c r="R543">
        <v>2014</v>
      </c>
      <c r="S543" t="s">
        <v>8374</v>
      </c>
    </row>
    <row r="544" spans="1:19" ht="102" thickBot="1" x14ac:dyDescent="0.4">
      <c r="A544">
        <v>3263</v>
      </c>
      <c r="B544" s="3" t="s">
        <v>3263</v>
      </c>
      <c r="C544" s="3" t="s">
        <v>7373</v>
      </c>
      <c r="D544" s="6">
        <v>2500</v>
      </c>
      <c r="E544" s="8">
        <v>2804.16</v>
      </c>
      <c r="F544" t="s">
        <v>8218</v>
      </c>
      <c r="G544" t="s">
        <v>8223</v>
      </c>
      <c r="H544" t="s">
        <v>8245</v>
      </c>
      <c r="I544">
        <v>1446238800</v>
      </c>
      <c r="J544">
        <v>1444220588</v>
      </c>
      <c r="K544" t="b">
        <v>1</v>
      </c>
      <c r="L544">
        <v>68</v>
      </c>
      <c r="M544" t="b">
        <v>1</v>
      </c>
      <c r="N544" t="s">
        <v>8269</v>
      </c>
      <c r="O544" s="20" t="s">
        <v>8319</v>
      </c>
      <c r="P544" s="15" t="s">
        <v>8320</v>
      </c>
      <c r="Q544" s="13">
        <v>42284.516064814816</v>
      </c>
      <c r="R544">
        <v>2015</v>
      </c>
      <c r="S544" t="s">
        <v>8373</v>
      </c>
    </row>
    <row r="545" spans="1:19" ht="44" thickBot="1" x14ac:dyDescent="0.4">
      <c r="A545">
        <v>3264</v>
      </c>
      <c r="B545" s="3" t="s">
        <v>3264</v>
      </c>
      <c r="C545" s="3" t="s">
        <v>7374</v>
      </c>
      <c r="D545" s="6">
        <v>2500</v>
      </c>
      <c r="E545" s="8">
        <v>2575</v>
      </c>
      <c r="F545" t="s">
        <v>8218</v>
      </c>
      <c r="G545" t="s">
        <v>8223</v>
      </c>
      <c r="H545" t="s">
        <v>8245</v>
      </c>
      <c r="I545">
        <v>1422482400</v>
      </c>
      <c r="J545">
        <v>1421089938</v>
      </c>
      <c r="K545" t="b">
        <v>1</v>
      </c>
      <c r="L545">
        <v>49</v>
      </c>
      <c r="M545" t="b">
        <v>1</v>
      </c>
      <c r="N545" t="s">
        <v>8269</v>
      </c>
      <c r="O545" s="20" t="s">
        <v>8319</v>
      </c>
      <c r="P545" s="15" t="s">
        <v>8320</v>
      </c>
      <c r="Q545" s="12">
        <v>42016.800208333334</v>
      </c>
      <c r="R545">
        <v>2015</v>
      </c>
      <c r="S545" t="s">
        <v>8365</v>
      </c>
    </row>
    <row r="546" spans="1:19" ht="116.5" thickBot="1" x14ac:dyDescent="0.4">
      <c r="A546">
        <v>3265</v>
      </c>
      <c r="B546" s="3" t="s">
        <v>3265</v>
      </c>
      <c r="C546" s="3" t="s">
        <v>7375</v>
      </c>
      <c r="D546" s="6">
        <v>2700</v>
      </c>
      <c r="E546" s="8">
        <v>4428</v>
      </c>
      <c r="F546" t="s">
        <v>8218</v>
      </c>
      <c r="G546" t="s">
        <v>8240</v>
      </c>
      <c r="H546" t="s">
        <v>8248</v>
      </c>
      <c r="I546">
        <v>1449162000</v>
      </c>
      <c r="J546">
        <v>1446570315</v>
      </c>
      <c r="K546" t="b">
        <v>1</v>
      </c>
      <c r="L546">
        <v>63</v>
      </c>
      <c r="M546" t="b">
        <v>1</v>
      </c>
      <c r="N546" t="s">
        <v>8269</v>
      </c>
      <c r="O546" s="20" t="s">
        <v>8319</v>
      </c>
      <c r="P546" s="15" t="s">
        <v>8320</v>
      </c>
      <c r="Q546" s="13">
        <v>42311.71197916667</v>
      </c>
      <c r="R546">
        <v>2015</v>
      </c>
      <c r="S546" t="s">
        <v>8374</v>
      </c>
    </row>
    <row r="547" spans="1:19" ht="29.5" thickBot="1" x14ac:dyDescent="0.4">
      <c r="A547">
        <v>3266</v>
      </c>
      <c r="B547" s="3" t="s">
        <v>3266</v>
      </c>
      <c r="C547" s="3" t="s">
        <v>7376</v>
      </c>
      <c r="D547" s="6">
        <v>6000</v>
      </c>
      <c r="E547" s="8">
        <v>7877</v>
      </c>
      <c r="F547" t="s">
        <v>8218</v>
      </c>
      <c r="G547" t="s">
        <v>8223</v>
      </c>
      <c r="H547" t="s">
        <v>8245</v>
      </c>
      <c r="I547">
        <v>1434142800</v>
      </c>
      <c r="J547">
        <v>1431435122</v>
      </c>
      <c r="K547" t="b">
        <v>1</v>
      </c>
      <c r="L547">
        <v>163</v>
      </c>
      <c r="M547" t="b">
        <v>1</v>
      </c>
      <c r="N547" t="s">
        <v>8269</v>
      </c>
      <c r="O547" s="20" t="s">
        <v>8319</v>
      </c>
      <c r="P547" s="15" t="s">
        <v>8320</v>
      </c>
      <c r="Q547" s="12">
        <v>42136.536134259259</v>
      </c>
      <c r="R547">
        <v>2015</v>
      </c>
      <c r="S547" t="s">
        <v>8368</v>
      </c>
    </row>
    <row r="548" spans="1:19" ht="131" thickBot="1" x14ac:dyDescent="0.4">
      <c r="A548">
        <v>3267</v>
      </c>
      <c r="B548" s="3" t="s">
        <v>3267</v>
      </c>
      <c r="C548" s="3" t="s">
        <v>7377</v>
      </c>
      <c r="D548" s="6">
        <v>15000</v>
      </c>
      <c r="E548" s="8">
        <v>15315</v>
      </c>
      <c r="F548" t="s">
        <v>8218</v>
      </c>
      <c r="G548" t="s">
        <v>8223</v>
      </c>
      <c r="H548" t="s">
        <v>8245</v>
      </c>
      <c r="I548">
        <v>1437156660</v>
      </c>
      <c r="J548">
        <v>1434564660</v>
      </c>
      <c r="K548" t="b">
        <v>1</v>
      </c>
      <c r="L548">
        <v>288</v>
      </c>
      <c r="M548" t="b">
        <v>1</v>
      </c>
      <c r="N548" t="s">
        <v>8269</v>
      </c>
      <c r="O548" s="20" t="s">
        <v>8319</v>
      </c>
      <c r="P548" s="15" t="s">
        <v>8320</v>
      </c>
      <c r="Q548" s="13">
        <v>42172.757638888892</v>
      </c>
      <c r="R548">
        <v>2015</v>
      </c>
      <c r="S548" t="s">
        <v>8369</v>
      </c>
    </row>
    <row r="549" spans="1:19" ht="116.5" thickBot="1" x14ac:dyDescent="0.4">
      <c r="A549">
        <v>3268</v>
      </c>
      <c r="B549" s="3" t="s">
        <v>3268</v>
      </c>
      <c r="C549" s="3" t="s">
        <v>7378</v>
      </c>
      <c r="D549" s="6">
        <v>2000</v>
      </c>
      <c r="E549" s="8">
        <v>2560</v>
      </c>
      <c r="F549" t="s">
        <v>8218</v>
      </c>
      <c r="G549" t="s">
        <v>8223</v>
      </c>
      <c r="H549" t="s">
        <v>8245</v>
      </c>
      <c r="I549">
        <v>1472074928</v>
      </c>
      <c r="J549">
        <v>1470692528</v>
      </c>
      <c r="K549" t="b">
        <v>1</v>
      </c>
      <c r="L549">
        <v>42</v>
      </c>
      <c r="M549" t="b">
        <v>1</v>
      </c>
      <c r="N549" t="s">
        <v>8269</v>
      </c>
      <c r="O549" s="20" t="s">
        <v>8319</v>
      </c>
      <c r="P549" s="15" t="s">
        <v>8320</v>
      </c>
      <c r="Q549" s="12">
        <v>42590.90425925926</v>
      </c>
      <c r="R549">
        <v>2016</v>
      </c>
      <c r="S549" t="s">
        <v>8371</v>
      </c>
    </row>
    <row r="550" spans="1:19" ht="73" thickBot="1" x14ac:dyDescent="0.4">
      <c r="A550">
        <v>3269</v>
      </c>
      <c r="B550" s="3" t="s">
        <v>3269</v>
      </c>
      <c r="C550" s="3" t="s">
        <v>7379</v>
      </c>
      <c r="D550" s="6">
        <v>8000</v>
      </c>
      <c r="E550" s="8">
        <v>8120</v>
      </c>
      <c r="F550" t="s">
        <v>8218</v>
      </c>
      <c r="G550" t="s">
        <v>8224</v>
      </c>
      <c r="H550" t="s">
        <v>8246</v>
      </c>
      <c r="I550">
        <v>1434452400</v>
      </c>
      <c r="J550">
        <v>1431509397</v>
      </c>
      <c r="K550" t="b">
        <v>1</v>
      </c>
      <c r="L550">
        <v>70</v>
      </c>
      <c r="M550" t="b">
        <v>1</v>
      </c>
      <c r="N550" t="s">
        <v>8269</v>
      </c>
      <c r="O550" s="20" t="s">
        <v>8319</v>
      </c>
      <c r="P550" s="15" t="s">
        <v>8320</v>
      </c>
      <c r="Q550" s="13">
        <v>42137.395798611113</v>
      </c>
      <c r="R550">
        <v>2015</v>
      </c>
      <c r="S550" t="s">
        <v>8368</v>
      </c>
    </row>
    <row r="551" spans="1:19" ht="116.5" thickBot="1" x14ac:dyDescent="0.4">
      <c r="A551">
        <v>3270</v>
      </c>
      <c r="B551" s="3" t="s">
        <v>3270</v>
      </c>
      <c r="C551" s="3" t="s">
        <v>7380</v>
      </c>
      <c r="D551" s="6">
        <v>1800</v>
      </c>
      <c r="E551" s="8">
        <v>1830</v>
      </c>
      <c r="F551" t="s">
        <v>8218</v>
      </c>
      <c r="G551" t="s">
        <v>8224</v>
      </c>
      <c r="H551" t="s">
        <v>8246</v>
      </c>
      <c r="I551">
        <v>1436705265</v>
      </c>
      <c r="J551">
        <v>1434113265</v>
      </c>
      <c r="K551" t="b">
        <v>1</v>
      </c>
      <c r="L551">
        <v>30</v>
      </c>
      <c r="M551" t="b">
        <v>1</v>
      </c>
      <c r="N551" t="s">
        <v>8269</v>
      </c>
      <c r="O551" s="20" t="s">
        <v>8319</v>
      </c>
      <c r="P551" s="15" t="s">
        <v>8320</v>
      </c>
      <c r="Q551" s="12">
        <v>42167.533159722225</v>
      </c>
      <c r="R551">
        <v>2015</v>
      </c>
      <c r="S551" t="s">
        <v>8369</v>
      </c>
    </row>
    <row r="552" spans="1:19" ht="87.5" thickBot="1" x14ac:dyDescent="0.4">
      <c r="A552">
        <v>3271</v>
      </c>
      <c r="B552" s="3" t="s">
        <v>3271</v>
      </c>
      <c r="C552" s="3" t="s">
        <v>7381</v>
      </c>
      <c r="D552" s="6">
        <v>1500</v>
      </c>
      <c r="E552" s="8">
        <v>1950</v>
      </c>
      <c r="F552" t="s">
        <v>8218</v>
      </c>
      <c r="G552" t="s">
        <v>8224</v>
      </c>
      <c r="H552" t="s">
        <v>8246</v>
      </c>
      <c r="I552">
        <v>1414927775</v>
      </c>
      <c r="J552">
        <v>1412332175</v>
      </c>
      <c r="K552" t="b">
        <v>1</v>
      </c>
      <c r="L552">
        <v>51</v>
      </c>
      <c r="M552" t="b">
        <v>1</v>
      </c>
      <c r="N552" t="s">
        <v>8269</v>
      </c>
      <c r="O552" s="20" t="s">
        <v>8319</v>
      </c>
      <c r="P552" s="15" t="s">
        <v>8320</v>
      </c>
      <c r="Q552" s="13">
        <v>41915.437210648146</v>
      </c>
      <c r="R552">
        <v>2014</v>
      </c>
      <c r="S552" t="s">
        <v>8373</v>
      </c>
    </row>
    <row r="553" spans="1:19" ht="73" thickBot="1" x14ac:dyDescent="0.4">
      <c r="A553">
        <v>3272</v>
      </c>
      <c r="B553" s="3" t="s">
        <v>3272</v>
      </c>
      <c r="C553" s="3" t="s">
        <v>7382</v>
      </c>
      <c r="D553" s="6">
        <v>10000</v>
      </c>
      <c r="E553" s="8">
        <v>15443</v>
      </c>
      <c r="F553" t="s">
        <v>8218</v>
      </c>
      <c r="G553" t="s">
        <v>8223</v>
      </c>
      <c r="H553" t="s">
        <v>8245</v>
      </c>
      <c r="I553">
        <v>1446814809</v>
      </c>
      <c r="J553">
        <v>1444219209</v>
      </c>
      <c r="K553" t="b">
        <v>1</v>
      </c>
      <c r="L553">
        <v>145</v>
      </c>
      <c r="M553" t="b">
        <v>1</v>
      </c>
      <c r="N553" t="s">
        <v>8269</v>
      </c>
      <c r="O553" s="20" t="s">
        <v>8319</v>
      </c>
      <c r="P553" s="15" t="s">
        <v>8320</v>
      </c>
      <c r="Q553" s="12">
        <v>42284.500104166669</v>
      </c>
      <c r="R553">
        <v>2015</v>
      </c>
      <c r="S553" t="s">
        <v>8373</v>
      </c>
    </row>
    <row r="554" spans="1:19" ht="58.5" thickBot="1" x14ac:dyDescent="0.4">
      <c r="A554">
        <v>3273</v>
      </c>
      <c r="B554" s="3" t="s">
        <v>3273</v>
      </c>
      <c r="C554" s="3" t="s">
        <v>7383</v>
      </c>
      <c r="D554" s="6">
        <v>4000</v>
      </c>
      <c r="E554" s="8">
        <v>4296</v>
      </c>
      <c r="F554" t="s">
        <v>8218</v>
      </c>
      <c r="G554" t="s">
        <v>8223</v>
      </c>
      <c r="H554" t="s">
        <v>8245</v>
      </c>
      <c r="I554">
        <v>1473879600</v>
      </c>
      <c r="J554">
        <v>1472498042</v>
      </c>
      <c r="K554" t="b">
        <v>1</v>
      </c>
      <c r="L554">
        <v>21</v>
      </c>
      <c r="M554" t="b">
        <v>1</v>
      </c>
      <c r="N554" t="s">
        <v>8269</v>
      </c>
      <c r="O554" s="20" t="s">
        <v>8319</v>
      </c>
      <c r="P554" s="15" t="s">
        <v>8320</v>
      </c>
      <c r="Q554" s="13">
        <v>42611.801412037035</v>
      </c>
      <c r="R554">
        <v>2016</v>
      </c>
      <c r="S554" t="s">
        <v>8371</v>
      </c>
    </row>
    <row r="555" spans="1:19" ht="87.5" thickBot="1" x14ac:dyDescent="0.4">
      <c r="A555">
        <v>3274</v>
      </c>
      <c r="B555" s="3" t="s">
        <v>3274</v>
      </c>
      <c r="C555" s="3" t="s">
        <v>7384</v>
      </c>
      <c r="D555" s="6">
        <v>15500</v>
      </c>
      <c r="E555" s="8">
        <v>15705</v>
      </c>
      <c r="F555" t="s">
        <v>8218</v>
      </c>
      <c r="G555" t="s">
        <v>8223</v>
      </c>
      <c r="H555" t="s">
        <v>8245</v>
      </c>
      <c r="I555">
        <v>1458075600</v>
      </c>
      <c r="J555">
        <v>1454259272</v>
      </c>
      <c r="K555" t="b">
        <v>1</v>
      </c>
      <c r="L555">
        <v>286</v>
      </c>
      <c r="M555" t="b">
        <v>1</v>
      </c>
      <c r="N555" t="s">
        <v>8269</v>
      </c>
      <c r="O555" s="20" t="s">
        <v>8319</v>
      </c>
      <c r="P555" s="15" t="s">
        <v>8320</v>
      </c>
      <c r="Q555" s="12">
        <v>42400.70453703704</v>
      </c>
      <c r="R555">
        <v>2016</v>
      </c>
      <c r="S555" t="s">
        <v>8365</v>
      </c>
    </row>
    <row r="556" spans="1:19" ht="116.5" thickBot="1" x14ac:dyDescent="0.4">
      <c r="A556">
        <v>3275</v>
      </c>
      <c r="B556" s="3" t="s">
        <v>3275</v>
      </c>
      <c r="C556" s="3" t="s">
        <v>7385</v>
      </c>
      <c r="D556" s="6">
        <v>1800</v>
      </c>
      <c r="E556" s="8">
        <v>1805</v>
      </c>
      <c r="F556" t="s">
        <v>8218</v>
      </c>
      <c r="G556" t="s">
        <v>8223</v>
      </c>
      <c r="H556" t="s">
        <v>8245</v>
      </c>
      <c r="I556">
        <v>1423456200</v>
      </c>
      <c r="J556">
        <v>1421183271</v>
      </c>
      <c r="K556" t="b">
        <v>1</v>
      </c>
      <c r="L556">
        <v>12</v>
      </c>
      <c r="M556" t="b">
        <v>1</v>
      </c>
      <c r="N556" t="s">
        <v>8269</v>
      </c>
      <c r="O556" s="20" t="s">
        <v>8319</v>
      </c>
      <c r="P556" s="15" t="s">
        <v>8320</v>
      </c>
      <c r="Q556" s="13">
        <v>42017.88045138889</v>
      </c>
      <c r="R556">
        <v>2015</v>
      </c>
      <c r="S556" t="s">
        <v>8365</v>
      </c>
    </row>
    <row r="557" spans="1:19" ht="44" thickBot="1" x14ac:dyDescent="0.4">
      <c r="A557">
        <v>3276</v>
      </c>
      <c r="B557" s="3" t="s">
        <v>3276</v>
      </c>
      <c r="C557" s="3" t="s">
        <v>7386</v>
      </c>
      <c r="D557" s="6">
        <v>4500</v>
      </c>
      <c r="E557" s="8">
        <v>5258</v>
      </c>
      <c r="F557" t="s">
        <v>8218</v>
      </c>
      <c r="G557" t="s">
        <v>8228</v>
      </c>
      <c r="H557" t="s">
        <v>8250</v>
      </c>
      <c r="I557">
        <v>1459483140</v>
      </c>
      <c r="J557">
        <v>1456526879</v>
      </c>
      <c r="K557" t="b">
        <v>1</v>
      </c>
      <c r="L557">
        <v>100</v>
      </c>
      <c r="M557" t="b">
        <v>1</v>
      </c>
      <c r="N557" t="s">
        <v>8269</v>
      </c>
      <c r="O557" s="20" t="s">
        <v>8319</v>
      </c>
      <c r="P557" s="15" t="s">
        <v>8320</v>
      </c>
      <c r="Q557" s="12">
        <v>42426.949988425928</v>
      </c>
      <c r="R557">
        <v>2016</v>
      </c>
      <c r="S557" t="s">
        <v>8376</v>
      </c>
    </row>
    <row r="558" spans="1:19" ht="73" thickBot="1" x14ac:dyDescent="0.4">
      <c r="A558">
        <v>3277</v>
      </c>
      <c r="B558" s="3" t="s">
        <v>3277</v>
      </c>
      <c r="C558" s="3" t="s">
        <v>7387</v>
      </c>
      <c r="D558" s="6">
        <v>5000</v>
      </c>
      <c r="E558" s="8">
        <v>5430</v>
      </c>
      <c r="F558" t="s">
        <v>8218</v>
      </c>
      <c r="G558" t="s">
        <v>8224</v>
      </c>
      <c r="H558" t="s">
        <v>8246</v>
      </c>
      <c r="I558">
        <v>1416331406</v>
      </c>
      <c r="J558">
        <v>1413735806</v>
      </c>
      <c r="K558" t="b">
        <v>1</v>
      </c>
      <c r="L558">
        <v>100</v>
      </c>
      <c r="M558" t="b">
        <v>1</v>
      </c>
      <c r="N558" t="s">
        <v>8269</v>
      </c>
      <c r="O558" s="20" t="s">
        <v>8319</v>
      </c>
      <c r="P558" s="15" t="s">
        <v>8320</v>
      </c>
      <c r="Q558" s="13">
        <v>41931.682939814818</v>
      </c>
      <c r="R558">
        <v>2014</v>
      </c>
      <c r="S558" t="s">
        <v>8373</v>
      </c>
    </row>
    <row r="559" spans="1:19" ht="102" thickBot="1" x14ac:dyDescent="0.4">
      <c r="A559">
        <v>3278</v>
      </c>
      <c r="B559" s="3" t="s">
        <v>3278</v>
      </c>
      <c r="C559" s="3" t="s">
        <v>7388</v>
      </c>
      <c r="D559" s="6">
        <v>2500</v>
      </c>
      <c r="E559" s="8">
        <v>2585</v>
      </c>
      <c r="F559" t="s">
        <v>8218</v>
      </c>
      <c r="G559" t="s">
        <v>8224</v>
      </c>
      <c r="H559" t="s">
        <v>8246</v>
      </c>
      <c r="I559">
        <v>1433017303</v>
      </c>
      <c r="J559">
        <v>1430425303</v>
      </c>
      <c r="K559" t="b">
        <v>1</v>
      </c>
      <c r="L559">
        <v>34</v>
      </c>
      <c r="M559" t="b">
        <v>1</v>
      </c>
      <c r="N559" t="s">
        <v>8269</v>
      </c>
      <c r="O559" s="20" t="s">
        <v>8319</v>
      </c>
      <c r="P559" s="15" t="s">
        <v>8320</v>
      </c>
      <c r="Q559" s="12">
        <v>42124.848414351851</v>
      </c>
      <c r="R559">
        <v>2015</v>
      </c>
      <c r="S559" t="s">
        <v>8367</v>
      </c>
    </row>
    <row r="560" spans="1:19" ht="87.5" thickBot="1" x14ac:dyDescent="0.4">
      <c r="A560">
        <v>3279</v>
      </c>
      <c r="B560" s="3" t="s">
        <v>3279</v>
      </c>
      <c r="C560" s="3" t="s">
        <v>7389</v>
      </c>
      <c r="D560" s="6">
        <v>5800</v>
      </c>
      <c r="E560" s="8">
        <v>6628</v>
      </c>
      <c r="F560" t="s">
        <v>8218</v>
      </c>
      <c r="G560" t="s">
        <v>8223</v>
      </c>
      <c r="H560" t="s">
        <v>8245</v>
      </c>
      <c r="I560">
        <v>1459474059</v>
      </c>
      <c r="J560">
        <v>1456885659</v>
      </c>
      <c r="K560" t="b">
        <v>0</v>
      </c>
      <c r="L560">
        <v>63</v>
      </c>
      <c r="M560" t="b">
        <v>1</v>
      </c>
      <c r="N560" t="s">
        <v>8269</v>
      </c>
      <c r="O560" s="20" t="s">
        <v>8319</v>
      </c>
      <c r="P560" s="15" t="s">
        <v>8320</v>
      </c>
      <c r="Q560" s="13">
        <v>42431.102534722224</v>
      </c>
      <c r="R560">
        <v>2016</v>
      </c>
      <c r="S560" t="s">
        <v>8366</v>
      </c>
    </row>
    <row r="561" spans="1:19" ht="131" thickBot="1" x14ac:dyDescent="0.4">
      <c r="A561">
        <v>3280</v>
      </c>
      <c r="B561" s="3" t="s">
        <v>3280</v>
      </c>
      <c r="C561" s="3" t="s">
        <v>7390</v>
      </c>
      <c r="D561" s="6">
        <v>2000</v>
      </c>
      <c r="E561" s="8">
        <v>2060</v>
      </c>
      <c r="F561" t="s">
        <v>8218</v>
      </c>
      <c r="G561" t="s">
        <v>8223</v>
      </c>
      <c r="H561" t="s">
        <v>8245</v>
      </c>
      <c r="I561">
        <v>1433134800</v>
      </c>
      <c r="J561">
        <v>1430158198</v>
      </c>
      <c r="K561" t="b">
        <v>0</v>
      </c>
      <c r="L561">
        <v>30</v>
      </c>
      <c r="M561" t="b">
        <v>1</v>
      </c>
      <c r="N561" t="s">
        <v>8269</v>
      </c>
      <c r="O561" s="20" t="s">
        <v>8319</v>
      </c>
      <c r="P561" s="15" t="s">
        <v>8320</v>
      </c>
      <c r="Q561" s="12">
        <v>42121.756921296299</v>
      </c>
      <c r="R561">
        <v>2015</v>
      </c>
      <c r="S561" t="s">
        <v>8367</v>
      </c>
    </row>
    <row r="562" spans="1:19" ht="131" thickBot="1" x14ac:dyDescent="0.4">
      <c r="A562">
        <v>3281</v>
      </c>
      <c r="B562" s="3" t="s">
        <v>3281</v>
      </c>
      <c r="C562" s="3" t="s">
        <v>7391</v>
      </c>
      <c r="D562" s="6">
        <v>5000</v>
      </c>
      <c r="E562" s="8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 s="20" t="s">
        <v>8319</v>
      </c>
      <c r="P562" s="15" t="s">
        <v>8320</v>
      </c>
      <c r="Q562" s="13">
        <v>42219.019733796296</v>
      </c>
      <c r="R562">
        <v>2015</v>
      </c>
      <c r="S562" t="s">
        <v>8371</v>
      </c>
    </row>
    <row r="563" spans="1:19" ht="116.5" thickBot="1" x14ac:dyDescent="0.4">
      <c r="A563">
        <v>3282</v>
      </c>
      <c r="B563" s="3" t="s">
        <v>3282</v>
      </c>
      <c r="C563" s="3" t="s">
        <v>7392</v>
      </c>
      <c r="D563" s="6">
        <v>31000</v>
      </c>
      <c r="E563" s="8">
        <v>31820.5</v>
      </c>
      <c r="F563" t="s">
        <v>8218</v>
      </c>
      <c r="G563" t="s">
        <v>8223</v>
      </c>
      <c r="H563" t="s">
        <v>8245</v>
      </c>
      <c r="I563">
        <v>1461904788</v>
      </c>
      <c r="J563">
        <v>1458103188</v>
      </c>
      <c r="K563" t="b">
        <v>0</v>
      </c>
      <c r="L563">
        <v>237</v>
      </c>
      <c r="M563" t="b">
        <v>1</v>
      </c>
      <c r="N563" t="s">
        <v>8269</v>
      </c>
      <c r="O563" s="20" t="s">
        <v>8319</v>
      </c>
      <c r="P563" s="15" t="s">
        <v>8320</v>
      </c>
      <c r="Q563" s="12">
        <v>42445.194305555553</v>
      </c>
      <c r="R563">
        <v>2016</v>
      </c>
      <c r="S563" t="s">
        <v>8366</v>
      </c>
    </row>
    <row r="564" spans="1:19" ht="116.5" thickBot="1" x14ac:dyDescent="0.4">
      <c r="A564">
        <v>3283</v>
      </c>
      <c r="B564" s="3" t="s">
        <v>3283</v>
      </c>
      <c r="C564" s="3" t="s">
        <v>7393</v>
      </c>
      <c r="D564" s="6">
        <v>800</v>
      </c>
      <c r="E564" s="8">
        <v>838</v>
      </c>
      <c r="F564" t="s">
        <v>8218</v>
      </c>
      <c r="G564" t="s">
        <v>8224</v>
      </c>
      <c r="H564" t="s">
        <v>8246</v>
      </c>
      <c r="I564">
        <v>1455138000</v>
      </c>
      <c r="J564">
        <v>1452448298</v>
      </c>
      <c r="K564" t="b">
        <v>0</v>
      </c>
      <c r="L564">
        <v>47</v>
      </c>
      <c r="M564" t="b">
        <v>1</v>
      </c>
      <c r="N564" t="s">
        <v>8269</v>
      </c>
      <c r="O564" s="20" t="s">
        <v>8319</v>
      </c>
      <c r="P564" s="15" t="s">
        <v>8320</v>
      </c>
      <c r="Q564" s="13">
        <v>42379.744189814817</v>
      </c>
      <c r="R564">
        <v>2016</v>
      </c>
      <c r="S564" t="s">
        <v>8365</v>
      </c>
    </row>
    <row r="565" spans="1:19" ht="58.5" thickBot="1" x14ac:dyDescent="0.4">
      <c r="A565">
        <v>3284</v>
      </c>
      <c r="B565" s="3" t="s">
        <v>3284</v>
      </c>
      <c r="C565" s="3" t="s">
        <v>7394</v>
      </c>
      <c r="D565" s="6">
        <v>3000</v>
      </c>
      <c r="E565" s="8">
        <v>3048</v>
      </c>
      <c r="F565" t="s">
        <v>8218</v>
      </c>
      <c r="G565" t="s">
        <v>8223</v>
      </c>
      <c r="H565" t="s">
        <v>8245</v>
      </c>
      <c r="I565">
        <v>1454047140</v>
      </c>
      <c r="J565">
        <v>1452546853</v>
      </c>
      <c r="K565" t="b">
        <v>0</v>
      </c>
      <c r="L565">
        <v>15</v>
      </c>
      <c r="M565" t="b">
        <v>1</v>
      </c>
      <c r="N565" t="s">
        <v>8269</v>
      </c>
      <c r="O565" s="20" t="s">
        <v>8319</v>
      </c>
      <c r="P565" s="15" t="s">
        <v>8320</v>
      </c>
      <c r="Q565" s="12">
        <v>42380.884872685187</v>
      </c>
      <c r="R565">
        <v>2016</v>
      </c>
      <c r="S565" t="s">
        <v>8365</v>
      </c>
    </row>
    <row r="566" spans="1:19" ht="29.5" thickBot="1" x14ac:dyDescent="0.4">
      <c r="A566">
        <v>3285</v>
      </c>
      <c r="B566" s="3" t="s">
        <v>3285</v>
      </c>
      <c r="C566" s="3" t="s">
        <v>7395</v>
      </c>
      <c r="D566" s="6">
        <v>4999</v>
      </c>
      <c r="E566" s="8">
        <v>5604</v>
      </c>
      <c r="F566" t="s">
        <v>8218</v>
      </c>
      <c r="G566" t="s">
        <v>8223</v>
      </c>
      <c r="H566" t="s">
        <v>8245</v>
      </c>
      <c r="I566">
        <v>1488258000</v>
      </c>
      <c r="J566">
        <v>1485556626</v>
      </c>
      <c r="K566" t="b">
        <v>0</v>
      </c>
      <c r="L566">
        <v>81</v>
      </c>
      <c r="M566" t="b">
        <v>1</v>
      </c>
      <c r="N566" t="s">
        <v>8269</v>
      </c>
      <c r="O566" s="20" t="s">
        <v>8319</v>
      </c>
      <c r="P566" s="15" t="s">
        <v>8320</v>
      </c>
      <c r="Q566" s="13">
        <v>42762.942430555559</v>
      </c>
      <c r="R566">
        <v>2017</v>
      </c>
      <c r="S566" t="s">
        <v>8365</v>
      </c>
    </row>
    <row r="567" spans="1:19" ht="73" thickBot="1" x14ac:dyDescent="0.4">
      <c r="A567">
        <v>3286</v>
      </c>
      <c r="B567" s="3" t="s">
        <v>3286</v>
      </c>
      <c r="C567" s="3" t="s">
        <v>7396</v>
      </c>
      <c r="D567" s="6">
        <v>15000</v>
      </c>
      <c r="E567" s="8">
        <v>15265</v>
      </c>
      <c r="F567" t="s">
        <v>8218</v>
      </c>
      <c r="G567" t="s">
        <v>8223</v>
      </c>
      <c r="H567" t="s">
        <v>8245</v>
      </c>
      <c r="I567">
        <v>1471291782</v>
      </c>
      <c r="J567">
        <v>1468699782</v>
      </c>
      <c r="K567" t="b">
        <v>0</v>
      </c>
      <c r="L567">
        <v>122</v>
      </c>
      <c r="M567" t="b">
        <v>1</v>
      </c>
      <c r="N567" t="s">
        <v>8269</v>
      </c>
      <c r="O567" s="20" t="s">
        <v>8319</v>
      </c>
      <c r="P567" s="15" t="s">
        <v>8320</v>
      </c>
      <c r="Q567" s="12">
        <v>42567.840069444443</v>
      </c>
      <c r="R567">
        <v>2016</v>
      </c>
      <c r="S567" t="s">
        <v>8370</v>
      </c>
    </row>
    <row r="568" spans="1:19" ht="73" thickBot="1" x14ac:dyDescent="0.4">
      <c r="A568">
        <v>3287</v>
      </c>
      <c r="B568" s="3" t="s">
        <v>3287</v>
      </c>
      <c r="C568" s="3" t="s">
        <v>7397</v>
      </c>
      <c r="D568" s="6">
        <v>2500</v>
      </c>
      <c r="E568" s="8">
        <v>2500</v>
      </c>
      <c r="F568" t="s">
        <v>8218</v>
      </c>
      <c r="G568" t="s">
        <v>8228</v>
      </c>
      <c r="H568" t="s">
        <v>8250</v>
      </c>
      <c r="I568">
        <v>1448733628</v>
      </c>
      <c r="J568">
        <v>1446573628</v>
      </c>
      <c r="K568" t="b">
        <v>0</v>
      </c>
      <c r="L568">
        <v>34</v>
      </c>
      <c r="M568" t="b">
        <v>1</v>
      </c>
      <c r="N568" t="s">
        <v>8269</v>
      </c>
      <c r="O568" s="20" t="s">
        <v>8319</v>
      </c>
      <c r="P568" s="15" t="s">
        <v>8320</v>
      </c>
      <c r="Q568" s="13">
        <v>42311.750324074077</v>
      </c>
      <c r="R568">
        <v>2015</v>
      </c>
      <c r="S568" t="s">
        <v>8374</v>
      </c>
    </row>
    <row r="569" spans="1:19" ht="102" thickBot="1" x14ac:dyDescent="0.4">
      <c r="A569">
        <v>3288</v>
      </c>
      <c r="B569" s="3" t="s">
        <v>3288</v>
      </c>
      <c r="C569" s="3" t="s">
        <v>7398</v>
      </c>
      <c r="D569" s="6">
        <v>10000</v>
      </c>
      <c r="E569" s="8">
        <v>10026.49</v>
      </c>
      <c r="F569" t="s">
        <v>8218</v>
      </c>
      <c r="G569" t="s">
        <v>8224</v>
      </c>
      <c r="H569" t="s">
        <v>8246</v>
      </c>
      <c r="I569">
        <v>1466463600</v>
      </c>
      <c r="J569">
        <v>1463337315</v>
      </c>
      <c r="K569" t="b">
        <v>0</v>
      </c>
      <c r="L569">
        <v>207</v>
      </c>
      <c r="M569" t="b">
        <v>1</v>
      </c>
      <c r="N569" t="s">
        <v>8269</v>
      </c>
      <c r="O569" s="20" t="s">
        <v>8319</v>
      </c>
      <c r="P569" s="15" t="s">
        <v>8320</v>
      </c>
      <c r="Q569" s="12">
        <v>42505.77447916667</v>
      </c>
      <c r="R569">
        <v>2016</v>
      </c>
      <c r="S569" t="s">
        <v>8368</v>
      </c>
    </row>
    <row r="570" spans="1:19" ht="116.5" thickBot="1" x14ac:dyDescent="0.4">
      <c r="A570">
        <v>3289</v>
      </c>
      <c r="B570" s="3" t="s">
        <v>3289</v>
      </c>
      <c r="C570" s="3" t="s">
        <v>7399</v>
      </c>
      <c r="D570" s="6">
        <v>500</v>
      </c>
      <c r="E570" s="8">
        <v>665.21</v>
      </c>
      <c r="F570" t="s">
        <v>8218</v>
      </c>
      <c r="G570" t="s">
        <v>8224</v>
      </c>
      <c r="H570" t="s">
        <v>8246</v>
      </c>
      <c r="I570">
        <v>1487580602</v>
      </c>
      <c r="J570">
        <v>1485161402</v>
      </c>
      <c r="K570" t="b">
        <v>0</v>
      </c>
      <c r="L570">
        <v>25</v>
      </c>
      <c r="M570" t="b">
        <v>1</v>
      </c>
      <c r="N570" t="s">
        <v>8269</v>
      </c>
      <c r="O570" s="20" t="s">
        <v>8319</v>
      </c>
      <c r="P570" s="15" t="s">
        <v>8320</v>
      </c>
      <c r="Q570" s="13">
        <v>42758.368078703701</v>
      </c>
      <c r="R570">
        <v>2017</v>
      </c>
      <c r="S570" t="s">
        <v>8365</v>
      </c>
    </row>
    <row r="571" spans="1:19" ht="87.5" thickBot="1" x14ac:dyDescent="0.4">
      <c r="A571">
        <v>3290</v>
      </c>
      <c r="B571" s="3" t="s">
        <v>3290</v>
      </c>
      <c r="C571" s="3" t="s">
        <v>7400</v>
      </c>
      <c r="D571" s="6">
        <v>2000</v>
      </c>
      <c r="E571" s="8">
        <v>2424</v>
      </c>
      <c r="F571" t="s">
        <v>8218</v>
      </c>
      <c r="G571" t="s">
        <v>8224</v>
      </c>
      <c r="H571" t="s">
        <v>8246</v>
      </c>
      <c r="I571">
        <v>1489234891</v>
      </c>
      <c r="J571">
        <v>1486642891</v>
      </c>
      <c r="K571" t="b">
        <v>0</v>
      </c>
      <c r="L571">
        <v>72</v>
      </c>
      <c r="M571" t="b">
        <v>1</v>
      </c>
      <c r="N571" t="s">
        <v>8269</v>
      </c>
      <c r="O571" s="20" t="s">
        <v>8319</v>
      </c>
      <c r="P571" s="15" t="s">
        <v>8320</v>
      </c>
      <c r="Q571" s="12">
        <v>42775.51494212963</v>
      </c>
      <c r="R571">
        <v>2017</v>
      </c>
      <c r="S571" t="s">
        <v>8376</v>
      </c>
    </row>
    <row r="572" spans="1:19" ht="116.5" thickBot="1" x14ac:dyDescent="0.4">
      <c r="A572">
        <v>3291</v>
      </c>
      <c r="B572" s="3" t="s">
        <v>3291</v>
      </c>
      <c r="C572" s="3" t="s">
        <v>7401</v>
      </c>
      <c r="D572" s="6">
        <v>500</v>
      </c>
      <c r="E572" s="8">
        <v>570</v>
      </c>
      <c r="F572" t="s">
        <v>8218</v>
      </c>
      <c r="G572" t="s">
        <v>8223</v>
      </c>
      <c r="H572" t="s">
        <v>8245</v>
      </c>
      <c r="I572">
        <v>1442462340</v>
      </c>
      <c r="J572">
        <v>1439743900</v>
      </c>
      <c r="K572" t="b">
        <v>0</v>
      </c>
      <c r="L572">
        <v>14</v>
      </c>
      <c r="M572" t="b">
        <v>1</v>
      </c>
      <c r="N572" t="s">
        <v>8269</v>
      </c>
      <c r="O572" s="20" t="s">
        <v>8319</v>
      </c>
      <c r="P572" s="15" t="s">
        <v>8320</v>
      </c>
      <c r="Q572" s="13">
        <v>42232.702546296299</v>
      </c>
      <c r="R572">
        <v>2015</v>
      </c>
      <c r="S572" t="s">
        <v>8371</v>
      </c>
    </row>
    <row r="573" spans="1:19" ht="116.5" thickBot="1" x14ac:dyDescent="0.4">
      <c r="A573">
        <v>3292</v>
      </c>
      <c r="B573" s="3" t="s">
        <v>3292</v>
      </c>
      <c r="C573" s="3" t="s">
        <v>7402</v>
      </c>
      <c r="D573" s="6">
        <v>101</v>
      </c>
      <c r="E573" s="8">
        <v>289</v>
      </c>
      <c r="F573" t="s">
        <v>8218</v>
      </c>
      <c r="G573" t="s">
        <v>8224</v>
      </c>
      <c r="H573" t="s">
        <v>8246</v>
      </c>
      <c r="I573">
        <v>1449257348</v>
      </c>
      <c r="J573">
        <v>1444069748</v>
      </c>
      <c r="K573" t="b">
        <v>0</v>
      </c>
      <c r="L573">
        <v>15</v>
      </c>
      <c r="M573" t="b">
        <v>1</v>
      </c>
      <c r="N573" t="s">
        <v>8269</v>
      </c>
      <c r="O573" s="20" t="s">
        <v>8319</v>
      </c>
      <c r="P573" s="15" t="s">
        <v>8320</v>
      </c>
      <c r="Q573" s="12">
        <v>42282.770231481481</v>
      </c>
      <c r="R573">
        <v>2015</v>
      </c>
      <c r="S573" t="s">
        <v>8373</v>
      </c>
    </row>
    <row r="574" spans="1:19" ht="87.5" thickBot="1" x14ac:dyDescent="0.4">
      <c r="A574">
        <v>3293</v>
      </c>
      <c r="B574" s="3" t="s">
        <v>3293</v>
      </c>
      <c r="C574" s="3" t="s">
        <v>7403</v>
      </c>
      <c r="D574" s="6">
        <v>4500</v>
      </c>
      <c r="E574" s="8">
        <v>7670</v>
      </c>
      <c r="F574" t="s">
        <v>8218</v>
      </c>
      <c r="G574" t="s">
        <v>8227</v>
      </c>
      <c r="H574" t="s">
        <v>8249</v>
      </c>
      <c r="I574">
        <v>1488622352</v>
      </c>
      <c r="J574">
        <v>1486030352</v>
      </c>
      <c r="K574" t="b">
        <v>0</v>
      </c>
      <c r="L574">
        <v>91</v>
      </c>
      <c r="M574" t="b">
        <v>1</v>
      </c>
      <c r="N574" t="s">
        <v>8269</v>
      </c>
      <c r="O574" s="20" t="s">
        <v>8319</v>
      </c>
      <c r="P574" s="15" t="s">
        <v>8320</v>
      </c>
      <c r="Q574" s="13">
        <v>42768.425370370373</v>
      </c>
      <c r="R574">
        <v>2017</v>
      </c>
      <c r="S574" t="s">
        <v>8376</v>
      </c>
    </row>
    <row r="575" spans="1:19" ht="44" thickBot="1" x14ac:dyDescent="0.4">
      <c r="A575">
        <v>3294</v>
      </c>
      <c r="B575" s="3" t="s">
        <v>3294</v>
      </c>
      <c r="C575" s="3" t="s">
        <v>7404</v>
      </c>
      <c r="D575" s="6">
        <v>600</v>
      </c>
      <c r="E575" s="8">
        <v>710</v>
      </c>
      <c r="F575" t="s">
        <v>8218</v>
      </c>
      <c r="G575" t="s">
        <v>8224</v>
      </c>
      <c r="H575" t="s">
        <v>8246</v>
      </c>
      <c r="I575">
        <v>1434459554</v>
      </c>
      <c r="J575">
        <v>1431867554</v>
      </c>
      <c r="K575" t="b">
        <v>0</v>
      </c>
      <c r="L575">
        <v>24</v>
      </c>
      <c r="M575" t="b">
        <v>1</v>
      </c>
      <c r="N575" t="s">
        <v>8269</v>
      </c>
      <c r="O575" s="20" t="s">
        <v>8319</v>
      </c>
      <c r="P575" s="15" t="s">
        <v>8320</v>
      </c>
      <c r="Q575" s="12">
        <v>42141.541134259256</v>
      </c>
      <c r="R575">
        <v>2015</v>
      </c>
      <c r="S575" t="s">
        <v>8368</v>
      </c>
    </row>
    <row r="576" spans="1:19" ht="58.5" thickBot="1" x14ac:dyDescent="0.4">
      <c r="A576">
        <v>3295</v>
      </c>
      <c r="B576" s="3" t="s">
        <v>3295</v>
      </c>
      <c r="C576" s="3" t="s">
        <v>7405</v>
      </c>
      <c r="D576" s="6">
        <v>700</v>
      </c>
      <c r="E576" s="8">
        <v>720.01</v>
      </c>
      <c r="F576" t="s">
        <v>8218</v>
      </c>
      <c r="G576" t="s">
        <v>8224</v>
      </c>
      <c r="H576" t="s">
        <v>8246</v>
      </c>
      <c r="I576">
        <v>1474886229</v>
      </c>
      <c r="J576">
        <v>1472294229</v>
      </c>
      <c r="K576" t="b">
        <v>0</v>
      </c>
      <c r="L576">
        <v>27</v>
      </c>
      <c r="M576" t="b">
        <v>1</v>
      </c>
      <c r="N576" t="s">
        <v>8269</v>
      </c>
      <c r="O576" s="20" t="s">
        <v>8319</v>
      </c>
      <c r="P576" s="15" t="s">
        <v>8320</v>
      </c>
      <c r="Q576" s="13">
        <v>42609.442465277774</v>
      </c>
      <c r="R576">
        <v>2016</v>
      </c>
      <c r="S576" t="s">
        <v>8371</v>
      </c>
    </row>
    <row r="577" spans="1:19" ht="44" thickBot="1" x14ac:dyDescent="0.4">
      <c r="A577">
        <v>3296</v>
      </c>
      <c r="B577" s="3" t="s">
        <v>3296</v>
      </c>
      <c r="C577" s="3" t="s">
        <v>7406</v>
      </c>
      <c r="D577" s="6">
        <v>1500</v>
      </c>
      <c r="E577" s="8">
        <v>2161</v>
      </c>
      <c r="F577" t="s">
        <v>8218</v>
      </c>
      <c r="G577" t="s">
        <v>8224</v>
      </c>
      <c r="H577" t="s">
        <v>8246</v>
      </c>
      <c r="I577">
        <v>1448229600</v>
      </c>
      <c r="J577">
        <v>1446401372</v>
      </c>
      <c r="K577" t="b">
        <v>0</v>
      </c>
      <c r="L577">
        <v>47</v>
      </c>
      <c r="M577" t="b">
        <v>1</v>
      </c>
      <c r="N577" t="s">
        <v>8269</v>
      </c>
      <c r="O577" s="20" t="s">
        <v>8319</v>
      </c>
      <c r="P577" s="15" t="s">
        <v>8320</v>
      </c>
      <c r="Q577" s="12">
        <v>42309.756620370368</v>
      </c>
      <c r="R577">
        <v>2015</v>
      </c>
      <c r="S577" t="s">
        <v>8374</v>
      </c>
    </row>
    <row r="578" spans="1:19" ht="44" thickBot="1" x14ac:dyDescent="0.4">
      <c r="A578">
        <v>3297</v>
      </c>
      <c r="B578" s="3" t="s">
        <v>3297</v>
      </c>
      <c r="C578" s="3" t="s">
        <v>7407</v>
      </c>
      <c r="D578" s="6">
        <v>5500</v>
      </c>
      <c r="E578" s="8">
        <v>5504</v>
      </c>
      <c r="F578" t="s">
        <v>8218</v>
      </c>
      <c r="G578" t="s">
        <v>8224</v>
      </c>
      <c r="H578" t="s">
        <v>8246</v>
      </c>
      <c r="I578">
        <v>1438037940</v>
      </c>
      <c r="J578">
        <v>1436380256</v>
      </c>
      <c r="K578" t="b">
        <v>0</v>
      </c>
      <c r="L578">
        <v>44</v>
      </c>
      <c r="M578" t="b">
        <v>1</v>
      </c>
      <c r="N578" t="s">
        <v>8269</v>
      </c>
      <c r="O578" s="20" t="s">
        <v>8319</v>
      </c>
      <c r="P578" s="15" t="s">
        <v>8320</v>
      </c>
      <c r="Q578" s="13">
        <v>42193.771481481483</v>
      </c>
      <c r="R578">
        <v>2015</v>
      </c>
      <c r="S578" t="s">
        <v>8370</v>
      </c>
    </row>
    <row r="579" spans="1:19" ht="116.5" thickBot="1" x14ac:dyDescent="0.4">
      <c r="A579">
        <v>3298</v>
      </c>
      <c r="B579" s="3" t="s">
        <v>3298</v>
      </c>
      <c r="C579" s="3" t="s">
        <v>7408</v>
      </c>
      <c r="D579" s="6">
        <v>10000</v>
      </c>
      <c r="E579" s="8">
        <v>10173</v>
      </c>
      <c r="F579" t="s">
        <v>8218</v>
      </c>
      <c r="G579" t="s">
        <v>8223</v>
      </c>
      <c r="H579" t="s">
        <v>8245</v>
      </c>
      <c r="I579">
        <v>1442102400</v>
      </c>
      <c r="J579">
        <v>1440370768</v>
      </c>
      <c r="K579" t="b">
        <v>0</v>
      </c>
      <c r="L579">
        <v>72</v>
      </c>
      <c r="M579" t="b">
        <v>1</v>
      </c>
      <c r="N579" t="s">
        <v>8269</v>
      </c>
      <c r="O579" s="20" t="s">
        <v>8319</v>
      </c>
      <c r="P579" s="15" t="s">
        <v>8320</v>
      </c>
      <c r="Q579" s="12">
        <v>42239.957962962966</v>
      </c>
      <c r="R579">
        <v>2015</v>
      </c>
      <c r="S579" t="s">
        <v>8371</v>
      </c>
    </row>
    <row r="580" spans="1:19" ht="131" thickBot="1" x14ac:dyDescent="0.4">
      <c r="A580">
        <v>3299</v>
      </c>
      <c r="B580" s="3" t="s">
        <v>3299</v>
      </c>
      <c r="C580" s="3" t="s">
        <v>7409</v>
      </c>
      <c r="D580" s="6">
        <v>3000</v>
      </c>
      <c r="E580" s="8">
        <v>3486</v>
      </c>
      <c r="F580" t="s">
        <v>8218</v>
      </c>
      <c r="G580" t="s">
        <v>8223</v>
      </c>
      <c r="H580" t="s">
        <v>8245</v>
      </c>
      <c r="I580">
        <v>1444860063</v>
      </c>
      <c r="J580">
        <v>1442268063</v>
      </c>
      <c r="K580" t="b">
        <v>0</v>
      </c>
      <c r="L580">
        <v>63</v>
      </c>
      <c r="M580" t="b">
        <v>1</v>
      </c>
      <c r="N580" t="s">
        <v>8269</v>
      </c>
      <c r="O580" s="20" t="s">
        <v>8319</v>
      </c>
      <c r="P580" s="15" t="s">
        <v>8320</v>
      </c>
      <c r="Q580" s="13">
        <v>42261.917395833334</v>
      </c>
      <c r="R580">
        <v>2015</v>
      </c>
      <c r="S580" t="s">
        <v>8372</v>
      </c>
    </row>
    <row r="581" spans="1:19" ht="87.5" thickBot="1" x14ac:dyDescent="0.4">
      <c r="A581">
        <v>3300</v>
      </c>
      <c r="B581" s="3" t="s">
        <v>3300</v>
      </c>
      <c r="C581" s="3" t="s">
        <v>7410</v>
      </c>
      <c r="D581" s="6">
        <v>3000</v>
      </c>
      <c r="E581" s="8">
        <v>4085</v>
      </c>
      <c r="F581" t="s">
        <v>8218</v>
      </c>
      <c r="G581" t="s">
        <v>8223</v>
      </c>
      <c r="H581" t="s">
        <v>8245</v>
      </c>
      <c r="I581">
        <v>1430329862</v>
      </c>
      <c r="J581">
        <v>1428515462</v>
      </c>
      <c r="K581" t="b">
        <v>0</v>
      </c>
      <c r="L581">
        <v>88</v>
      </c>
      <c r="M581" t="b">
        <v>1</v>
      </c>
      <c r="N581" t="s">
        <v>8269</v>
      </c>
      <c r="O581" s="20" t="s">
        <v>8319</v>
      </c>
      <c r="P581" s="15" t="s">
        <v>8320</v>
      </c>
      <c r="Q581" s="12">
        <v>42102.743773148148</v>
      </c>
      <c r="R581">
        <v>2015</v>
      </c>
      <c r="S581" t="s">
        <v>8367</v>
      </c>
    </row>
    <row r="582" spans="1:19" ht="87.5" thickBot="1" x14ac:dyDescent="0.4">
      <c r="A582">
        <v>3301</v>
      </c>
      <c r="B582" s="3" t="s">
        <v>3301</v>
      </c>
      <c r="C582" s="3" t="s">
        <v>7411</v>
      </c>
      <c r="D582" s="6">
        <v>3000</v>
      </c>
      <c r="E582" s="8">
        <v>4004</v>
      </c>
      <c r="F582" t="s">
        <v>8218</v>
      </c>
      <c r="G582" t="s">
        <v>8223</v>
      </c>
      <c r="H582" t="s">
        <v>8245</v>
      </c>
      <c r="I582">
        <v>1470034740</v>
      </c>
      <c r="J582">
        <v>1466185176</v>
      </c>
      <c r="K582" t="b">
        <v>0</v>
      </c>
      <c r="L582">
        <v>70</v>
      </c>
      <c r="M582" t="b">
        <v>1</v>
      </c>
      <c r="N582" t="s">
        <v>8269</v>
      </c>
      <c r="O582" s="20" t="s">
        <v>8319</v>
      </c>
      <c r="P582" s="15" t="s">
        <v>8320</v>
      </c>
      <c r="Q582" s="13">
        <v>42538.735833333332</v>
      </c>
      <c r="R582">
        <v>2016</v>
      </c>
      <c r="S582" t="s">
        <v>8369</v>
      </c>
    </row>
    <row r="583" spans="1:19" ht="58.5" thickBot="1" x14ac:dyDescent="0.4">
      <c r="A583">
        <v>3302</v>
      </c>
      <c r="B583" s="3" t="s">
        <v>3302</v>
      </c>
      <c r="C583" s="3" t="s">
        <v>7412</v>
      </c>
      <c r="D583" s="6">
        <v>8400</v>
      </c>
      <c r="E583" s="8">
        <v>8685</v>
      </c>
      <c r="F583" t="s">
        <v>8218</v>
      </c>
      <c r="G583" t="s">
        <v>8226</v>
      </c>
      <c r="H583" t="s">
        <v>8248</v>
      </c>
      <c r="I583">
        <v>1481099176</v>
      </c>
      <c r="J583">
        <v>1478507176</v>
      </c>
      <c r="K583" t="b">
        <v>0</v>
      </c>
      <c r="L583">
        <v>50</v>
      </c>
      <c r="M583" t="b">
        <v>1</v>
      </c>
      <c r="N583" t="s">
        <v>8269</v>
      </c>
      <c r="O583" s="20" t="s">
        <v>8319</v>
      </c>
      <c r="P583" s="15" t="s">
        <v>8320</v>
      </c>
      <c r="Q583" s="12">
        <v>42681.351574074077</v>
      </c>
      <c r="R583">
        <v>2016</v>
      </c>
      <c r="S583" t="s">
        <v>8374</v>
      </c>
    </row>
    <row r="584" spans="1:19" ht="58.5" thickBot="1" x14ac:dyDescent="0.4">
      <c r="A584">
        <v>3303</v>
      </c>
      <c r="B584" s="3" t="s">
        <v>3303</v>
      </c>
      <c r="C584" s="3" t="s">
        <v>7413</v>
      </c>
      <c r="D584" s="6">
        <v>1800</v>
      </c>
      <c r="E584" s="8">
        <v>2086</v>
      </c>
      <c r="F584" t="s">
        <v>8218</v>
      </c>
      <c r="G584" t="s">
        <v>8223</v>
      </c>
      <c r="H584" t="s">
        <v>8245</v>
      </c>
      <c r="I584">
        <v>1427553484</v>
      </c>
      <c r="J584">
        <v>1424533084</v>
      </c>
      <c r="K584" t="b">
        <v>0</v>
      </c>
      <c r="L584">
        <v>35</v>
      </c>
      <c r="M584" t="b">
        <v>1</v>
      </c>
      <c r="N584" t="s">
        <v>8269</v>
      </c>
      <c r="O584" s="20" t="s">
        <v>8319</v>
      </c>
      <c r="P584" s="15" t="s">
        <v>8320</v>
      </c>
      <c r="Q584" s="13">
        <v>42056.651435185187</v>
      </c>
      <c r="R584">
        <v>2015</v>
      </c>
      <c r="S584" t="s">
        <v>8376</v>
      </c>
    </row>
    <row r="585" spans="1:19" ht="29.5" thickBot="1" x14ac:dyDescent="0.4">
      <c r="A585">
        <v>3304</v>
      </c>
      <c r="B585" s="3" t="s">
        <v>3304</v>
      </c>
      <c r="C585" s="3" t="s">
        <v>7414</v>
      </c>
      <c r="D585" s="6">
        <v>15000</v>
      </c>
      <c r="E585" s="8">
        <v>15677.5</v>
      </c>
      <c r="F585" t="s">
        <v>8218</v>
      </c>
      <c r="G585" t="s">
        <v>8223</v>
      </c>
      <c r="H585" t="s">
        <v>8245</v>
      </c>
      <c r="I585">
        <v>1482418752</v>
      </c>
      <c r="J585">
        <v>1479826752</v>
      </c>
      <c r="K585" t="b">
        <v>0</v>
      </c>
      <c r="L585">
        <v>175</v>
      </c>
      <c r="M585" t="b">
        <v>1</v>
      </c>
      <c r="N585" t="s">
        <v>8269</v>
      </c>
      <c r="O585" s="20" t="s">
        <v>8319</v>
      </c>
      <c r="P585" s="15" t="s">
        <v>8320</v>
      </c>
      <c r="Q585" s="12">
        <v>42696.624444444446</v>
      </c>
      <c r="R585">
        <v>2016</v>
      </c>
      <c r="S585" t="s">
        <v>8374</v>
      </c>
    </row>
    <row r="586" spans="1:19" ht="44" thickBot="1" x14ac:dyDescent="0.4">
      <c r="A586">
        <v>3305</v>
      </c>
      <c r="B586" s="3" t="s">
        <v>3305</v>
      </c>
      <c r="C586" s="3" t="s">
        <v>7415</v>
      </c>
      <c r="D586" s="6">
        <v>4000</v>
      </c>
      <c r="E586" s="8">
        <v>4081</v>
      </c>
      <c r="F586" t="s">
        <v>8218</v>
      </c>
      <c r="G586" t="s">
        <v>8223</v>
      </c>
      <c r="H586" t="s">
        <v>8245</v>
      </c>
      <c r="I586">
        <v>1438374748</v>
      </c>
      <c r="J586">
        <v>1435782748</v>
      </c>
      <c r="K586" t="b">
        <v>0</v>
      </c>
      <c r="L586">
        <v>20</v>
      </c>
      <c r="M586" t="b">
        <v>1</v>
      </c>
      <c r="N586" t="s">
        <v>8269</v>
      </c>
      <c r="O586" s="20" t="s">
        <v>8319</v>
      </c>
      <c r="P586" s="15" t="s">
        <v>8320</v>
      </c>
      <c r="Q586" s="13">
        <v>42186.855879629627</v>
      </c>
      <c r="R586">
        <v>2015</v>
      </c>
      <c r="S586" t="s">
        <v>8370</v>
      </c>
    </row>
    <row r="587" spans="1:19" ht="131" thickBot="1" x14ac:dyDescent="0.4">
      <c r="A587">
        <v>3306</v>
      </c>
      <c r="B587" s="3" t="s">
        <v>3306</v>
      </c>
      <c r="C587" s="3" t="s">
        <v>7416</v>
      </c>
      <c r="D587" s="6">
        <v>1500</v>
      </c>
      <c r="E587" s="8">
        <v>2630</v>
      </c>
      <c r="F587" t="s">
        <v>8218</v>
      </c>
      <c r="G587" t="s">
        <v>8223</v>
      </c>
      <c r="H587" t="s">
        <v>8245</v>
      </c>
      <c r="I587">
        <v>1465527600</v>
      </c>
      <c r="J587">
        <v>1462252542</v>
      </c>
      <c r="K587" t="b">
        <v>0</v>
      </c>
      <c r="L587">
        <v>54</v>
      </c>
      <c r="M587" t="b">
        <v>1</v>
      </c>
      <c r="N587" t="s">
        <v>8269</v>
      </c>
      <c r="O587" s="20" t="s">
        <v>8319</v>
      </c>
      <c r="P587" s="15" t="s">
        <v>8320</v>
      </c>
      <c r="Q587" s="12">
        <v>42493.219236111108</v>
      </c>
      <c r="R587">
        <v>2016</v>
      </c>
      <c r="S587" t="s">
        <v>8368</v>
      </c>
    </row>
    <row r="588" spans="1:19" ht="73" thickBot="1" x14ac:dyDescent="0.4">
      <c r="A588">
        <v>3307</v>
      </c>
      <c r="B588" s="3" t="s">
        <v>3307</v>
      </c>
      <c r="C588" s="3" t="s">
        <v>7417</v>
      </c>
      <c r="D588" s="6">
        <v>1000</v>
      </c>
      <c r="E588" s="8">
        <v>1066.8</v>
      </c>
      <c r="F588" t="s">
        <v>8218</v>
      </c>
      <c r="G588" t="s">
        <v>8223</v>
      </c>
      <c r="H588" t="s">
        <v>8245</v>
      </c>
      <c r="I588">
        <v>1463275339</v>
      </c>
      <c r="J588">
        <v>1460683339</v>
      </c>
      <c r="K588" t="b">
        <v>0</v>
      </c>
      <c r="L588">
        <v>20</v>
      </c>
      <c r="M588" t="b">
        <v>1</v>
      </c>
      <c r="N588" t="s">
        <v>8269</v>
      </c>
      <c r="O588" s="20" t="s">
        <v>8319</v>
      </c>
      <c r="P588" s="15" t="s">
        <v>8320</v>
      </c>
      <c r="Q588" s="13">
        <v>42475.057164351849</v>
      </c>
      <c r="R588">
        <v>2016</v>
      </c>
      <c r="S588" t="s">
        <v>8367</v>
      </c>
    </row>
    <row r="589" spans="1:19" ht="29.5" thickBot="1" x14ac:dyDescent="0.4">
      <c r="A589">
        <v>3308</v>
      </c>
      <c r="B589" s="3" t="s">
        <v>3308</v>
      </c>
      <c r="C589" s="3" t="s">
        <v>7418</v>
      </c>
      <c r="D589" s="6">
        <v>3500</v>
      </c>
      <c r="E589" s="8">
        <v>4280</v>
      </c>
      <c r="F589" t="s">
        <v>8218</v>
      </c>
      <c r="G589" t="s">
        <v>8223</v>
      </c>
      <c r="H589" t="s">
        <v>8245</v>
      </c>
      <c r="I589">
        <v>1460581365</v>
      </c>
      <c r="J589">
        <v>1458766965</v>
      </c>
      <c r="K589" t="b">
        <v>0</v>
      </c>
      <c r="L589">
        <v>57</v>
      </c>
      <c r="M589" t="b">
        <v>1</v>
      </c>
      <c r="N589" t="s">
        <v>8269</v>
      </c>
      <c r="O589" s="20" t="s">
        <v>8319</v>
      </c>
      <c r="P589" s="15" t="s">
        <v>8320</v>
      </c>
      <c r="Q589" s="12">
        <v>42452.876909722225</v>
      </c>
      <c r="R589">
        <v>2016</v>
      </c>
      <c r="S589" t="s">
        <v>8366</v>
      </c>
    </row>
    <row r="590" spans="1:19" ht="29.5" thickBot="1" x14ac:dyDescent="0.4">
      <c r="A590">
        <v>3309</v>
      </c>
      <c r="B590" s="3" t="s">
        <v>3309</v>
      </c>
      <c r="C590" s="3" t="s">
        <v>7419</v>
      </c>
      <c r="D590" s="6">
        <v>350</v>
      </c>
      <c r="E590" s="8">
        <v>558</v>
      </c>
      <c r="F590" t="s">
        <v>8218</v>
      </c>
      <c r="G590" t="s">
        <v>8224</v>
      </c>
      <c r="H590" t="s">
        <v>8246</v>
      </c>
      <c r="I590">
        <v>1476632178</v>
      </c>
      <c r="J590">
        <v>1473953778</v>
      </c>
      <c r="K590" t="b">
        <v>0</v>
      </c>
      <c r="L590">
        <v>31</v>
      </c>
      <c r="M590" t="b">
        <v>1</v>
      </c>
      <c r="N590" t="s">
        <v>8269</v>
      </c>
      <c r="O590" s="20" t="s">
        <v>8319</v>
      </c>
      <c r="P590" s="15" t="s">
        <v>8320</v>
      </c>
      <c r="Q590" s="13">
        <v>42628.650208333333</v>
      </c>
      <c r="R590">
        <v>2016</v>
      </c>
      <c r="S590" t="s">
        <v>8372</v>
      </c>
    </row>
    <row r="591" spans="1:19" ht="58.5" thickBot="1" x14ac:dyDescent="0.4">
      <c r="A591">
        <v>3310</v>
      </c>
      <c r="B591" s="3" t="s">
        <v>3310</v>
      </c>
      <c r="C591" s="3" t="s">
        <v>7420</v>
      </c>
      <c r="D591" s="6">
        <v>6500</v>
      </c>
      <c r="E591" s="8">
        <v>6505</v>
      </c>
      <c r="F591" t="s">
        <v>8218</v>
      </c>
      <c r="G591" t="s">
        <v>8223</v>
      </c>
      <c r="H591" t="s">
        <v>8245</v>
      </c>
      <c r="I591">
        <v>1444169825</v>
      </c>
      <c r="J591">
        <v>1441577825</v>
      </c>
      <c r="K591" t="b">
        <v>0</v>
      </c>
      <c r="L591">
        <v>31</v>
      </c>
      <c r="M591" t="b">
        <v>1</v>
      </c>
      <c r="N591" t="s">
        <v>8269</v>
      </c>
      <c r="O591" s="20" t="s">
        <v>8319</v>
      </c>
      <c r="P591" s="15" t="s">
        <v>8320</v>
      </c>
      <c r="Q591" s="12">
        <v>42253.928530092591</v>
      </c>
      <c r="R591">
        <v>2015</v>
      </c>
      <c r="S591" t="s">
        <v>8372</v>
      </c>
    </row>
    <row r="592" spans="1:19" ht="131" thickBot="1" x14ac:dyDescent="0.4">
      <c r="A592">
        <v>3311</v>
      </c>
      <c r="B592" s="3" t="s">
        <v>3311</v>
      </c>
      <c r="C592" s="3" t="s">
        <v>7421</v>
      </c>
      <c r="D592" s="6">
        <v>2500</v>
      </c>
      <c r="E592" s="8">
        <v>2746</v>
      </c>
      <c r="F592" t="s">
        <v>8218</v>
      </c>
      <c r="G592" t="s">
        <v>8223</v>
      </c>
      <c r="H592" t="s">
        <v>8245</v>
      </c>
      <c r="I592">
        <v>1445065210</v>
      </c>
      <c r="J592">
        <v>1442473210</v>
      </c>
      <c r="K592" t="b">
        <v>0</v>
      </c>
      <c r="L592">
        <v>45</v>
      </c>
      <c r="M592" t="b">
        <v>1</v>
      </c>
      <c r="N592" t="s">
        <v>8269</v>
      </c>
      <c r="O592" s="20" t="s">
        <v>8319</v>
      </c>
      <c r="P592" s="15" t="s">
        <v>8320</v>
      </c>
      <c r="Q592" s="13">
        <v>42264.29178240741</v>
      </c>
      <c r="R592">
        <v>2015</v>
      </c>
      <c r="S592" t="s">
        <v>8372</v>
      </c>
    </row>
    <row r="593" spans="1:19" ht="29.5" thickBot="1" x14ac:dyDescent="0.4">
      <c r="A593">
        <v>3312</v>
      </c>
      <c r="B593" s="3" t="s">
        <v>3312</v>
      </c>
      <c r="C593" s="3" t="s">
        <v>7422</v>
      </c>
      <c r="D593" s="6">
        <v>2500</v>
      </c>
      <c r="E593" s="8">
        <v>2501</v>
      </c>
      <c r="F593" t="s">
        <v>8218</v>
      </c>
      <c r="G593" t="s">
        <v>8223</v>
      </c>
      <c r="H593" t="s">
        <v>8245</v>
      </c>
      <c r="I593">
        <v>1478901600</v>
      </c>
      <c r="J593">
        <v>1477077946</v>
      </c>
      <c r="K593" t="b">
        <v>0</v>
      </c>
      <c r="L593">
        <v>41</v>
      </c>
      <c r="M593" t="b">
        <v>1</v>
      </c>
      <c r="N593" t="s">
        <v>8269</v>
      </c>
      <c r="O593" s="20" t="s">
        <v>8319</v>
      </c>
      <c r="P593" s="15" t="s">
        <v>8320</v>
      </c>
      <c r="Q593" s="12">
        <v>42664.809560185182</v>
      </c>
      <c r="R593">
        <v>2016</v>
      </c>
      <c r="S593" t="s">
        <v>8373</v>
      </c>
    </row>
    <row r="594" spans="1:19" ht="58.5" thickBot="1" x14ac:dyDescent="0.4">
      <c r="A594">
        <v>3313</v>
      </c>
      <c r="B594" s="3" t="s">
        <v>3313</v>
      </c>
      <c r="C594" s="3" t="s">
        <v>7423</v>
      </c>
      <c r="D594" s="6">
        <v>2000</v>
      </c>
      <c r="E594" s="8">
        <v>2321</v>
      </c>
      <c r="F594" t="s">
        <v>8218</v>
      </c>
      <c r="G594" t="s">
        <v>8223</v>
      </c>
      <c r="H594" t="s">
        <v>8245</v>
      </c>
      <c r="I594">
        <v>1453856400</v>
      </c>
      <c r="J594">
        <v>1452664317</v>
      </c>
      <c r="K594" t="b">
        <v>0</v>
      </c>
      <c r="L594">
        <v>29</v>
      </c>
      <c r="M594" t="b">
        <v>1</v>
      </c>
      <c r="N594" t="s">
        <v>8269</v>
      </c>
      <c r="O594" s="20" t="s">
        <v>8319</v>
      </c>
      <c r="P594" s="15" t="s">
        <v>8320</v>
      </c>
      <c r="Q594" s="13">
        <v>42382.244409722225</v>
      </c>
      <c r="R594">
        <v>2016</v>
      </c>
      <c r="S594" t="s">
        <v>8365</v>
      </c>
    </row>
    <row r="595" spans="1:19" ht="44" thickBot="1" x14ac:dyDescent="0.4">
      <c r="A595">
        <v>3314</v>
      </c>
      <c r="B595" s="3" t="s">
        <v>3314</v>
      </c>
      <c r="C595" s="3" t="s">
        <v>7424</v>
      </c>
      <c r="D595" s="6">
        <v>800</v>
      </c>
      <c r="E595" s="8">
        <v>1686</v>
      </c>
      <c r="F595" t="s">
        <v>8218</v>
      </c>
      <c r="G595" t="s">
        <v>8224</v>
      </c>
      <c r="H595" t="s">
        <v>8246</v>
      </c>
      <c r="I595">
        <v>1431115500</v>
      </c>
      <c r="J595">
        <v>1428733511</v>
      </c>
      <c r="K595" t="b">
        <v>0</v>
      </c>
      <c r="L595">
        <v>58</v>
      </c>
      <c r="M595" t="b">
        <v>1</v>
      </c>
      <c r="N595" t="s">
        <v>8269</v>
      </c>
      <c r="O595" s="20" t="s">
        <v>8319</v>
      </c>
      <c r="P595" s="15" t="s">
        <v>8320</v>
      </c>
      <c r="Q595" s="12">
        <v>42105.267488425925</v>
      </c>
      <c r="R595">
        <v>2015</v>
      </c>
      <c r="S595" t="s">
        <v>8367</v>
      </c>
    </row>
    <row r="596" spans="1:19" ht="102" thickBot="1" x14ac:dyDescent="0.4">
      <c r="A596">
        <v>3315</v>
      </c>
      <c r="B596" s="3" t="s">
        <v>3315</v>
      </c>
      <c r="C596" s="3" t="s">
        <v>7425</v>
      </c>
      <c r="D596" s="6">
        <v>4000</v>
      </c>
      <c r="E596" s="8">
        <v>4400</v>
      </c>
      <c r="F596" t="s">
        <v>8218</v>
      </c>
      <c r="G596" t="s">
        <v>8224</v>
      </c>
      <c r="H596" t="s">
        <v>8246</v>
      </c>
      <c r="I596">
        <v>1462519041</v>
      </c>
      <c r="J596">
        <v>1459927041</v>
      </c>
      <c r="K596" t="b">
        <v>0</v>
      </c>
      <c r="L596">
        <v>89</v>
      </c>
      <c r="M596" t="b">
        <v>1</v>
      </c>
      <c r="N596" t="s">
        <v>8269</v>
      </c>
      <c r="O596" s="20" t="s">
        <v>8319</v>
      </c>
      <c r="P596" s="15" t="s">
        <v>8320</v>
      </c>
      <c r="Q596" s="13">
        <v>42466.303715277776</v>
      </c>
      <c r="R596">
        <v>2016</v>
      </c>
      <c r="S596" t="s">
        <v>8367</v>
      </c>
    </row>
    <row r="597" spans="1:19" ht="73" thickBot="1" x14ac:dyDescent="0.4">
      <c r="A597">
        <v>3316</v>
      </c>
      <c r="B597" s="3" t="s">
        <v>3316</v>
      </c>
      <c r="C597" s="3" t="s">
        <v>7426</v>
      </c>
      <c r="D597" s="6">
        <v>11737</v>
      </c>
      <c r="E597" s="8">
        <v>11747.18</v>
      </c>
      <c r="F597" t="s">
        <v>8218</v>
      </c>
      <c r="G597" t="s">
        <v>8223</v>
      </c>
      <c r="H597" t="s">
        <v>8245</v>
      </c>
      <c r="I597">
        <v>1407506040</v>
      </c>
      <c r="J597">
        <v>1404680075</v>
      </c>
      <c r="K597" t="b">
        <v>0</v>
      </c>
      <c r="L597">
        <v>125</v>
      </c>
      <c r="M597" t="b">
        <v>1</v>
      </c>
      <c r="N597" t="s">
        <v>8269</v>
      </c>
      <c r="O597" s="20" t="s">
        <v>8319</v>
      </c>
      <c r="P597" s="15" t="s">
        <v>8320</v>
      </c>
      <c r="Q597" s="12">
        <v>41826.871238425927</v>
      </c>
      <c r="R597">
        <v>2014</v>
      </c>
      <c r="S597" t="s">
        <v>8370</v>
      </c>
    </row>
    <row r="598" spans="1:19" ht="58.5" thickBot="1" x14ac:dyDescent="0.4">
      <c r="A598">
        <v>3317</v>
      </c>
      <c r="B598" s="3" t="s">
        <v>3317</v>
      </c>
      <c r="C598" s="3" t="s">
        <v>7427</v>
      </c>
      <c r="D598" s="6">
        <v>1050</v>
      </c>
      <c r="E598" s="8">
        <v>1115</v>
      </c>
      <c r="F598" t="s">
        <v>8218</v>
      </c>
      <c r="G598" t="s">
        <v>8223</v>
      </c>
      <c r="H598" t="s">
        <v>8245</v>
      </c>
      <c r="I598">
        <v>1465347424</v>
      </c>
      <c r="J598">
        <v>1462755424</v>
      </c>
      <c r="K598" t="b">
        <v>0</v>
      </c>
      <c r="L598">
        <v>18</v>
      </c>
      <c r="M598" t="b">
        <v>1</v>
      </c>
      <c r="N598" t="s">
        <v>8269</v>
      </c>
      <c r="O598" s="20" t="s">
        <v>8319</v>
      </c>
      <c r="P598" s="15" t="s">
        <v>8320</v>
      </c>
      <c r="Q598" s="13">
        <v>42499.039629629631</v>
      </c>
      <c r="R598">
        <v>2016</v>
      </c>
      <c r="S598" t="s">
        <v>8368</v>
      </c>
    </row>
    <row r="599" spans="1:19" ht="87.5" thickBot="1" x14ac:dyDescent="0.4">
      <c r="A599">
        <v>3318</v>
      </c>
      <c r="B599" s="3" t="s">
        <v>3318</v>
      </c>
      <c r="C599" s="3" t="s">
        <v>7428</v>
      </c>
      <c r="D599" s="6">
        <v>2000</v>
      </c>
      <c r="E599" s="8">
        <v>2512</v>
      </c>
      <c r="F599" t="s">
        <v>8218</v>
      </c>
      <c r="G599" t="s">
        <v>8228</v>
      </c>
      <c r="H599" t="s">
        <v>8250</v>
      </c>
      <c r="I599">
        <v>1460341800</v>
      </c>
      <c r="J599">
        <v>1456902893</v>
      </c>
      <c r="K599" t="b">
        <v>0</v>
      </c>
      <c r="L599">
        <v>32</v>
      </c>
      <c r="M599" t="b">
        <v>1</v>
      </c>
      <c r="N599" t="s">
        <v>8269</v>
      </c>
      <c r="O599" s="20" t="s">
        <v>8319</v>
      </c>
      <c r="P599" s="15" t="s">
        <v>8320</v>
      </c>
      <c r="Q599" s="12">
        <v>42431.302002314813</v>
      </c>
      <c r="R599">
        <v>2016</v>
      </c>
      <c r="S599" t="s">
        <v>8366</v>
      </c>
    </row>
    <row r="600" spans="1:19" ht="58.5" thickBot="1" x14ac:dyDescent="0.4">
      <c r="A600">
        <v>3319</v>
      </c>
      <c r="B600" s="3" t="s">
        <v>3319</v>
      </c>
      <c r="C600" s="3" t="s">
        <v>7429</v>
      </c>
      <c r="D600" s="6">
        <v>500</v>
      </c>
      <c r="E600" s="8">
        <v>540</v>
      </c>
      <c r="F600" t="s">
        <v>8218</v>
      </c>
      <c r="G600" t="s">
        <v>8224</v>
      </c>
      <c r="H600" t="s">
        <v>8246</v>
      </c>
      <c r="I600">
        <v>1422712986</v>
      </c>
      <c r="J600">
        <v>1418824986</v>
      </c>
      <c r="K600" t="b">
        <v>0</v>
      </c>
      <c r="L600">
        <v>16</v>
      </c>
      <c r="M600" t="b">
        <v>1</v>
      </c>
      <c r="N600" t="s">
        <v>8269</v>
      </c>
      <c r="O600" s="20" t="s">
        <v>8319</v>
      </c>
      <c r="P600" s="15" t="s">
        <v>8320</v>
      </c>
      <c r="Q600" s="13">
        <v>41990.585486111115</v>
      </c>
      <c r="R600">
        <v>2014</v>
      </c>
      <c r="S600" t="s">
        <v>8375</v>
      </c>
    </row>
    <row r="601" spans="1:19" ht="87.5" thickBot="1" x14ac:dyDescent="0.4">
      <c r="A601">
        <v>3320</v>
      </c>
      <c r="B601" s="3" t="s">
        <v>3320</v>
      </c>
      <c r="C601" s="3" t="s">
        <v>7430</v>
      </c>
      <c r="D601" s="6">
        <v>2500</v>
      </c>
      <c r="E601" s="8">
        <v>2525</v>
      </c>
      <c r="F601" t="s">
        <v>8218</v>
      </c>
      <c r="G601" t="s">
        <v>8223</v>
      </c>
      <c r="H601" t="s">
        <v>8245</v>
      </c>
      <c r="I601">
        <v>1466557557</v>
      </c>
      <c r="J601">
        <v>1463965557</v>
      </c>
      <c r="K601" t="b">
        <v>0</v>
      </c>
      <c r="L601">
        <v>38</v>
      </c>
      <c r="M601" t="b">
        <v>1</v>
      </c>
      <c r="N601" t="s">
        <v>8269</v>
      </c>
      <c r="O601" s="20" t="s">
        <v>8319</v>
      </c>
      <c r="P601" s="15" t="s">
        <v>8320</v>
      </c>
      <c r="Q601" s="12">
        <v>42513.045798611114</v>
      </c>
      <c r="R601">
        <v>2016</v>
      </c>
      <c r="S601" t="s">
        <v>8368</v>
      </c>
    </row>
    <row r="602" spans="1:19" ht="116.5" thickBot="1" x14ac:dyDescent="0.4">
      <c r="A602">
        <v>3321</v>
      </c>
      <c r="B602" s="3" t="s">
        <v>3321</v>
      </c>
      <c r="C602" s="3" t="s">
        <v>7431</v>
      </c>
      <c r="D602" s="6">
        <v>500</v>
      </c>
      <c r="E602" s="8">
        <v>537</v>
      </c>
      <c r="F602" t="s">
        <v>8218</v>
      </c>
      <c r="G602" t="s">
        <v>8223</v>
      </c>
      <c r="H602" t="s">
        <v>8245</v>
      </c>
      <c r="I602">
        <v>1413431940</v>
      </c>
      <c r="J602">
        <v>1412216665</v>
      </c>
      <c r="K602" t="b">
        <v>0</v>
      </c>
      <c r="L602">
        <v>15</v>
      </c>
      <c r="M602" t="b">
        <v>1</v>
      </c>
      <c r="N602" t="s">
        <v>8269</v>
      </c>
      <c r="O602" s="20" t="s">
        <v>8319</v>
      </c>
      <c r="P602" s="15" t="s">
        <v>8320</v>
      </c>
      <c r="Q602" s="13">
        <v>41914.100289351853</v>
      </c>
      <c r="R602">
        <v>2014</v>
      </c>
      <c r="S602" t="s">
        <v>8373</v>
      </c>
    </row>
    <row r="603" spans="1:19" ht="73" thickBot="1" x14ac:dyDescent="0.4">
      <c r="A603">
        <v>3322</v>
      </c>
      <c r="B603" s="3" t="s">
        <v>3322</v>
      </c>
      <c r="C603" s="3" t="s">
        <v>7432</v>
      </c>
      <c r="D603" s="6">
        <v>3300</v>
      </c>
      <c r="E603" s="8">
        <v>3350</v>
      </c>
      <c r="F603" t="s">
        <v>8218</v>
      </c>
      <c r="G603" t="s">
        <v>8223</v>
      </c>
      <c r="H603" t="s">
        <v>8245</v>
      </c>
      <c r="I603">
        <v>1466567700</v>
      </c>
      <c r="J603">
        <v>1464653696</v>
      </c>
      <c r="K603" t="b">
        <v>0</v>
      </c>
      <c r="L603">
        <v>23</v>
      </c>
      <c r="M603" t="b">
        <v>1</v>
      </c>
      <c r="N603" t="s">
        <v>8269</v>
      </c>
      <c r="O603" s="20" t="s">
        <v>8319</v>
      </c>
      <c r="P603" s="15" t="s">
        <v>8320</v>
      </c>
      <c r="Q603" s="12">
        <v>42521.010370370372</v>
      </c>
      <c r="R603">
        <v>2016</v>
      </c>
      <c r="S603" t="s">
        <v>8368</v>
      </c>
    </row>
    <row r="604" spans="1:19" ht="44" thickBot="1" x14ac:dyDescent="0.4">
      <c r="A604">
        <v>3323</v>
      </c>
      <c r="B604" s="3" t="s">
        <v>3323</v>
      </c>
      <c r="C604" s="3" t="s">
        <v>7433</v>
      </c>
      <c r="D604" s="6">
        <v>1000</v>
      </c>
      <c r="E604" s="8">
        <v>1259</v>
      </c>
      <c r="F604" t="s">
        <v>8218</v>
      </c>
      <c r="G604" t="s">
        <v>8224</v>
      </c>
      <c r="H604" t="s">
        <v>8246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8269</v>
      </c>
      <c r="O604" s="20" t="s">
        <v>8319</v>
      </c>
      <c r="P604" s="15" t="s">
        <v>8320</v>
      </c>
      <c r="Q604" s="13">
        <v>42608.365833333337</v>
      </c>
      <c r="R604">
        <v>2016</v>
      </c>
      <c r="S604" t="s">
        <v>8371</v>
      </c>
    </row>
    <row r="605" spans="1:19" ht="29.5" thickBot="1" x14ac:dyDescent="0.4">
      <c r="A605">
        <v>3324</v>
      </c>
      <c r="B605" s="3" t="s">
        <v>3324</v>
      </c>
      <c r="C605" s="3" t="s">
        <v>7434</v>
      </c>
      <c r="D605" s="6">
        <v>1500</v>
      </c>
      <c r="E605" s="8">
        <v>1525</v>
      </c>
      <c r="F605" t="s">
        <v>8218</v>
      </c>
      <c r="G605" t="s">
        <v>8240</v>
      </c>
      <c r="H605" t="s">
        <v>8248</v>
      </c>
      <c r="I605">
        <v>1465135190</v>
      </c>
      <c r="J605">
        <v>1463925590</v>
      </c>
      <c r="K605" t="b">
        <v>0</v>
      </c>
      <c r="L605">
        <v>10</v>
      </c>
      <c r="M605" t="b">
        <v>1</v>
      </c>
      <c r="N605" t="s">
        <v>8269</v>
      </c>
      <c r="O605" s="20" t="s">
        <v>8319</v>
      </c>
      <c r="P605" s="15" t="s">
        <v>8320</v>
      </c>
      <c r="Q605" s="12">
        <v>42512.58321759259</v>
      </c>
      <c r="R605">
        <v>2016</v>
      </c>
      <c r="S605" t="s">
        <v>8368</v>
      </c>
    </row>
    <row r="606" spans="1:19" ht="87.5" thickBot="1" x14ac:dyDescent="0.4">
      <c r="A606">
        <v>3325</v>
      </c>
      <c r="B606" s="3" t="s">
        <v>3325</v>
      </c>
      <c r="C606" s="3" t="s">
        <v>7435</v>
      </c>
      <c r="D606" s="6">
        <v>400</v>
      </c>
      <c r="E606" s="8">
        <v>450</v>
      </c>
      <c r="F606" t="s">
        <v>8218</v>
      </c>
      <c r="G606" t="s">
        <v>8224</v>
      </c>
      <c r="H606" t="s">
        <v>8246</v>
      </c>
      <c r="I606">
        <v>1428256277</v>
      </c>
      <c r="J606">
        <v>1425235877</v>
      </c>
      <c r="K606" t="b">
        <v>0</v>
      </c>
      <c r="L606">
        <v>15</v>
      </c>
      <c r="M606" t="b">
        <v>1</v>
      </c>
      <c r="N606" t="s">
        <v>8269</v>
      </c>
      <c r="O606" s="20" t="s">
        <v>8319</v>
      </c>
      <c r="P606" s="15" t="s">
        <v>8320</v>
      </c>
      <c r="Q606" s="13">
        <v>42064.785613425927</v>
      </c>
      <c r="R606">
        <v>2015</v>
      </c>
      <c r="S606" t="s">
        <v>8366</v>
      </c>
    </row>
    <row r="607" spans="1:19" ht="44" thickBot="1" x14ac:dyDescent="0.4">
      <c r="A607">
        <v>3326</v>
      </c>
      <c r="B607" s="3" t="s">
        <v>3326</v>
      </c>
      <c r="C607" s="3" t="s">
        <v>7436</v>
      </c>
      <c r="D607" s="6">
        <v>8000</v>
      </c>
      <c r="E607" s="8">
        <v>8110</v>
      </c>
      <c r="F607" t="s">
        <v>8218</v>
      </c>
      <c r="G607" t="s">
        <v>8223</v>
      </c>
      <c r="H607" t="s">
        <v>8245</v>
      </c>
      <c r="I607">
        <v>1425830905</v>
      </c>
      <c r="J607">
        <v>1423242505</v>
      </c>
      <c r="K607" t="b">
        <v>0</v>
      </c>
      <c r="L607">
        <v>57</v>
      </c>
      <c r="M607" t="b">
        <v>1</v>
      </c>
      <c r="N607" t="s">
        <v>8269</v>
      </c>
      <c r="O607" s="20" t="s">
        <v>8319</v>
      </c>
      <c r="P607" s="15" t="s">
        <v>8320</v>
      </c>
      <c r="Q607" s="12">
        <v>42041.714178240742</v>
      </c>
      <c r="R607">
        <v>2015</v>
      </c>
      <c r="S607" t="s">
        <v>8376</v>
      </c>
    </row>
    <row r="608" spans="1:19" ht="87.5" thickBot="1" x14ac:dyDescent="0.4">
      <c r="A608">
        <v>3327</v>
      </c>
      <c r="B608" s="3" t="s">
        <v>3327</v>
      </c>
      <c r="C608" s="3" t="s">
        <v>7437</v>
      </c>
      <c r="D608" s="6">
        <v>800</v>
      </c>
      <c r="E608" s="8">
        <v>810</v>
      </c>
      <c r="F608" t="s">
        <v>8218</v>
      </c>
      <c r="G608" t="s">
        <v>8224</v>
      </c>
      <c r="H608" t="s">
        <v>8246</v>
      </c>
      <c r="I608">
        <v>1462697966</v>
      </c>
      <c r="J608">
        <v>1460105966</v>
      </c>
      <c r="K608" t="b">
        <v>0</v>
      </c>
      <c r="L608">
        <v>33</v>
      </c>
      <c r="M608" t="b">
        <v>1</v>
      </c>
      <c r="N608" t="s">
        <v>8269</v>
      </c>
      <c r="O608" s="20" t="s">
        <v>8319</v>
      </c>
      <c r="P608" s="15" t="s">
        <v>8320</v>
      </c>
      <c r="Q608" s="13">
        <v>42468.374606481484</v>
      </c>
      <c r="R608">
        <v>2016</v>
      </c>
      <c r="S608" t="s">
        <v>8367</v>
      </c>
    </row>
    <row r="609" spans="1:19" ht="44" thickBot="1" x14ac:dyDescent="0.4">
      <c r="A609">
        <v>3328</v>
      </c>
      <c r="B609" s="3" t="s">
        <v>3328</v>
      </c>
      <c r="C609" s="3" t="s">
        <v>7438</v>
      </c>
      <c r="D609" s="6">
        <v>1800</v>
      </c>
      <c r="E609" s="8">
        <v>2635</v>
      </c>
      <c r="F609" t="s">
        <v>8218</v>
      </c>
      <c r="G609" t="s">
        <v>8223</v>
      </c>
      <c r="H609" t="s">
        <v>8245</v>
      </c>
      <c r="I609">
        <v>1404522000</v>
      </c>
      <c r="J609">
        <v>1404308883</v>
      </c>
      <c r="K609" t="b">
        <v>0</v>
      </c>
      <c r="L609">
        <v>9</v>
      </c>
      <c r="M609" t="b">
        <v>1</v>
      </c>
      <c r="N609" t="s">
        <v>8269</v>
      </c>
      <c r="O609" s="20" t="s">
        <v>8319</v>
      </c>
      <c r="P609" s="15" t="s">
        <v>8320</v>
      </c>
      <c r="Q609" s="12">
        <v>41822.57503472222</v>
      </c>
      <c r="R609">
        <v>2014</v>
      </c>
      <c r="S609" t="s">
        <v>8370</v>
      </c>
    </row>
    <row r="610" spans="1:19" ht="44" thickBot="1" x14ac:dyDescent="0.4">
      <c r="A610">
        <v>3329</v>
      </c>
      <c r="B610" s="3" t="s">
        <v>3329</v>
      </c>
      <c r="C610" s="3" t="s">
        <v>7439</v>
      </c>
      <c r="D610" s="6">
        <v>1000</v>
      </c>
      <c r="E610" s="8">
        <v>1168</v>
      </c>
      <c r="F610" t="s">
        <v>8218</v>
      </c>
      <c r="G610" t="s">
        <v>8224</v>
      </c>
      <c r="H610" t="s">
        <v>8246</v>
      </c>
      <c r="I610">
        <v>1406502000</v>
      </c>
      <c r="J610">
        <v>1405583108</v>
      </c>
      <c r="K610" t="b">
        <v>0</v>
      </c>
      <c r="L610">
        <v>26</v>
      </c>
      <c r="M610" t="b">
        <v>1</v>
      </c>
      <c r="N610" t="s">
        <v>8269</v>
      </c>
      <c r="O610" s="20" t="s">
        <v>8319</v>
      </c>
      <c r="P610" s="15" t="s">
        <v>8320</v>
      </c>
      <c r="Q610" s="13">
        <v>41837.323009259257</v>
      </c>
      <c r="R610">
        <v>2014</v>
      </c>
      <c r="S610" t="s">
        <v>8370</v>
      </c>
    </row>
    <row r="611" spans="1:19" ht="102" thickBot="1" x14ac:dyDescent="0.4">
      <c r="A611">
        <v>3330</v>
      </c>
      <c r="B611" s="3" t="s">
        <v>3330</v>
      </c>
      <c r="C611" s="3" t="s">
        <v>7440</v>
      </c>
      <c r="D611" s="6">
        <v>1500</v>
      </c>
      <c r="E611" s="8">
        <v>1594</v>
      </c>
      <c r="F611" t="s">
        <v>8218</v>
      </c>
      <c r="G611" t="s">
        <v>8224</v>
      </c>
      <c r="H611" t="s">
        <v>8246</v>
      </c>
      <c r="I611">
        <v>1427919468</v>
      </c>
      <c r="J611">
        <v>1425331068</v>
      </c>
      <c r="K611" t="b">
        <v>0</v>
      </c>
      <c r="L611">
        <v>69</v>
      </c>
      <c r="M611" t="b">
        <v>1</v>
      </c>
      <c r="N611" t="s">
        <v>8269</v>
      </c>
      <c r="O611" s="20" t="s">
        <v>8319</v>
      </c>
      <c r="P611" s="15" t="s">
        <v>8320</v>
      </c>
      <c r="Q611" s="12">
        <v>42065.887361111112</v>
      </c>
      <c r="R611">
        <v>2015</v>
      </c>
      <c r="S611" t="s">
        <v>8366</v>
      </c>
    </row>
    <row r="612" spans="1:19" ht="116.5" thickBot="1" x14ac:dyDescent="0.4">
      <c r="A612">
        <v>3331</v>
      </c>
      <c r="B612" s="3" t="s">
        <v>3331</v>
      </c>
      <c r="C612" s="3" t="s">
        <v>7441</v>
      </c>
      <c r="D612" s="6">
        <v>5000</v>
      </c>
      <c r="E612" s="8">
        <v>5226</v>
      </c>
      <c r="F612" t="s">
        <v>8218</v>
      </c>
      <c r="G612" t="s">
        <v>8223</v>
      </c>
      <c r="H612" t="s">
        <v>8245</v>
      </c>
      <c r="I612">
        <v>1444149886</v>
      </c>
      <c r="J612">
        <v>1441125886</v>
      </c>
      <c r="K612" t="b">
        <v>0</v>
      </c>
      <c r="L612">
        <v>65</v>
      </c>
      <c r="M612" t="b">
        <v>1</v>
      </c>
      <c r="N612" t="s">
        <v>8269</v>
      </c>
      <c r="O612" s="20" t="s">
        <v>8319</v>
      </c>
      <c r="P612" s="15" t="s">
        <v>8320</v>
      </c>
      <c r="Q612" s="13">
        <v>42248.697754629633</v>
      </c>
      <c r="R612">
        <v>2015</v>
      </c>
      <c r="S612" t="s">
        <v>8372</v>
      </c>
    </row>
    <row r="613" spans="1:19" ht="29.5" thickBot="1" x14ac:dyDescent="0.4">
      <c r="A613">
        <v>3332</v>
      </c>
      <c r="B613" s="3" t="s">
        <v>3332</v>
      </c>
      <c r="C613" s="3" t="s">
        <v>7442</v>
      </c>
      <c r="D613" s="6">
        <v>6000</v>
      </c>
      <c r="E613" s="8">
        <v>6000</v>
      </c>
      <c r="F613" t="s">
        <v>8218</v>
      </c>
      <c r="G613" t="s">
        <v>8223</v>
      </c>
      <c r="H613" t="s">
        <v>8245</v>
      </c>
      <c r="I613">
        <v>1405802330</v>
      </c>
      <c r="J613">
        <v>1403210330</v>
      </c>
      <c r="K613" t="b">
        <v>0</v>
      </c>
      <c r="L613">
        <v>83</v>
      </c>
      <c r="M613" t="b">
        <v>1</v>
      </c>
      <c r="N613" t="s">
        <v>8269</v>
      </c>
      <c r="O613" s="20" t="s">
        <v>8319</v>
      </c>
      <c r="P613" s="15" t="s">
        <v>8320</v>
      </c>
      <c r="Q613" s="12">
        <v>41809.860300925924</v>
      </c>
      <c r="R613">
        <v>2014</v>
      </c>
      <c r="S613" t="s">
        <v>8369</v>
      </c>
    </row>
    <row r="614" spans="1:19" ht="116.5" thickBot="1" x14ac:dyDescent="0.4">
      <c r="A614">
        <v>3333</v>
      </c>
      <c r="B614" s="3" t="s">
        <v>3333</v>
      </c>
      <c r="C614" s="3" t="s">
        <v>7443</v>
      </c>
      <c r="D614" s="6">
        <v>3500</v>
      </c>
      <c r="E614" s="8">
        <v>3660</v>
      </c>
      <c r="F614" t="s">
        <v>8218</v>
      </c>
      <c r="G614" t="s">
        <v>8223</v>
      </c>
      <c r="H614" t="s">
        <v>8245</v>
      </c>
      <c r="I614">
        <v>1434384880</v>
      </c>
      <c r="J614">
        <v>1432484080</v>
      </c>
      <c r="K614" t="b">
        <v>0</v>
      </c>
      <c r="L614">
        <v>111</v>
      </c>
      <c r="M614" t="b">
        <v>1</v>
      </c>
      <c r="N614" t="s">
        <v>8269</v>
      </c>
      <c r="O614" s="20" t="s">
        <v>8319</v>
      </c>
      <c r="P614" s="15" t="s">
        <v>8320</v>
      </c>
      <c r="Q614" s="13">
        <v>42148.676851851851</v>
      </c>
      <c r="R614">
        <v>2015</v>
      </c>
      <c r="S614" t="s">
        <v>8368</v>
      </c>
    </row>
    <row r="615" spans="1:19" ht="102" thickBot="1" x14ac:dyDescent="0.4">
      <c r="A615">
        <v>3334</v>
      </c>
      <c r="B615" s="3" t="s">
        <v>3334</v>
      </c>
      <c r="C615" s="3" t="s">
        <v>7444</v>
      </c>
      <c r="D615" s="6">
        <v>3871</v>
      </c>
      <c r="E615" s="8">
        <v>5366</v>
      </c>
      <c r="F615" t="s">
        <v>8218</v>
      </c>
      <c r="G615" t="s">
        <v>8223</v>
      </c>
      <c r="H615" t="s">
        <v>8245</v>
      </c>
      <c r="I615">
        <v>1438259422</v>
      </c>
      <c r="J615">
        <v>1435667422</v>
      </c>
      <c r="K615" t="b">
        <v>0</v>
      </c>
      <c r="L615">
        <v>46</v>
      </c>
      <c r="M615" t="b">
        <v>1</v>
      </c>
      <c r="N615" t="s">
        <v>8269</v>
      </c>
      <c r="O615" s="20" t="s">
        <v>8319</v>
      </c>
      <c r="P615" s="15" t="s">
        <v>8320</v>
      </c>
      <c r="Q615" s="12">
        <v>42185.521087962959</v>
      </c>
      <c r="R615">
        <v>2015</v>
      </c>
      <c r="S615" t="s">
        <v>8369</v>
      </c>
    </row>
    <row r="616" spans="1:19" ht="116.5" thickBot="1" x14ac:dyDescent="0.4">
      <c r="A616">
        <v>3335</v>
      </c>
      <c r="B616" s="3" t="s">
        <v>3335</v>
      </c>
      <c r="C616" s="3" t="s">
        <v>7445</v>
      </c>
      <c r="D616" s="6">
        <v>5000</v>
      </c>
      <c r="E616" s="8">
        <v>5016</v>
      </c>
      <c r="F616" t="s">
        <v>8218</v>
      </c>
      <c r="G616" t="s">
        <v>8224</v>
      </c>
      <c r="H616" t="s">
        <v>8246</v>
      </c>
      <c r="I616">
        <v>1407106800</v>
      </c>
      <c r="J616">
        <v>1404749446</v>
      </c>
      <c r="K616" t="b">
        <v>0</v>
      </c>
      <c r="L616">
        <v>63</v>
      </c>
      <c r="M616" t="b">
        <v>1</v>
      </c>
      <c r="N616" t="s">
        <v>8269</v>
      </c>
      <c r="O616" s="20" t="s">
        <v>8319</v>
      </c>
      <c r="P616" s="15" t="s">
        <v>8320</v>
      </c>
      <c r="Q616" s="13">
        <v>41827.674143518518</v>
      </c>
      <c r="R616">
        <v>2014</v>
      </c>
      <c r="S616" t="s">
        <v>8370</v>
      </c>
    </row>
    <row r="617" spans="1:19" ht="29.5" thickBot="1" x14ac:dyDescent="0.4">
      <c r="A617">
        <v>3336</v>
      </c>
      <c r="B617" s="3" t="s">
        <v>3336</v>
      </c>
      <c r="C617" s="3" t="s">
        <v>7446</v>
      </c>
      <c r="D617" s="6">
        <v>250</v>
      </c>
      <c r="E617" s="8">
        <v>250</v>
      </c>
      <c r="F617" t="s">
        <v>8218</v>
      </c>
      <c r="G617" t="s">
        <v>8224</v>
      </c>
      <c r="H617" t="s">
        <v>8246</v>
      </c>
      <c r="I617">
        <v>1459845246</v>
      </c>
      <c r="J617">
        <v>1457429646</v>
      </c>
      <c r="K617" t="b">
        <v>0</v>
      </c>
      <c r="L617">
        <v>9</v>
      </c>
      <c r="M617" t="b">
        <v>1</v>
      </c>
      <c r="N617" t="s">
        <v>8269</v>
      </c>
      <c r="O617" s="20" t="s">
        <v>8319</v>
      </c>
      <c r="P617" s="15" t="s">
        <v>8320</v>
      </c>
      <c r="Q617" s="12">
        <v>42437.398680555554</v>
      </c>
      <c r="R617">
        <v>2016</v>
      </c>
      <c r="S617" t="s">
        <v>8366</v>
      </c>
    </row>
    <row r="618" spans="1:19" ht="73" thickBot="1" x14ac:dyDescent="0.4">
      <c r="A618">
        <v>3337</v>
      </c>
      <c r="B618" s="3" t="s">
        <v>3337</v>
      </c>
      <c r="C618" s="3" t="s">
        <v>7447</v>
      </c>
      <c r="D618" s="6">
        <v>2500</v>
      </c>
      <c r="E618" s="8">
        <v>2755</v>
      </c>
      <c r="F618" t="s">
        <v>8218</v>
      </c>
      <c r="G618" t="s">
        <v>8224</v>
      </c>
      <c r="H618" t="s">
        <v>8246</v>
      </c>
      <c r="I618">
        <v>1412974800</v>
      </c>
      <c r="J618">
        <v>1411109167</v>
      </c>
      <c r="K618" t="b">
        <v>0</v>
      </c>
      <c r="L618">
        <v>34</v>
      </c>
      <c r="M618" t="b">
        <v>1</v>
      </c>
      <c r="N618" t="s">
        <v>8269</v>
      </c>
      <c r="O618" s="20" t="s">
        <v>8319</v>
      </c>
      <c r="P618" s="15" t="s">
        <v>8320</v>
      </c>
      <c r="Q618" s="13">
        <v>41901.282025462962</v>
      </c>
      <c r="R618">
        <v>2014</v>
      </c>
      <c r="S618" t="s">
        <v>8372</v>
      </c>
    </row>
    <row r="619" spans="1:19" ht="58.5" thickBot="1" x14ac:dyDescent="0.4">
      <c r="A619">
        <v>3338</v>
      </c>
      <c r="B619" s="3" t="s">
        <v>3338</v>
      </c>
      <c r="C619" s="3" t="s">
        <v>7448</v>
      </c>
      <c r="D619" s="6">
        <v>15000</v>
      </c>
      <c r="E619" s="8">
        <v>15327</v>
      </c>
      <c r="F619" t="s">
        <v>8218</v>
      </c>
      <c r="G619" t="s">
        <v>8223</v>
      </c>
      <c r="H619" t="s">
        <v>8245</v>
      </c>
      <c r="I619">
        <v>1487944080</v>
      </c>
      <c r="J619">
        <v>1486129680</v>
      </c>
      <c r="K619" t="b">
        <v>0</v>
      </c>
      <c r="L619">
        <v>112</v>
      </c>
      <c r="M619" t="b">
        <v>1</v>
      </c>
      <c r="N619" t="s">
        <v>8269</v>
      </c>
      <c r="O619" s="20" t="s">
        <v>8319</v>
      </c>
      <c r="P619" s="15" t="s">
        <v>8320</v>
      </c>
      <c r="Q619" s="12">
        <v>42769.574999999997</v>
      </c>
      <c r="R619">
        <v>2017</v>
      </c>
      <c r="S619" t="s">
        <v>8376</v>
      </c>
    </row>
    <row r="620" spans="1:19" ht="116.5" thickBot="1" x14ac:dyDescent="0.4">
      <c r="A620">
        <v>3339</v>
      </c>
      <c r="B620" s="3" t="s">
        <v>3339</v>
      </c>
      <c r="C620" s="3" t="s">
        <v>7449</v>
      </c>
      <c r="D620" s="6">
        <v>8000</v>
      </c>
      <c r="E620" s="8">
        <v>8348</v>
      </c>
      <c r="F620" t="s">
        <v>8218</v>
      </c>
      <c r="G620" t="s">
        <v>8223</v>
      </c>
      <c r="H620" t="s">
        <v>8245</v>
      </c>
      <c r="I620">
        <v>1469721518</v>
      </c>
      <c r="J620">
        <v>1467129518</v>
      </c>
      <c r="K620" t="b">
        <v>0</v>
      </c>
      <c r="L620">
        <v>47</v>
      </c>
      <c r="M620" t="b">
        <v>1</v>
      </c>
      <c r="N620" t="s">
        <v>8269</v>
      </c>
      <c r="O620" s="20" t="s">
        <v>8319</v>
      </c>
      <c r="P620" s="15" t="s">
        <v>8320</v>
      </c>
      <c r="Q620" s="13">
        <v>42549.665717592594</v>
      </c>
      <c r="R620">
        <v>2016</v>
      </c>
      <c r="S620" t="s">
        <v>8369</v>
      </c>
    </row>
    <row r="621" spans="1:19" ht="44" thickBot="1" x14ac:dyDescent="0.4">
      <c r="A621">
        <v>3340</v>
      </c>
      <c r="B621" s="3" t="s">
        <v>3340</v>
      </c>
      <c r="C621" s="3" t="s">
        <v>7450</v>
      </c>
      <c r="D621" s="6">
        <v>3000</v>
      </c>
      <c r="E621" s="8">
        <v>4145</v>
      </c>
      <c r="F621" t="s">
        <v>8218</v>
      </c>
      <c r="G621" t="s">
        <v>8223</v>
      </c>
      <c r="H621" t="s">
        <v>8245</v>
      </c>
      <c r="I621">
        <v>1481066554</v>
      </c>
      <c r="J621">
        <v>1478906554</v>
      </c>
      <c r="K621" t="b">
        <v>0</v>
      </c>
      <c r="L621">
        <v>38</v>
      </c>
      <c r="M621" t="b">
        <v>1</v>
      </c>
      <c r="N621" t="s">
        <v>8269</v>
      </c>
      <c r="O621" s="20" t="s">
        <v>8319</v>
      </c>
      <c r="P621" s="15" t="s">
        <v>8320</v>
      </c>
      <c r="Q621" s="12">
        <v>42685.974004629628</v>
      </c>
      <c r="R621">
        <v>2016</v>
      </c>
      <c r="S621" t="s">
        <v>8374</v>
      </c>
    </row>
    <row r="622" spans="1:19" ht="44" thickBot="1" x14ac:dyDescent="0.4">
      <c r="A622">
        <v>3341</v>
      </c>
      <c r="B622" s="3" t="s">
        <v>3341</v>
      </c>
      <c r="C622" s="3" t="s">
        <v>7451</v>
      </c>
      <c r="D622" s="6">
        <v>3350</v>
      </c>
      <c r="E622" s="8">
        <v>3350</v>
      </c>
      <c r="F622" t="s">
        <v>8218</v>
      </c>
      <c r="G622" t="s">
        <v>8224</v>
      </c>
      <c r="H622" t="s">
        <v>8246</v>
      </c>
      <c r="I622">
        <v>1465750800</v>
      </c>
      <c r="J622">
        <v>1463771421</v>
      </c>
      <c r="K622" t="b">
        <v>0</v>
      </c>
      <c r="L622">
        <v>28</v>
      </c>
      <c r="M622" t="b">
        <v>1</v>
      </c>
      <c r="N622" t="s">
        <v>8269</v>
      </c>
      <c r="O622" s="20" t="s">
        <v>8319</v>
      </c>
      <c r="P622" s="15" t="s">
        <v>8320</v>
      </c>
      <c r="Q622" s="13">
        <v>42510.798854166664</v>
      </c>
      <c r="R622">
        <v>2016</v>
      </c>
      <c r="S622" t="s">
        <v>8368</v>
      </c>
    </row>
    <row r="623" spans="1:19" ht="87.5" thickBot="1" x14ac:dyDescent="0.4">
      <c r="A623">
        <v>3342</v>
      </c>
      <c r="B623" s="3" t="s">
        <v>3342</v>
      </c>
      <c r="C623" s="3" t="s">
        <v>7452</v>
      </c>
      <c r="D623" s="6">
        <v>6000</v>
      </c>
      <c r="E623" s="8">
        <v>6100</v>
      </c>
      <c r="F623" t="s">
        <v>8218</v>
      </c>
      <c r="G623" t="s">
        <v>8223</v>
      </c>
      <c r="H623" t="s">
        <v>8245</v>
      </c>
      <c r="I623">
        <v>1427864340</v>
      </c>
      <c r="J623">
        <v>1425020810</v>
      </c>
      <c r="K623" t="b">
        <v>0</v>
      </c>
      <c r="L623">
        <v>78</v>
      </c>
      <c r="M623" t="b">
        <v>1</v>
      </c>
      <c r="N623" t="s">
        <v>8269</v>
      </c>
      <c r="O623" s="20" t="s">
        <v>8319</v>
      </c>
      <c r="P623" s="15" t="s">
        <v>8320</v>
      </c>
      <c r="Q623" s="12">
        <v>42062.296412037038</v>
      </c>
      <c r="R623">
        <v>2015</v>
      </c>
      <c r="S623" t="s">
        <v>8376</v>
      </c>
    </row>
    <row r="624" spans="1:19" ht="58.5" thickBot="1" x14ac:dyDescent="0.4">
      <c r="A624">
        <v>3343</v>
      </c>
      <c r="B624" s="3" t="s">
        <v>3343</v>
      </c>
      <c r="C624" s="3" t="s">
        <v>7453</v>
      </c>
      <c r="D624" s="6">
        <v>700</v>
      </c>
      <c r="E624" s="8">
        <v>1200</v>
      </c>
      <c r="F624" t="s">
        <v>8218</v>
      </c>
      <c r="G624" t="s">
        <v>8224</v>
      </c>
      <c r="H624" t="s">
        <v>8246</v>
      </c>
      <c r="I624">
        <v>1460553480</v>
      </c>
      <c r="J624">
        <v>1458770384</v>
      </c>
      <c r="K624" t="b">
        <v>0</v>
      </c>
      <c r="L624">
        <v>23</v>
      </c>
      <c r="M624" t="b">
        <v>1</v>
      </c>
      <c r="N624" t="s">
        <v>8269</v>
      </c>
      <c r="O624" s="20" t="s">
        <v>8319</v>
      </c>
      <c r="P624" s="15" t="s">
        <v>8320</v>
      </c>
      <c r="Q624" s="13">
        <v>42452.916481481479</v>
      </c>
      <c r="R624">
        <v>2016</v>
      </c>
      <c r="S624" t="s">
        <v>8366</v>
      </c>
    </row>
    <row r="625" spans="1:19" ht="58.5" thickBot="1" x14ac:dyDescent="0.4">
      <c r="A625">
        <v>3344</v>
      </c>
      <c r="B625" s="3" t="s">
        <v>3344</v>
      </c>
      <c r="C625" s="3" t="s">
        <v>7454</v>
      </c>
      <c r="D625" s="6">
        <v>4500</v>
      </c>
      <c r="E625" s="8">
        <v>4565</v>
      </c>
      <c r="F625" t="s">
        <v>8218</v>
      </c>
      <c r="G625" t="s">
        <v>8223</v>
      </c>
      <c r="H625" t="s">
        <v>8245</v>
      </c>
      <c r="I625">
        <v>1409374093</v>
      </c>
      <c r="J625">
        <v>1406782093</v>
      </c>
      <c r="K625" t="b">
        <v>0</v>
      </c>
      <c r="L625">
        <v>40</v>
      </c>
      <c r="M625" t="b">
        <v>1</v>
      </c>
      <c r="N625" t="s">
        <v>8269</v>
      </c>
      <c r="O625" s="20" t="s">
        <v>8319</v>
      </c>
      <c r="P625" s="15" t="s">
        <v>8320</v>
      </c>
      <c r="Q625" s="12">
        <v>41851.200150462966</v>
      </c>
      <c r="R625">
        <v>2014</v>
      </c>
      <c r="S625" t="s">
        <v>8370</v>
      </c>
    </row>
    <row r="626" spans="1:19" ht="73" thickBot="1" x14ac:dyDescent="0.4">
      <c r="A626">
        <v>3345</v>
      </c>
      <c r="B626" s="3" t="s">
        <v>3345</v>
      </c>
      <c r="C626" s="3" t="s">
        <v>7455</v>
      </c>
      <c r="D626" s="6">
        <v>500</v>
      </c>
      <c r="E626" s="8">
        <v>650</v>
      </c>
      <c r="F626" t="s">
        <v>8218</v>
      </c>
      <c r="G626" t="s">
        <v>8223</v>
      </c>
      <c r="H626" t="s">
        <v>8245</v>
      </c>
      <c r="I626">
        <v>1429317420</v>
      </c>
      <c r="J626">
        <v>1424226768</v>
      </c>
      <c r="K626" t="b">
        <v>0</v>
      </c>
      <c r="L626">
        <v>13</v>
      </c>
      <c r="M626" t="b">
        <v>1</v>
      </c>
      <c r="N626" t="s">
        <v>8269</v>
      </c>
      <c r="O626" s="20" t="s">
        <v>8319</v>
      </c>
      <c r="P626" s="15" t="s">
        <v>8320</v>
      </c>
      <c r="Q626" s="13">
        <v>42053.106111111112</v>
      </c>
      <c r="R626">
        <v>2015</v>
      </c>
      <c r="S626" t="s">
        <v>8376</v>
      </c>
    </row>
    <row r="627" spans="1:19" ht="102" thickBot="1" x14ac:dyDescent="0.4">
      <c r="A627">
        <v>3346</v>
      </c>
      <c r="B627" s="3" t="s">
        <v>3346</v>
      </c>
      <c r="C627" s="3" t="s">
        <v>7456</v>
      </c>
      <c r="D627" s="6">
        <v>1500</v>
      </c>
      <c r="E627" s="8">
        <v>1650</v>
      </c>
      <c r="F627" t="s">
        <v>8218</v>
      </c>
      <c r="G627" t="s">
        <v>8223</v>
      </c>
      <c r="H627" t="s">
        <v>8245</v>
      </c>
      <c r="I627">
        <v>1424910910</v>
      </c>
      <c r="J627">
        <v>1424306110</v>
      </c>
      <c r="K627" t="b">
        <v>0</v>
      </c>
      <c r="L627">
        <v>18</v>
      </c>
      <c r="M627" t="b">
        <v>1</v>
      </c>
      <c r="N627" t="s">
        <v>8269</v>
      </c>
      <c r="O627" s="20" t="s">
        <v>8319</v>
      </c>
      <c r="P627" s="15" t="s">
        <v>8320</v>
      </c>
      <c r="Q627" s="12">
        <v>42054.024421296293</v>
      </c>
      <c r="R627">
        <v>2015</v>
      </c>
      <c r="S627" t="s">
        <v>8376</v>
      </c>
    </row>
    <row r="628" spans="1:19" ht="87.5" thickBot="1" x14ac:dyDescent="0.4">
      <c r="A628">
        <v>3347</v>
      </c>
      <c r="B628" s="3" t="s">
        <v>3347</v>
      </c>
      <c r="C628" s="3" t="s">
        <v>7457</v>
      </c>
      <c r="D628" s="6">
        <v>2000</v>
      </c>
      <c r="E628" s="8">
        <v>2389</v>
      </c>
      <c r="F628" t="s">
        <v>8218</v>
      </c>
      <c r="G628" t="s">
        <v>8224</v>
      </c>
      <c r="H628" t="s">
        <v>8246</v>
      </c>
      <c r="I628">
        <v>1462741200</v>
      </c>
      <c r="J628">
        <v>1461503654</v>
      </c>
      <c r="K628" t="b">
        <v>0</v>
      </c>
      <c r="L628">
        <v>22</v>
      </c>
      <c r="M628" t="b">
        <v>1</v>
      </c>
      <c r="N628" t="s">
        <v>8269</v>
      </c>
      <c r="O628" s="20" t="s">
        <v>8319</v>
      </c>
      <c r="P628" s="15" t="s">
        <v>8320</v>
      </c>
      <c r="Q628" s="13">
        <v>42484.551550925928</v>
      </c>
      <c r="R628">
        <v>2016</v>
      </c>
      <c r="S628" t="s">
        <v>8367</v>
      </c>
    </row>
    <row r="629" spans="1:19" ht="44" thickBot="1" x14ac:dyDescent="0.4">
      <c r="A629">
        <v>3348</v>
      </c>
      <c r="B629" s="3" t="s">
        <v>3266</v>
      </c>
      <c r="C629" s="3" t="s">
        <v>7458</v>
      </c>
      <c r="D629" s="6">
        <v>5500</v>
      </c>
      <c r="E629" s="8">
        <v>5516</v>
      </c>
      <c r="F629" t="s">
        <v>8218</v>
      </c>
      <c r="G629" t="s">
        <v>8223</v>
      </c>
      <c r="H629" t="s">
        <v>8245</v>
      </c>
      <c r="I629">
        <v>1461988740</v>
      </c>
      <c r="J629">
        <v>1459949080</v>
      </c>
      <c r="K629" t="b">
        <v>0</v>
      </c>
      <c r="L629">
        <v>79</v>
      </c>
      <c r="M629" t="b">
        <v>1</v>
      </c>
      <c r="N629" t="s">
        <v>8269</v>
      </c>
      <c r="O629" s="20" t="s">
        <v>8319</v>
      </c>
      <c r="P629" s="15" t="s">
        <v>8320</v>
      </c>
      <c r="Q629" s="12">
        <v>42466.558796296296</v>
      </c>
      <c r="R629">
        <v>2016</v>
      </c>
      <c r="S629" t="s">
        <v>8367</v>
      </c>
    </row>
    <row r="630" spans="1:19" ht="102" thickBot="1" x14ac:dyDescent="0.4">
      <c r="A630">
        <v>3349</v>
      </c>
      <c r="B630" s="3" t="s">
        <v>3348</v>
      </c>
      <c r="C630" s="3" t="s">
        <v>7459</v>
      </c>
      <c r="D630" s="6">
        <v>1000</v>
      </c>
      <c r="E630" s="8">
        <v>1534</v>
      </c>
      <c r="F630" t="s">
        <v>8218</v>
      </c>
      <c r="G630" t="s">
        <v>8223</v>
      </c>
      <c r="H630" t="s">
        <v>8245</v>
      </c>
      <c r="I630">
        <v>1465837200</v>
      </c>
      <c r="J630">
        <v>1463971172</v>
      </c>
      <c r="K630" t="b">
        <v>0</v>
      </c>
      <c r="L630">
        <v>14</v>
      </c>
      <c r="M630" t="b">
        <v>1</v>
      </c>
      <c r="N630" t="s">
        <v>8269</v>
      </c>
      <c r="O630" s="20" t="s">
        <v>8319</v>
      </c>
      <c r="P630" s="15" t="s">
        <v>8320</v>
      </c>
      <c r="Q630" s="13">
        <v>42513.11078703704</v>
      </c>
      <c r="R630">
        <v>2016</v>
      </c>
      <c r="S630" t="s">
        <v>8368</v>
      </c>
    </row>
    <row r="631" spans="1:19" ht="44" thickBot="1" x14ac:dyDescent="0.4">
      <c r="A631">
        <v>3350</v>
      </c>
      <c r="B631" s="3" t="s">
        <v>3349</v>
      </c>
      <c r="C631" s="3" t="s">
        <v>7460</v>
      </c>
      <c r="D631" s="6">
        <v>3500</v>
      </c>
      <c r="E631" s="8">
        <v>3655</v>
      </c>
      <c r="F631" t="s">
        <v>8218</v>
      </c>
      <c r="G631" t="s">
        <v>8242</v>
      </c>
      <c r="H631" t="s">
        <v>8248</v>
      </c>
      <c r="I631">
        <v>1448838000</v>
      </c>
      <c r="J631">
        <v>1445791811</v>
      </c>
      <c r="K631" t="b">
        <v>0</v>
      </c>
      <c r="L631">
        <v>51</v>
      </c>
      <c r="M631" t="b">
        <v>1</v>
      </c>
      <c r="N631" t="s">
        <v>8269</v>
      </c>
      <c r="O631" s="20" t="s">
        <v>8319</v>
      </c>
      <c r="P631" s="15" t="s">
        <v>8320</v>
      </c>
      <c r="Q631" s="12">
        <v>42302.701516203706</v>
      </c>
      <c r="R631">
        <v>2015</v>
      </c>
      <c r="S631" t="s">
        <v>8373</v>
      </c>
    </row>
    <row r="632" spans="1:19" ht="58.5" thickBot="1" x14ac:dyDescent="0.4">
      <c r="A632">
        <v>3351</v>
      </c>
      <c r="B632" s="3" t="s">
        <v>3350</v>
      </c>
      <c r="C632" s="3" t="s">
        <v>7461</v>
      </c>
      <c r="D632" s="6">
        <v>5000</v>
      </c>
      <c r="E632" s="8">
        <v>5055</v>
      </c>
      <c r="F632" t="s">
        <v>8218</v>
      </c>
      <c r="G632" t="s">
        <v>8224</v>
      </c>
      <c r="H632" t="s">
        <v>8246</v>
      </c>
      <c r="I632">
        <v>1406113200</v>
      </c>
      <c r="J632">
        <v>1402910965</v>
      </c>
      <c r="K632" t="b">
        <v>0</v>
      </c>
      <c r="L632">
        <v>54</v>
      </c>
      <c r="M632" t="b">
        <v>1</v>
      </c>
      <c r="N632" t="s">
        <v>8269</v>
      </c>
      <c r="O632" s="20" t="s">
        <v>8319</v>
      </c>
      <c r="P632" s="15" t="s">
        <v>8320</v>
      </c>
      <c r="Q632" s="13">
        <v>41806.395428240743</v>
      </c>
      <c r="R632">
        <v>2014</v>
      </c>
      <c r="S632" t="s">
        <v>8369</v>
      </c>
    </row>
    <row r="633" spans="1:19" ht="73" thickBot="1" x14ac:dyDescent="0.4">
      <c r="A633">
        <v>3352</v>
      </c>
      <c r="B633" s="3" t="s">
        <v>3351</v>
      </c>
      <c r="C633" s="3" t="s">
        <v>7462</v>
      </c>
      <c r="D633" s="6">
        <v>5000</v>
      </c>
      <c r="E633" s="8">
        <v>5376</v>
      </c>
      <c r="F633" t="s">
        <v>8218</v>
      </c>
      <c r="G633" t="s">
        <v>8224</v>
      </c>
      <c r="H633" t="s">
        <v>8246</v>
      </c>
      <c r="I633">
        <v>1467414000</v>
      </c>
      <c r="J633">
        <v>1462492178</v>
      </c>
      <c r="K633" t="b">
        <v>0</v>
      </c>
      <c r="L633">
        <v>70</v>
      </c>
      <c r="M633" t="b">
        <v>1</v>
      </c>
      <c r="N633" t="s">
        <v>8269</v>
      </c>
      <c r="O633" s="20" t="s">
        <v>8319</v>
      </c>
      <c r="P633" s="15" t="s">
        <v>8320</v>
      </c>
      <c r="Q633" s="12">
        <v>42495.992800925924</v>
      </c>
      <c r="R633">
        <v>2016</v>
      </c>
      <c r="S633" t="s">
        <v>8368</v>
      </c>
    </row>
    <row r="634" spans="1:19" ht="58.5" thickBot="1" x14ac:dyDescent="0.4">
      <c r="A634">
        <v>3353</v>
      </c>
      <c r="B634" s="3" t="s">
        <v>3352</v>
      </c>
      <c r="C634" s="3" t="s">
        <v>7463</v>
      </c>
      <c r="D634" s="6">
        <v>500</v>
      </c>
      <c r="E634" s="8">
        <v>1575</v>
      </c>
      <c r="F634" t="s">
        <v>8218</v>
      </c>
      <c r="G634" t="s">
        <v>8224</v>
      </c>
      <c r="H634" t="s">
        <v>8246</v>
      </c>
      <c r="I634">
        <v>1462230000</v>
      </c>
      <c r="J634">
        <v>1461061350</v>
      </c>
      <c r="K634" t="b">
        <v>0</v>
      </c>
      <c r="L634">
        <v>44</v>
      </c>
      <c r="M634" t="b">
        <v>1</v>
      </c>
      <c r="N634" t="s">
        <v>8269</v>
      </c>
      <c r="O634" s="20" t="s">
        <v>8319</v>
      </c>
      <c r="P634" s="15" t="s">
        <v>8320</v>
      </c>
      <c r="Q634" s="13">
        <v>42479.432291666664</v>
      </c>
      <c r="R634">
        <v>2016</v>
      </c>
      <c r="S634" t="s">
        <v>8367</v>
      </c>
    </row>
    <row r="635" spans="1:19" ht="87.5" thickBot="1" x14ac:dyDescent="0.4">
      <c r="A635">
        <v>3354</v>
      </c>
      <c r="B635" s="3" t="s">
        <v>3353</v>
      </c>
      <c r="C635" s="3" t="s">
        <v>7464</v>
      </c>
      <c r="D635" s="6">
        <v>3000</v>
      </c>
      <c r="E635" s="8">
        <v>3058</v>
      </c>
      <c r="F635" t="s">
        <v>8218</v>
      </c>
      <c r="G635" t="s">
        <v>8223</v>
      </c>
      <c r="H635" t="s">
        <v>8245</v>
      </c>
      <c r="I635">
        <v>1446091260</v>
      </c>
      <c r="J635">
        <v>1443029206</v>
      </c>
      <c r="K635" t="b">
        <v>0</v>
      </c>
      <c r="L635">
        <v>55</v>
      </c>
      <c r="M635" t="b">
        <v>1</v>
      </c>
      <c r="N635" t="s">
        <v>8269</v>
      </c>
      <c r="O635" s="20" t="s">
        <v>8319</v>
      </c>
      <c r="P635" s="15" t="s">
        <v>8320</v>
      </c>
      <c r="Q635" s="12">
        <v>42270.726921296293</v>
      </c>
      <c r="R635">
        <v>2015</v>
      </c>
      <c r="S635" t="s">
        <v>8372</v>
      </c>
    </row>
    <row r="636" spans="1:19" ht="58.5" thickBot="1" x14ac:dyDescent="0.4">
      <c r="A636">
        <v>3355</v>
      </c>
      <c r="B636" s="3" t="s">
        <v>3354</v>
      </c>
      <c r="C636" s="3" t="s">
        <v>7465</v>
      </c>
      <c r="D636" s="6">
        <v>1750</v>
      </c>
      <c r="E636" s="8">
        <v>2210</v>
      </c>
      <c r="F636" t="s">
        <v>8218</v>
      </c>
      <c r="G636" t="s">
        <v>8224</v>
      </c>
      <c r="H636" t="s">
        <v>8246</v>
      </c>
      <c r="I636">
        <v>1462879020</v>
      </c>
      <c r="J636">
        <v>1461941527</v>
      </c>
      <c r="K636" t="b">
        <v>0</v>
      </c>
      <c r="L636">
        <v>15</v>
      </c>
      <c r="M636" t="b">
        <v>1</v>
      </c>
      <c r="N636" t="s">
        <v>8269</v>
      </c>
      <c r="O636" s="20" t="s">
        <v>8319</v>
      </c>
      <c r="P636" s="15" t="s">
        <v>8320</v>
      </c>
      <c r="Q636" s="13">
        <v>42489.619525462964</v>
      </c>
      <c r="R636">
        <v>2016</v>
      </c>
      <c r="S636" t="s">
        <v>8367</v>
      </c>
    </row>
    <row r="637" spans="1:19" ht="131" thickBot="1" x14ac:dyDescent="0.4">
      <c r="A637">
        <v>3356</v>
      </c>
      <c r="B637" s="3" t="s">
        <v>3355</v>
      </c>
      <c r="C637" s="3" t="s">
        <v>7466</v>
      </c>
      <c r="D637" s="6">
        <v>1500</v>
      </c>
      <c r="E637" s="8">
        <v>1521</v>
      </c>
      <c r="F637" t="s">
        <v>8218</v>
      </c>
      <c r="G637" t="s">
        <v>8224</v>
      </c>
      <c r="H637" t="s">
        <v>8246</v>
      </c>
      <c r="I637">
        <v>1468611272</v>
      </c>
      <c r="J637">
        <v>1466019272</v>
      </c>
      <c r="K637" t="b">
        <v>0</v>
      </c>
      <c r="L637">
        <v>27</v>
      </c>
      <c r="M637" t="b">
        <v>1</v>
      </c>
      <c r="N637" t="s">
        <v>8269</v>
      </c>
      <c r="O637" s="20" t="s">
        <v>8319</v>
      </c>
      <c r="P637" s="15" t="s">
        <v>8320</v>
      </c>
      <c r="Q637" s="12">
        <v>42536.815648148149</v>
      </c>
      <c r="R637">
        <v>2016</v>
      </c>
      <c r="S637" t="s">
        <v>8369</v>
      </c>
    </row>
    <row r="638" spans="1:19" ht="102" thickBot="1" x14ac:dyDescent="0.4">
      <c r="A638">
        <v>3357</v>
      </c>
      <c r="B638" s="3" t="s">
        <v>3356</v>
      </c>
      <c r="C638" s="3" t="s">
        <v>7467</v>
      </c>
      <c r="D638" s="6">
        <v>2000</v>
      </c>
      <c r="E638" s="8">
        <v>2020</v>
      </c>
      <c r="F638" t="s">
        <v>8218</v>
      </c>
      <c r="G638" t="s">
        <v>8224</v>
      </c>
      <c r="H638" t="s">
        <v>8246</v>
      </c>
      <c r="I638">
        <v>1406887310</v>
      </c>
      <c r="J638">
        <v>1404295310</v>
      </c>
      <c r="K638" t="b">
        <v>0</v>
      </c>
      <c r="L638">
        <v>21</v>
      </c>
      <c r="M638" t="b">
        <v>1</v>
      </c>
      <c r="N638" t="s">
        <v>8269</v>
      </c>
      <c r="O638" s="20" t="s">
        <v>8319</v>
      </c>
      <c r="P638" s="15" t="s">
        <v>8320</v>
      </c>
      <c r="Q638" s="13">
        <v>41822.417939814812</v>
      </c>
      <c r="R638">
        <v>2014</v>
      </c>
      <c r="S638" t="s">
        <v>8370</v>
      </c>
    </row>
    <row r="639" spans="1:19" ht="102" thickBot="1" x14ac:dyDescent="0.4">
      <c r="A639">
        <v>3358</v>
      </c>
      <c r="B639" s="3" t="s">
        <v>3357</v>
      </c>
      <c r="C639" s="3" t="s">
        <v>7468</v>
      </c>
      <c r="D639" s="6">
        <v>10000</v>
      </c>
      <c r="E639" s="8">
        <v>10299</v>
      </c>
      <c r="F639" t="s">
        <v>8218</v>
      </c>
      <c r="G639" t="s">
        <v>8223</v>
      </c>
      <c r="H639" t="s">
        <v>8245</v>
      </c>
      <c r="I639">
        <v>1416385679</v>
      </c>
      <c r="J639">
        <v>1413790079</v>
      </c>
      <c r="K639" t="b">
        <v>0</v>
      </c>
      <c r="L639">
        <v>162</v>
      </c>
      <c r="M639" t="b">
        <v>1</v>
      </c>
      <c r="N639" t="s">
        <v>8269</v>
      </c>
      <c r="O639" s="20" t="s">
        <v>8319</v>
      </c>
      <c r="P639" s="15" t="s">
        <v>8320</v>
      </c>
      <c r="Q639" s="12">
        <v>41932.311099537037</v>
      </c>
      <c r="R639">
        <v>2014</v>
      </c>
      <c r="S639" t="s">
        <v>8373</v>
      </c>
    </row>
    <row r="640" spans="1:19" ht="58.5" thickBot="1" x14ac:dyDescent="0.4">
      <c r="A640">
        <v>3359</v>
      </c>
      <c r="B640" s="3" t="s">
        <v>3358</v>
      </c>
      <c r="C640" s="3" t="s">
        <v>7469</v>
      </c>
      <c r="D640" s="6">
        <v>4000</v>
      </c>
      <c r="E640" s="8">
        <v>4250</v>
      </c>
      <c r="F640" t="s">
        <v>8218</v>
      </c>
      <c r="G640" t="s">
        <v>8223</v>
      </c>
      <c r="H640" t="s">
        <v>8245</v>
      </c>
      <c r="I640">
        <v>1487985734</v>
      </c>
      <c r="J640">
        <v>1484097734</v>
      </c>
      <c r="K640" t="b">
        <v>0</v>
      </c>
      <c r="L640">
        <v>23</v>
      </c>
      <c r="M640" t="b">
        <v>1</v>
      </c>
      <c r="N640" t="s">
        <v>8269</v>
      </c>
      <c r="O640" s="20" t="s">
        <v>8319</v>
      </c>
      <c r="P640" s="15" t="s">
        <v>8320</v>
      </c>
      <c r="Q640" s="13">
        <v>42746.057106481479</v>
      </c>
      <c r="R640">
        <v>2017</v>
      </c>
      <c r="S640" t="s">
        <v>8365</v>
      </c>
    </row>
    <row r="641" spans="1:19" ht="29.5" thickBot="1" x14ac:dyDescent="0.4">
      <c r="A641">
        <v>3360</v>
      </c>
      <c r="B641" s="3" t="s">
        <v>3359</v>
      </c>
      <c r="C641" s="3" t="s">
        <v>7470</v>
      </c>
      <c r="D641" s="6">
        <v>9000</v>
      </c>
      <c r="E641" s="8">
        <v>9124</v>
      </c>
      <c r="F641" t="s">
        <v>8218</v>
      </c>
      <c r="G641" t="s">
        <v>8243</v>
      </c>
      <c r="H641" t="s">
        <v>8257</v>
      </c>
      <c r="I641">
        <v>1481731140</v>
      </c>
      <c r="J641">
        <v>1479866343</v>
      </c>
      <c r="K641" t="b">
        <v>0</v>
      </c>
      <c r="L641">
        <v>72</v>
      </c>
      <c r="M641" t="b">
        <v>1</v>
      </c>
      <c r="N641" t="s">
        <v>8269</v>
      </c>
      <c r="O641" s="20" t="s">
        <v>8319</v>
      </c>
      <c r="P641" s="15" t="s">
        <v>8320</v>
      </c>
      <c r="Q641" s="12">
        <v>42697.082673611112</v>
      </c>
      <c r="R641">
        <v>2016</v>
      </c>
      <c r="S641" t="s">
        <v>8374</v>
      </c>
    </row>
    <row r="642" spans="1:19" ht="102" thickBot="1" x14ac:dyDescent="0.4">
      <c r="A642">
        <v>3361</v>
      </c>
      <c r="B642" s="3" t="s">
        <v>3360</v>
      </c>
      <c r="C642" s="3" t="s">
        <v>7471</v>
      </c>
      <c r="D642" s="6">
        <v>5000</v>
      </c>
      <c r="E642" s="8">
        <v>5673</v>
      </c>
      <c r="F642" t="s">
        <v>8218</v>
      </c>
      <c r="G642" t="s">
        <v>8223</v>
      </c>
      <c r="H642" t="s">
        <v>8245</v>
      </c>
      <c r="I642">
        <v>1409587140</v>
      </c>
      <c r="J642">
        <v>1408062990</v>
      </c>
      <c r="K642" t="b">
        <v>0</v>
      </c>
      <c r="L642">
        <v>68</v>
      </c>
      <c r="M642" t="b">
        <v>1</v>
      </c>
      <c r="N642" t="s">
        <v>8269</v>
      </c>
      <c r="O642" s="20" t="s">
        <v>8319</v>
      </c>
      <c r="P642" s="15" t="s">
        <v>8320</v>
      </c>
      <c r="Q642" s="13">
        <v>41866.025347222225</v>
      </c>
      <c r="R642">
        <v>2014</v>
      </c>
      <c r="S642" t="s">
        <v>8371</v>
      </c>
    </row>
    <row r="643" spans="1:19" ht="116.5" thickBot="1" x14ac:dyDescent="0.4">
      <c r="A643">
        <v>3362</v>
      </c>
      <c r="B643" s="3" t="s">
        <v>3361</v>
      </c>
      <c r="C643" s="3" t="s">
        <v>7472</v>
      </c>
      <c r="D643" s="6">
        <v>500</v>
      </c>
      <c r="E643" s="8">
        <v>1090</v>
      </c>
      <c r="F643" t="s">
        <v>8218</v>
      </c>
      <c r="G643" t="s">
        <v>8223</v>
      </c>
      <c r="H643" t="s">
        <v>8245</v>
      </c>
      <c r="I643">
        <v>1425704100</v>
      </c>
      <c r="J643">
        <v>1424484717</v>
      </c>
      <c r="K643" t="b">
        <v>0</v>
      </c>
      <c r="L643">
        <v>20</v>
      </c>
      <c r="M643" t="b">
        <v>1</v>
      </c>
      <c r="N643" t="s">
        <v>8269</v>
      </c>
      <c r="O643" s="20" t="s">
        <v>8319</v>
      </c>
      <c r="P643" s="15" t="s">
        <v>8320</v>
      </c>
      <c r="Q643" s="12">
        <v>42056.091631944444</v>
      </c>
      <c r="R643">
        <v>2015</v>
      </c>
      <c r="S643" t="s">
        <v>8376</v>
      </c>
    </row>
    <row r="644" spans="1:19" ht="87.5" thickBot="1" x14ac:dyDescent="0.4">
      <c r="A644">
        <v>3363</v>
      </c>
      <c r="B644" s="3" t="s">
        <v>3362</v>
      </c>
      <c r="C644" s="3" t="s">
        <v>7473</v>
      </c>
      <c r="D644" s="6">
        <v>7750</v>
      </c>
      <c r="E644" s="8">
        <v>7860</v>
      </c>
      <c r="F644" t="s">
        <v>8218</v>
      </c>
      <c r="G644" t="s">
        <v>8223</v>
      </c>
      <c r="H644" t="s">
        <v>8245</v>
      </c>
      <c r="I644">
        <v>1408464000</v>
      </c>
      <c r="J644">
        <v>1406831445</v>
      </c>
      <c r="K644" t="b">
        <v>0</v>
      </c>
      <c r="L644">
        <v>26</v>
      </c>
      <c r="M644" t="b">
        <v>1</v>
      </c>
      <c r="N644" t="s">
        <v>8269</v>
      </c>
      <c r="O644" s="20" t="s">
        <v>8319</v>
      </c>
      <c r="P644" s="15" t="s">
        <v>8320</v>
      </c>
      <c r="Q644" s="13">
        <v>41851.771354166667</v>
      </c>
      <c r="R644">
        <v>2014</v>
      </c>
      <c r="S644" t="s">
        <v>8370</v>
      </c>
    </row>
    <row r="645" spans="1:19" ht="44" thickBot="1" x14ac:dyDescent="0.4">
      <c r="A645">
        <v>3364</v>
      </c>
      <c r="B645" s="3" t="s">
        <v>3363</v>
      </c>
      <c r="C645" s="3" t="s">
        <v>7474</v>
      </c>
      <c r="D645" s="6">
        <v>3000</v>
      </c>
      <c r="E645" s="8">
        <v>3178</v>
      </c>
      <c r="F645" t="s">
        <v>8218</v>
      </c>
      <c r="G645" t="s">
        <v>8224</v>
      </c>
      <c r="H645" t="s">
        <v>8246</v>
      </c>
      <c r="I645">
        <v>1458075600</v>
      </c>
      <c r="J645">
        <v>1456183649</v>
      </c>
      <c r="K645" t="b">
        <v>0</v>
      </c>
      <c r="L645">
        <v>72</v>
      </c>
      <c r="M645" t="b">
        <v>1</v>
      </c>
      <c r="N645" t="s">
        <v>8269</v>
      </c>
      <c r="O645" s="20" t="s">
        <v>8319</v>
      </c>
      <c r="P645" s="15" t="s">
        <v>8320</v>
      </c>
      <c r="Q645" s="12">
        <v>42422.977418981478</v>
      </c>
      <c r="R645">
        <v>2016</v>
      </c>
      <c r="S645" t="s">
        <v>8376</v>
      </c>
    </row>
    <row r="646" spans="1:19" ht="58.5" thickBot="1" x14ac:dyDescent="0.4">
      <c r="A646">
        <v>3365</v>
      </c>
      <c r="B646" s="3" t="s">
        <v>3364</v>
      </c>
      <c r="C646" s="3" t="s">
        <v>7475</v>
      </c>
      <c r="D646" s="6">
        <v>2500</v>
      </c>
      <c r="E646" s="8">
        <v>2600</v>
      </c>
      <c r="F646" t="s">
        <v>8218</v>
      </c>
      <c r="G646" t="s">
        <v>8223</v>
      </c>
      <c r="H646" t="s">
        <v>8245</v>
      </c>
      <c r="I646">
        <v>1449973592</v>
      </c>
      <c r="J646">
        <v>1447381592</v>
      </c>
      <c r="K646" t="b">
        <v>0</v>
      </c>
      <c r="L646">
        <v>3</v>
      </c>
      <c r="M646" t="b">
        <v>1</v>
      </c>
      <c r="N646" t="s">
        <v>8269</v>
      </c>
      <c r="O646" s="20" t="s">
        <v>8319</v>
      </c>
      <c r="P646" s="15" t="s">
        <v>8320</v>
      </c>
      <c r="Q646" s="13">
        <v>42321.101759259262</v>
      </c>
      <c r="R646">
        <v>2015</v>
      </c>
      <c r="S646" t="s">
        <v>8374</v>
      </c>
    </row>
    <row r="647" spans="1:19" ht="73" thickBot="1" x14ac:dyDescent="0.4">
      <c r="A647">
        <v>3366</v>
      </c>
      <c r="B647" s="3" t="s">
        <v>3365</v>
      </c>
      <c r="C647" s="3" t="s">
        <v>7476</v>
      </c>
      <c r="D647" s="6">
        <v>500</v>
      </c>
      <c r="E647" s="8">
        <v>1105</v>
      </c>
      <c r="F647" t="s">
        <v>8218</v>
      </c>
      <c r="G647" t="s">
        <v>8223</v>
      </c>
      <c r="H647" t="s">
        <v>8245</v>
      </c>
      <c r="I647">
        <v>1431481037</v>
      </c>
      <c r="J647">
        <v>1428889037</v>
      </c>
      <c r="K647" t="b">
        <v>0</v>
      </c>
      <c r="L647">
        <v>18</v>
      </c>
      <c r="M647" t="b">
        <v>1</v>
      </c>
      <c r="N647" t="s">
        <v>8269</v>
      </c>
      <c r="O647" s="20" t="s">
        <v>8319</v>
      </c>
      <c r="P647" s="15" t="s">
        <v>8320</v>
      </c>
      <c r="Q647" s="12">
        <v>42107.067557870374</v>
      </c>
      <c r="R647">
        <v>2015</v>
      </c>
      <c r="S647" t="s">
        <v>8367</v>
      </c>
    </row>
    <row r="648" spans="1:19" ht="73" thickBot="1" x14ac:dyDescent="0.4">
      <c r="A648">
        <v>3367</v>
      </c>
      <c r="B648" s="3" t="s">
        <v>3366</v>
      </c>
      <c r="C648" s="3" t="s">
        <v>7477</v>
      </c>
      <c r="D648" s="6">
        <v>750</v>
      </c>
      <c r="E648" s="8">
        <v>890</v>
      </c>
      <c r="F648" t="s">
        <v>8218</v>
      </c>
      <c r="G648" t="s">
        <v>8224</v>
      </c>
      <c r="H648" t="s">
        <v>8246</v>
      </c>
      <c r="I648">
        <v>1438467894</v>
      </c>
      <c r="J648">
        <v>1436307894</v>
      </c>
      <c r="K648" t="b">
        <v>0</v>
      </c>
      <c r="L648">
        <v>30</v>
      </c>
      <c r="M648" t="b">
        <v>1</v>
      </c>
      <c r="N648" t="s">
        <v>8269</v>
      </c>
      <c r="O648" s="20" t="s">
        <v>8319</v>
      </c>
      <c r="P648" s="15" t="s">
        <v>8320</v>
      </c>
      <c r="Q648" s="13">
        <v>42192.933958333335</v>
      </c>
      <c r="R648">
        <v>2015</v>
      </c>
      <c r="S648" t="s">
        <v>8370</v>
      </c>
    </row>
    <row r="649" spans="1:19" ht="87.5" thickBot="1" x14ac:dyDescent="0.4">
      <c r="A649">
        <v>3368</v>
      </c>
      <c r="B649" s="3" t="s">
        <v>3367</v>
      </c>
      <c r="C649" s="3" t="s">
        <v>7478</v>
      </c>
      <c r="D649" s="6">
        <v>1000</v>
      </c>
      <c r="E649" s="8">
        <v>1046</v>
      </c>
      <c r="F649" t="s">
        <v>8218</v>
      </c>
      <c r="G649" t="s">
        <v>8223</v>
      </c>
      <c r="H649" t="s">
        <v>8245</v>
      </c>
      <c r="I649">
        <v>1420088400</v>
      </c>
      <c r="J649">
        <v>1416977259</v>
      </c>
      <c r="K649" t="b">
        <v>0</v>
      </c>
      <c r="L649">
        <v>23</v>
      </c>
      <c r="M649" t="b">
        <v>1</v>
      </c>
      <c r="N649" t="s">
        <v>8269</v>
      </c>
      <c r="O649" s="20" t="s">
        <v>8319</v>
      </c>
      <c r="P649" s="15" t="s">
        <v>8320</v>
      </c>
      <c r="Q649" s="12">
        <v>41969.199756944443</v>
      </c>
      <c r="R649">
        <v>2014</v>
      </c>
      <c r="S649" t="s">
        <v>8374</v>
      </c>
    </row>
    <row r="650" spans="1:19" ht="73" thickBot="1" x14ac:dyDescent="0.4">
      <c r="A650">
        <v>3369</v>
      </c>
      <c r="B650" s="3" t="s">
        <v>3368</v>
      </c>
      <c r="C650" s="3" t="s">
        <v>7479</v>
      </c>
      <c r="D650" s="6">
        <v>5000</v>
      </c>
      <c r="E650" s="8">
        <v>5195</v>
      </c>
      <c r="F650" t="s">
        <v>8218</v>
      </c>
      <c r="G650" t="s">
        <v>8240</v>
      </c>
      <c r="H650" t="s">
        <v>8248</v>
      </c>
      <c r="I650">
        <v>1484441980</v>
      </c>
      <c r="J650">
        <v>1479257980</v>
      </c>
      <c r="K650" t="b">
        <v>0</v>
      </c>
      <c r="L650">
        <v>54</v>
      </c>
      <c r="M650" t="b">
        <v>1</v>
      </c>
      <c r="N650" t="s">
        <v>8269</v>
      </c>
      <c r="O650" s="20" t="s">
        <v>8319</v>
      </c>
      <c r="P650" s="15" t="s">
        <v>8320</v>
      </c>
      <c r="Q650" s="13">
        <v>42690.041435185187</v>
      </c>
      <c r="R650">
        <v>2016</v>
      </c>
      <c r="S650" t="s">
        <v>8374</v>
      </c>
    </row>
    <row r="651" spans="1:19" ht="116.5" thickBot="1" x14ac:dyDescent="0.4">
      <c r="A651">
        <v>3370</v>
      </c>
      <c r="B651" s="3" t="s">
        <v>3369</v>
      </c>
      <c r="C651" s="3" t="s">
        <v>7480</v>
      </c>
      <c r="D651" s="6">
        <v>1500</v>
      </c>
      <c r="E651" s="8">
        <v>1766</v>
      </c>
      <c r="F651" t="s">
        <v>8218</v>
      </c>
      <c r="G651" t="s">
        <v>8223</v>
      </c>
      <c r="H651" t="s">
        <v>8245</v>
      </c>
      <c r="I651">
        <v>1481961600</v>
      </c>
      <c r="J651">
        <v>1479283285</v>
      </c>
      <c r="K651" t="b">
        <v>0</v>
      </c>
      <c r="L651">
        <v>26</v>
      </c>
      <c r="M651" t="b">
        <v>1</v>
      </c>
      <c r="N651" t="s">
        <v>8269</v>
      </c>
      <c r="O651" s="20" t="s">
        <v>8319</v>
      </c>
      <c r="P651" s="15" t="s">
        <v>8320</v>
      </c>
      <c r="Q651" s="12">
        <v>42690.334317129629</v>
      </c>
      <c r="R651">
        <v>2016</v>
      </c>
      <c r="S651" t="s">
        <v>8374</v>
      </c>
    </row>
    <row r="652" spans="1:19" ht="102" thickBot="1" x14ac:dyDescent="0.4">
      <c r="A652">
        <v>3371</v>
      </c>
      <c r="B652" s="3" t="s">
        <v>3370</v>
      </c>
      <c r="C652" s="3" t="s">
        <v>7481</v>
      </c>
      <c r="D652" s="6">
        <v>200</v>
      </c>
      <c r="E652" s="8">
        <v>277</v>
      </c>
      <c r="F652" t="s">
        <v>8218</v>
      </c>
      <c r="G652" t="s">
        <v>8223</v>
      </c>
      <c r="H652" t="s">
        <v>8245</v>
      </c>
      <c r="I652">
        <v>1449089965</v>
      </c>
      <c r="J652">
        <v>1446670765</v>
      </c>
      <c r="K652" t="b">
        <v>0</v>
      </c>
      <c r="L652">
        <v>9</v>
      </c>
      <c r="M652" t="b">
        <v>1</v>
      </c>
      <c r="N652" t="s">
        <v>8269</v>
      </c>
      <c r="O652" s="20" t="s">
        <v>8319</v>
      </c>
      <c r="P652" s="15" t="s">
        <v>8320</v>
      </c>
      <c r="Q652" s="13">
        <v>42312.874594907407</v>
      </c>
      <c r="R652">
        <v>2015</v>
      </c>
      <c r="S652" t="s">
        <v>8374</v>
      </c>
    </row>
    <row r="653" spans="1:19" ht="29.5" thickBot="1" x14ac:dyDescent="0.4">
      <c r="A653">
        <v>3372</v>
      </c>
      <c r="B653" s="3" t="s">
        <v>3371</v>
      </c>
      <c r="C653" s="3" t="s">
        <v>7482</v>
      </c>
      <c r="D653" s="6">
        <v>1000</v>
      </c>
      <c r="E653" s="8">
        <v>1035</v>
      </c>
      <c r="F653" t="s">
        <v>8218</v>
      </c>
      <c r="G653" t="s">
        <v>8223</v>
      </c>
      <c r="H653" t="s">
        <v>8245</v>
      </c>
      <c r="I653">
        <v>1408942740</v>
      </c>
      <c r="J653">
        <v>1407157756</v>
      </c>
      <c r="K653" t="b">
        <v>0</v>
      </c>
      <c r="L653">
        <v>27</v>
      </c>
      <c r="M653" t="b">
        <v>1</v>
      </c>
      <c r="N653" t="s">
        <v>8269</v>
      </c>
      <c r="O653" s="20" t="s">
        <v>8319</v>
      </c>
      <c r="P653" s="15" t="s">
        <v>8320</v>
      </c>
      <c r="Q653" s="12">
        <v>41855.548101851855</v>
      </c>
      <c r="R653">
        <v>2014</v>
      </c>
      <c r="S653" t="s">
        <v>8371</v>
      </c>
    </row>
    <row r="654" spans="1:19" ht="73" thickBot="1" x14ac:dyDescent="0.4">
      <c r="A654">
        <v>3373</v>
      </c>
      <c r="B654" s="3" t="s">
        <v>3372</v>
      </c>
      <c r="C654" s="3" t="s">
        <v>7483</v>
      </c>
      <c r="D654" s="6">
        <v>2000</v>
      </c>
      <c r="E654" s="8">
        <v>2005</v>
      </c>
      <c r="F654" t="s">
        <v>8218</v>
      </c>
      <c r="G654" t="s">
        <v>8224</v>
      </c>
      <c r="H654" t="s">
        <v>8246</v>
      </c>
      <c r="I654">
        <v>1437235200</v>
      </c>
      <c r="J654">
        <v>1435177840</v>
      </c>
      <c r="K654" t="b">
        <v>0</v>
      </c>
      <c r="L654">
        <v>30</v>
      </c>
      <c r="M654" t="b">
        <v>1</v>
      </c>
      <c r="N654" t="s">
        <v>8269</v>
      </c>
      <c r="O654" s="20" t="s">
        <v>8319</v>
      </c>
      <c r="P654" s="15" t="s">
        <v>8320</v>
      </c>
      <c r="Q654" s="13">
        <v>42179.854629629626</v>
      </c>
      <c r="R654">
        <v>2015</v>
      </c>
      <c r="S654" t="s">
        <v>8369</v>
      </c>
    </row>
    <row r="655" spans="1:19" ht="58.5" thickBot="1" x14ac:dyDescent="0.4">
      <c r="A655">
        <v>3374</v>
      </c>
      <c r="B655" s="3" t="s">
        <v>3373</v>
      </c>
      <c r="C655" s="3" t="s">
        <v>7484</v>
      </c>
      <c r="D655" s="6">
        <v>3500</v>
      </c>
      <c r="E655" s="8">
        <v>3730</v>
      </c>
      <c r="F655" t="s">
        <v>8218</v>
      </c>
      <c r="G655" t="s">
        <v>8228</v>
      </c>
      <c r="H655" t="s">
        <v>8250</v>
      </c>
      <c r="I655">
        <v>1446053616</v>
      </c>
      <c r="J655">
        <v>1443461616</v>
      </c>
      <c r="K655" t="b">
        <v>0</v>
      </c>
      <c r="L655">
        <v>52</v>
      </c>
      <c r="M655" t="b">
        <v>1</v>
      </c>
      <c r="N655" t="s">
        <v>8269</v>
      </c>
      <c r="O655" s="20" t="s">
        <v>8319</v>
      </c>
      <c r="P655" s="15" t="s">
        <v>8320</v>
      </c>
      <c r="Q655" s="12">
        <v>42275.731666666667</v>
      </c>
      <c r="R655">
        <v>2015</v>
      </c>
      <c r="S655" t="s">
        <v>8372</v>
      </c>
    </row>
    <row r="656" spans="1:19" ht="58.5" thickBot="1" x14ac:dyDescent="0.4">
      <c r="A656">
        <v>3375</v>
      </c>
      <c r="B656" s="3" t="s">
        <v>3374</v>
      </c>
      <c r="C656" s="3" t="s">
        <v>7485</v>
      </c>
      <c r="D656" s="6">
        <v>3000</v>
      </c>
      <c r="E656" s="8">
        <v>3000</v>
      </c>
      <c r="F656" t="s">
        <v>8218</v>
      </c>
      <c r="G656" t="s">
        <v>8224</v>
      </c>
      <c r="H656" t="s">
        <v>8246</v>
      </c>
      <c r="I656">
        <v>1400423973</v>
      </c>
      <c r="J656">
        <v>1399387173</v>
      </c>
      <c r="K656" t="b">
        <v>0</v>
      </c>
      <c r="L656">
        <v>17</v>
      </c>
      <c r="M656" t="b">
        <v>1</v>
      </c>
      <c r="N656" t="s">
        <v>8269</v>
      </c>
      <c r="O656" s="20" t="s">
        <v>8319</v>
      </c>
      <c r="P656" s="15" t="s">
        <v>8320</v>
      </c>
      <c r="Q656" s="13">
        <v>41765.610798611109</v>
      </c>
      <c r="R656">
        <v>2014</v>
      </c>
      <c r="S656" t="s">
        <v>8368</v>
      </c>
    </row>
    <row r="657" spans="1:19" ht="44" thickBot="1" x14ac:dyDescent="0.4">
      <c r="A657">
        <v>3376</v>
      </c>
      <c r="B657" s="3" t="s">
        <v>3375</v>
      </c>
      <c r="C657" s="3" t="s">
        <v>7486</v>
      </c>
      <c r="D657" s="6">
        <v>8000</v>
      </c>
      <c r="E657" s="8">
        <v>8001</v>
      </c>
      <c r="F657" t="s">
        <v>8218</v>
      </c>
      <c r="G657" t="s">
        <v>8223</v>
      </c>
      <c r="H657" t="s">
        <v>8245</v>
      </c>
      <c r="I657">
        <v>1429976994</v>
      </c>
      <c r="J657">
        <v>1424796594</v>
      </c>
      <c r="K657" t="b">
        <v>0</v>
      </c>
      <c r="L657">
        <v>19</v>
      </c>
      <c r="M657" t="b">
        <v>1</v>
      </c>
      <c r="N657" t="s">
        <v>8269</v>
      </c>
      <c r="O657" s="20" t="s">
        <v>8319</v>
      </c>
      <c r="P657" s="15" t="s">
        <v>8320</v>
      </c>
      <c r="Q657" s="12">
        <v>42059.701319444444</v>
      </c>
      <c r="R657">
        <v>2015</v>
      </c>
      <c r="S657" t="s">
        <v>8376</v>
      </c>
    </row>
    <row r="658" spans="1:19" ht="44" thickBot="1" x14ac:dyDescent="0.4">
      <c r="A658">
        <v>3377</v>
      </c>
      <c r="B658" s="3" t="s">
        <v>3376</v>
      </c>
      <c r="C658" s="3" t="s">
        <v>7487</v>
      </c>
      <c r="D658" s="6">
        <v>8000</v>
      </c>
      <c r="E658" s="8">
        <v>8084</v>
      </c>
      <c r="F658" t="s">
        <v>8218</v>
      </c>
      <c r="G658" t="s">
        <v>8224</v>
      </c>
      <c r="H658" t="s">
        <v>8246</v>
      </c>
      <c r="I658">
        <v>1426870560</v>
      </c>
      <c r="J658">
        <v>1424280899</v>
      </c>
      <c r="K658" t="b">
        <v>0</v>
      </c>
      <c r="L658">
        <v>77</v>
      </c>
      <c r="M658" t="b">
        <v>1</v>
      </c>
      <c r="N658" t="s">
        <v>8269</v>
      </c>
      <c r="O658" s="20" t="s">
        <v>8319</v>
      </c>
      <c r="P658" s="15" t="s">
        <v>8320</v>
      </c>
      <c r="Q658" s="13">
        <v>42053.732627314814</v>
      </c>
      <c r="R658">
        <v>2015</v>
      </c>
      <c r="S658" t="s">
        <v>8376</v>
      </c>
    </row>
    <row r="659" spans="1:19" ht="44" thickBot="1" x14ac:dyDescent="0.4">
      <c r="A659">
        <v>3378</v>
      </c>
      <c r="B659" s="3" t="s">
        <v>3377</v>
      </c>
      <c r="C659" s="3" t="s">
        <v>7488</v>
      </c>
      <c r="D659" s="6">
        <v>550</v>
      </c>
      <c r="E659" s="8">
        <v>592</v>
      </c>
      <c r="F659" t="s">
        <v>8218</v>
      </c>
      <c r="G659" t="s">
        <v>8224</v>
      </c>
      <c r="H659" t="s">
        <v>8246</v>
      </c>
      <c r="I659">
        <v>1409490480</v>
      </c>
      <c r="J659">
        <v>1407400306</v>
      </c>
      <c r="K659" t="b">
        <v>0</v>
      </c>
      <c r="L659">
        <v>21</v>
      </c>
      <c r="M659" t="b">
        <v>1</v>
      </c>
      <c r="N659" t="s">
        <v>8269</v>
      </c>
      <c r="O659" s="20" t="s">
        <v>8319</v>
      </c>
      <c r="P659" s="15" t="s">
        <v>8320</v>
      </c>
      <c r="Q659" s="12">
        <v>41858.355393518519</v>
      </c>
      <c r="R659">
        <v>2014</v>
      </c>
      <c r="S659" t="s">
        <v>8371</v>
      </c>
    </row>
    <row r="660" spans="1:19" ht="44" thickBot="1" x14ac:dyDescent="0.4">
      <c r="A660">
        <v>3379</v>
      </c>
      <c r="B660" s="3" t="s">
        <v>3378</v>
      </c>
      <c r="C660" s="3" t="s">
        <v>7489</v>
      </c>
      <c r="D660" s="6">
        <v>2000</v>
      </c>
      <c r="E660" s="8">
        <v>2073</v>
      </c>
      <c r="F660" t="s">
        <v>8218</v>
      </c>
      <c r="G660" t="s">
        <v>8224</v>
      </c>
      <c r="H660" t="s">
        <v>8246</v>
      </c>
      <c r="I660">
        <v>1440630000</v>
      </c>
      <c r="J660">
        <v>1439122800</v>
      </c>
      <c r="K660" t="b">
        <v>0</v>
      </c>
      <c r="L660">
        <v>38</v>
      </c>
      <c r="M660" t="b">
        <v>1</v>
      </c>
      <c r="N660" t="s">
        <v>8269</v>
      </c>
      <c r="O660" s="20" t="s">
        <v>8319</v>
      </c>
      <c r="P660" s="15" t="s">
        <v>8320</v>
      </c>
      <c r="Q660" s="13">
        <v>42225.513888888891</v>
      </c>
      <c r="R660">
        <v>2015</v>
      </c>
      <c r="S660" t="s">
        <v>8371</v>
      </c>
    </row>
    <row r="661" spans="1:19" ht="58.5" thickBot="1" x14ac:dyDescent="0.4">
      <c r="A661">
        <v>3380</v>
      </c>
      <c r="B661" s="3" t="s">
        <v>3379</v>
      </c>
      <c r="C661" s="3" t="s">
        <v>7490</v>
      </c>
      <c r="D661" s="6">
        <v>3000</v>
      </c>
      <c r="E661" s="8">
        <v>3133</v>
      </c>
      <c r="F661" t="s">
        <v>8218</v>
      </c>
      <c r="G661" t="s">
        <v>8223</v>
      </c>
      <c r="H661" t="s">
        <v>8245</v>
      </c>
      <c r="I661">
        <v>1417305178</v>
      </c>
      <c r="J661">
        <v>1414277578</v>
      </c>
      <c r="K661" t="b">
        <v>0</v>
      </c>
      <c r="L661">
        <v>28</v>
      </c>
      <c r="M661" t="b">
        <v>1</v>
      </c>
      <c r="N661" t="s">
        <v>8269</v>
      </c>
      <c r="O661" s="20" t="s">
        <v>8319</v>
      </c>
      <c r="P661" s="15" t="s">
        <v>8320</v>
      </c>
      <c r="Q661" s="12">
        <v>41937.953449074077</v>
      </c>
      <c r="R661">
        <v>2014</v>
      </c>
      <c r="S661" t="s">
        <v>8373</v>
      </c>
    </row>
    <row r="662" spans="1:19" ht="102" thickBot="1" x14ac:dyDescent="0.4">
      <c r="A662">
        <v>3381</v>
      </c>
      <c r="B662" s="3" t="s">
        <v>3380</v>
      </c>
      <c r="C662" s="3" t="s">
        <v>7491</v>
      </c>
      <c r="D662" s="6">
        <v>4000</v>
      </c>
      <c r="E662" s="8">
        <v>4090</v>
      </c>
      <c r="F662" t="s">
        <v>8218</v>
      </c>
      <c r="G662" t="s">
        <v>8223</v>
      </c>
      <c r="H662" t="s">
        <v>8245</v>
      </c>
      <c r="I662">
        <v>1426044383</v>
      </c>
      <c r="J662">
        <v>1423455983</v>
      </c>
      <c r="K662" t="b">
        <v>0</v>
      </c>
      <c r="L662">
        <v>48</v>
      </c>
      <c r="M662" t="b">
        <v>1</v>
      </c>
      <c r="N662" t="s">
        <v>8269</v>
      </c>
      <c r="O662" s="20" t="s">
        <v>8319</v>
      </c>
      <c r="P662" s="15" t="s">
        <v>8320</v>
      </c>
      <c r="Q662" s="13">
        <v>42044.184988425928</v>
      </c>
      <c r="R662">
        <v>2015</v>
      </c>
      <c r="S662" t="s">
        <v>8376</v>
      </c>
    </row>
    <row r="663" spans="1:19" ht="116.5" thickBot="1" x14ac:dyDescent="0.4">
      <c r="A663">
        <v>3382</v>
      </c>
      <c r="B663" s="3" t="s">
        <v>3381</v>
      </c>
      <c r="C663" s="3" t="s">
        <v>7492</v>
      </c>
      <c r="D663" s="6">
        <v>3500</v>
      </c>
      <c r="E663" s="8">
        <v>3526</v>
      </c>
      <c r="F663" t="s">
        <v>8218</v>
      </c>
      <c r="G663" t="s">
        <v>8224</v>
      </c>
      <c r="H663" t="s">
        <v>8246</v>
      </c>
      <c r="I663">
        <v>1470092340</v>
      </c>
      <c r="J663">
        <v>1467973256</v>
      </c>
      <c r="K663" t="b">
        <v>0</v>
      </c>
      <c r="L663">
        <v>46</v>
      </c>
      <c r="M663" t="b">
        <v>1</v>
      </c>
      <c r="N663" t="s">
        <v>8269</v>
      </c>
      <c r="O663" s="20" t="s">
        <v>8319</v>
      </c>
      <c r="P663" s="15" t="s">
        <v>8320</v>
      </c>
      <c r="Q663" s="12">
        <v>42559.431203703702</v>
      </c>
      <c r="R663">
        <v>2016</v>
      </c>
      <c r="S663" t="s">
        <v>8370</v>
      </c>
    </row>
    <row r="664" spans="1:19" ht="116.5" thickBot="1" x14ac:dyDescent="0.4">
      <c r="A664">
        <v>3383</v>
      </c>
      <c r="B664" s="3" t="s">
        <v>3382</v>
      </c>
      <c r="C664" s="3" t="s">
        <v>7493</v>
      </c>
      <c r="D664" s="6">
        <v>1750</v>
      </c>
      <c r="E664" s="8">
        <v>1955</v>
      </c>
      <c r="F664" t="s">
        <v>8218</v>
      </c>
      <c r="G664" t="s">
        <v>8223</v>
      </c>
      <c r="H664" t="s">
        <v>8245</v>
      </c>
      <c r="I664">
        <v>1466707620</v>
      </c>
      <c r="J664">
        <v>1464979620</v>
      </c>
      <c r="K664" t="b">
        <v>0</v>
      </c>
      <c r="L664">
        <v>30</v>
      </c>
      <c r="M664" t="b">
        <v>1</v>
      </c>
      <c r="N664" t="s">
        <v>8269</v>
      </c>
      <c r="O664" s="20" t="s">
        <v>8319</v>
      </c>
      <c r="P664" s="15" t="s">
        <v>8320</v>
      </c>
      <c r="Q664" s="13">
        <v>42524.782638888886</v>
      </c>
      <c r="R664">
        <v>2016</v>
      </c>
      <c r="S664" t="s">
        <v>8369</v>
      </c>
    </row>
    <row r="665" spans="1:19" ht="44" thickBot="1" x14ac:dyDescent="0.4">
      <c r="A665">
        <v>3384</v>
      </c>
      <c r="B665" s="3" t="s">
        <v>3383</v>
      </c>
      <c r="C665" s="3" t="s">
        <v>7494</v>
      </c>
      <c r="D665" s="6">
        <v>6000</v>
      </c>
      <c r="E665" s="8">
        <v>6000.66</v>
      </c>
      <c r="F665" t="s">
        <v>8218</v>
      </c>
      <c r="G665" t="s">
        <v>8223</v>
      </c>
      <c r="H665" t="s">
        <v>8245</v>
      </c>
      <c r="I665">
        <v>1448074800</v>
      </c>
      <c r="J665">
        <v>1444874768</v>
      </c>
      <c r="K665" t="b">
        <v>0</v>
      </c>
      <c r="L665">
        <v>64</v>
      </c>
      <c r="M665" t="b">
        <v>1</v>
      </c>
      <c r="N665" t="s">
        <v>8269</v>
      </c>
      <c r="O665" s="20" t="s">
        <v>8319</v>
      </c>
      <c r="P665" s="15" t="s">
        <v>8320</v>
      </c>
      <c r="Q665" s="12">
        <v>42292.087592592594</v>
      </c>
      <c r="R665">
        <v>2015</v>
      </c>
      <c r="S665" t="s">
        <v>8373</v>
      </c>
    </row>
    <row r="666" spans="1:19" ht="131" thickBot="1" x14ac:dyDescent="0.4">
      <c r="A666">
        <v>3385</v>
      </c>
      <c r="B666" s="3" t="s">
        <v>3384</v>
      </c>
      <c r="C666" s="3" t="s">
        <v>7495</v>
      </c>
      <c r="D666" s="6">
        <v>2000</v>
      </c>
      <c r="E666" s="8">
        <v>2000</v>
      </c>
      <c r="F666" t="s">
        <v>8218</v>
      </c>
      <c r="G666" t="s">
        <v>8223</v>
      </c>
      <c r="H666" t="s">
        <v>8245</v>
      </c>
      <c r="I666">
        <v>1418244552</v>
      </c>
      <c r="J666">
        <v>1415652552</v>
      </c>
      <c r="K666" t="b">
        <v>0</v>
      </c>
      <c r="L666">
        <v>15</v>
      </c>
      <c r="M666" t="b">
        <v>1</v>
      </c>
      <c r="N666" t="s">
        <v>8269</v>
      </c>
      <c r="O666" s="20" t="s">
        <v>8319</v>
      </c>
      <c r="P666" s="15" t="s">
        <v>8320</v>
      </c>
      <c r="Q666" s="13">
        <v>41953.8675</v>
      </c>
      <c r="R666">
        <v>2014</v>
      </c>
      <c r="S666" t="s">
        <v>8374</v>
      </c>
    </row>
    <row r="667" spans="1:19" ht="44" thickBot="1" x14ac:dyDescent="0.4">
      <c r="A667">
        <v>3386</v>
      </c>
      <c r="B667" s="3" t="s">
        <v>3385</v>
      </c>
      <c r="C667" s="3" t="s">
        <v>7496</v>
      </c>
      <c r="D667" s="6">
        <v>2000</v>
      </c>
      <c r="E667" s="8">
        <v>2100</v>
      </c>
      <c r="F667" t="s">
        <v>8218</v>
      </c>
      <c r="G667" t="s">
        <v>8223</v>
      </c>
      <c r="H667" t="s">
        <v>8245</v>
      </c>
      <c r="I667">
        <v>1417620506</v>
      </c>
      <c r="J667">
        <v>1415028506</v>
      </c>
      <c r="K667" t="b">
        <v>0</v>
      </c>
      <c r="L667">
        <v>41</v>
      </c>
      <c r="M667" t="b">
        <v>1</v>
      </c>
      <c r="N667" t="s">
        <v>8269</v>
      </c>
      <c r="O667" s="20" t="s">
        <v>8319</v>
      </c>
      <c r="P667" s="15" t="s">
        <v>8320</v>
      </c>
      <c r="Q667" s="12">
        <v>41946.644745370373</v>
      </c>
      <c r="R667">
        <v>2014</v>
      </c>
      <c r="S667" t="s">
        <v>8374</v>
      </c>
    </row>
    <row r="668" spans="1:19" ht="116.5" thickBot="1" x14ac:dyDescent="0.4">
      <c r="A668">
        <v>3387</v>
      </c>
      <c r="B668" s="3" t="s">
        <v>3386</v>
      </c>
      <c r="C668" s="3" t="s">
        <v>7497</v>
      </c>
      <c r="D668" s="6">
        <v>3000</v>
      </c>
      <c r="E668" s="8">
        <v>3506</v>
      </c>
      <c r="F668" t="s">
        <v>8218</v>
      </c>
      <c r="G668" t="s">
        <v>8223</v>
      </c>
      <c r="H668" t="s">
        <v>8245</v>
      </c>
      <c r="I668">
        <v>1418581088</v>
      </c>
      <c r="J668">
        <v>1415125088</v>
      </c>
      <c r="K668" t="b">
        <v>0</v>
      </c>
      <c r="L668">
        <v>35</v>
      </c>
      <c r="M668" t="b">
        <v>1</v>
      </c>
      <c r="N668" t="s">
        <v>8269</v>
      </c>
      <c r="O668" s="20" t="s">
        <v>8319</v>
      </c>
      <c r="P668" s="15" t="s">
        <v>8320</v>
      </c>
      <c r="Q668" s="13">
        <v>41947.762592592589</v>
      </c>
      <c r="R668">
        <v>2014</v>
      </c>
      <c r="S668" t="s">
        <v>8374</v>
      </c>
    </row>
    <row r="669" spans="1:19" ht="44" thickBot="1" x14ac:dyDescent="0.4">
      <c r="A669">
        <v>3388</v>
      </c>
      <c r="B669" s="3" t="s">
        <v>3387</v>
      </c>
      <c r="C669" s="3" t="s">
        <v>7498</v>
      </c>
      <c r="D669" s="6">
        <v>1500</v>
      </c>
      <c r="E669" s="8">
        <v>1557</v>
      </c>
      <c r="F669" t="s">
        <v>8218</v>
      </c>
      <c r="G669" t="s">
        <v>8224</v>
      </c>
      <c r="H669" t="s">
        <v>8246</v>
      </c>
      <c r="I669">
        <v>1434625441</v>
      </c>
      <c r="J669">
        <v>1432033441</v>
      </c>
      <c r="K669" t="b">
        <v>0</v>
      </c>
      <c r="L669">
        <v>45</v>
      </c>
      <c r="M669" t="b">
        <v>1</v>
      </c>
      <c r="N669" t="s">
        <v>8269</v>
      </c>
      <c r="O669" s="20" t="s">
        <v>8319</v>
      </c>
      <c r="P669" s="15" t="s">
        <v>8320</v>
      </c>
      <c r="Q669" s="12">
        <v>42143.461122685185</v>
      </c>
      <c r="R669">
        <v>2015</v>
      </c>
      <c r="S669" t="s">
        <v>8368</v>
      </c>
    </row>
    <row r="670" spans="1:19" ht="73" thickBot="1" x14ac:dyDescent="0.4">
      <c r="A670">
        <v>3389</v>
      </c>
      <c r="B670" s="3" t="s">
        <v>3388</v>
      </c>
      <c r="C670" s="3" t="s">
        <v>7499</v>
      </c>
      <c r="D670" s="6">
        <v>10000</v>
      </c>
      <c r="E670" s="8">
        <v>11450</v>
      </c>
      <c r="F670" t="s">
        <v>8218</v>
      </c>
      <c r="G670" t="s">
        <v>8223</v>
      </c>
      <c r="H670" t="s">
        <v>8245</v>
      </c>
      <c r="I670">
        <v>1464960682</v>
      </c>
      <c r="J670">
        <v>1462368682</v>
      </c>
      <c r="K670" t="b">
        <v>0</v>
      </c>
      <c r="L670">
        <v>62</v>
      </c>
      <c r="M670" t="b">
        <v>1</v>
      </c>
      <c r="N670" t="s">
        <v>8269</v>
      </c>
      <c r="O670" s="20" t="s">
        <v>8319</v>
      </c>
      <c r="P670" s="15" t="s">
        <v>8320</v>
      </c>
      <c r="Q670" s="13">
        <v>42494.563449074078</v>
      </c>
      <c r="R670">
        <v>2016</v>
      </c>
      <c r="S670" t="s">
        <v>8368</v>
      </c>
    </row>
    <row r="671" spans="1:19" ht="87.5" thickBot="1" x14ac:dyDescent="0.4">
      <c r="A671">
        <v>3390</v>
      </c>
      <c r="B671" s="3" t="s">
        <v>3389</v>
      </c>
      <c r="C671" s="3" t="s">
        <v>7500</v>
      </c>
      <c r="D671" s="6">
        <v>1500</v>
      </c>
      <c r="E671" s="8">
        <v>1536</v>
      </c>
      <c r="F671" t="s">
        <v>8218</v>
      </c>
      <c r="G671" t="s">
        <v>8223</v>
      </c>
      <c r="H671" t="s">
        <v>8245</v>
      </c>
      <c r="I671">
        <v>1405017345</v>
      </c>
      <c r="J671">
        <v>1403721345</v>
      </c>
      <c r="K671" t="b">
        <v>0</v>
      </c>
      <c r="L671">
        <v>22</v>
      </c>
      <c r="M671" t="b">
        <v>1</v>
      </c>
      <c r="N671" t="s">
        <v>8269</v>
      </c>
      <c r="O671" s="20" t="s">
        <v>8319</v>
      </c>
      <c r="P671" s="15" t="s">
        <v>8320</v>
      </c>
      <c r="Q671" s="12">
        <v>41815.774826388886</v>
      </c>
      <c r="R671">
        <v>2014</v>
      </c>
      <c r="S671" t="s">
        <v>8369</v>
      </c>
    </row>
    <row r="672" spans="1:19" ht="58.5" thickBot="1" x14ac:dyDescent="0.4">
      <c r="A672">
        <v>3391</v>
      </c>
      <c r="B672" s="3" t="s">
        <v>3390</v>
      </c>
      <c r="C672" s="3" t="s">
        <v>7501</v>
      </c>
      <c r="D672" s="6">
        <v>500</v>
      </c>
      <c r="E672" s="8">
        <v>1115</v>
      </c>
      <c r="F672" t="s">
        <v>8218</v>
      </c>
      <c r="G672" t="s">
        <v>8223</v>
      </c>
      <c r="H672" t="s">
        <v>8245</v>
      </c>
      <c r="I672">
        <v>1407536880</v>
      </c>
      <c r="J672">
        <v>1404997548</v>
      </c>
      <c r="K672" t="b">
        <v>0</v>
      </c>
      <c r="L672">
        <v>18</v>
      </c>
      <c r="M672" t="b">
        <v>1</v>
      </c>
      <c r="N672" t="s">
        <v>8269</v>
      </c>
      <c r="O672" s="20" t="s">
        <v>8319</v>
      </c>
      <c r="P672" s="15" t="s">
        <v>8320</v>
      </c>
      <c r="Q672" s="13">
        <v>41830.545694444445</v>
      </c>
      <c r="R672">
        <v>2014</v>
      </c>
      <c r="S672" t="s">
        <v>8370</v>
      </c>
    </row>
    <row r="673" spans="1:19" ht="29.5" thickBot="1" x14ac:dyDescent="0.4">
      <c r="A673">
        <v>3392</v>
      </c>
      <c r="B673" s="3" t="s">
        <v>3391</v>
      </c>
      <c r="C673" s="3" t="s">
        <v>7502</v>
      </c>
      <c r="D673" s="6">
        <v>500</v>
      </c>
      <c r="E673" s="8">
        <v>500</v>
      </c>
      <c r="F673" t="s">
        <v>8218</v>
      </c>
      <c r="G673" t="s">
        <v>8224</v>
      </c>
      <c r="H673" t="s">
        <v>8246</v>
      </c>
      <c r="I673">
        <v>1462565855</v>
      </c>
      <c r="J673">
        <v>1458245855</v>
      </c>
      <c r="K673" t="b">
        <v>0</v>
      </c>
      <c r="L673">
        <v>12</v>
      </c>
      <c r="M673" t="b">
        <v>1</v>
      </c>
      <c r="N673" t="s">
        <v>8269</v>
      </c>
      <c r="O673" s="20" t="s">
        <v>8319</v>
      </c>
      <c r="P673" s="15" t="s">
        <v>8320</v>
      </c>
      <c r="Q673" s="12">
        <v>42446.845543981479</v>
      </c>
      <c r="R673">
        <v>2016</v>
      </c>
      <c r="S673" t="s">
        <v>8366</v>
      </c>
    </row>
    <row r="674" spans="1:19" ht="44" thickBot="1" x14ac:dyDescent="0.4">
      <c r="A674">
        <v>3393</v>
      </c>
      <c r="B674" s="3" t="s">
        <v>3392</v>
      </c>
      <c r="C674" s="3" t="s">
        <v>7503</v>
      </c>
      <c r="D674" s="6">
        <v>1500</v>
      </c>
      <c r="E674" s="8">
        <v>1587</v>
      </c>
      <c r="F674" t="s">
        <v>8218</v>
      </c>
      <c r="G674" t="s">
        <v>8223</v>
      </c>
      <c r="H674" t="s">
        <v>8245</v>
      </c>
      <c r="I674">
        <v>1415234760</v>
      </c>
      <c r="J674">
        <v>1413065230</v>
      </c>
      <c r="K674" t="b">
        <v>0</v>
      </c>
      <c r="L674">
        <v>44</v>
      </c>
      <c r="M674" t="b">
        <v>1</v>
      </c>
      <c r="N674" t="s">
        <v>8269</v>
      </c>
      <c r="O674" s="20" t="s">
        <v>8319</v>
      </c>
      <c r="P674" s="15" t="s">
        <v>8320</v>
      </c>
      <c r="Q674" s="13">
        <v>41923.921643518515</v>
      </c>
      <c r="R674">
        <v>2014</v>
      </c>
      <c r="S674" t="s">
        <v>8373</v>
      </c>
    </row>
    <row r="675" spans="1:19" ht="58.5" thickBot="1" x14ac:dyDescent="0.4">
      <c r="A675">
        <v>3394</v>
      </c>
      <c r="B675" s="3" t="s">
        <v>3393</v>
      </c>
      <c r="C675" s="3" t="s">
        <v>7504</v>
      </c>
      <c r="D675" s="6">
        <v>550</v>
      </c>
      <c r="E675" s="8">
        <v>783</v>
      </c>
      <c r="F675" t="s">
        <v>8218</v>
      </c>
      <c r="G675" t="s">
        <v>8224</v>
      </c>
      <c r="H675" t="s">
        <v>8246</v>
      </c>
      <c r="I675">
        <v>1406470645</v>
      </c>
      <c r="J675">
        <v>1403878645</v>
      </c>
      <c r="K675" t="b">
        <v>0</v>
      </c>
      <c r="L675">
        <v>27</v>
      </c>
      <c r="M675" t="b">
        <v>1</v>
      </c>
      <c r="N675" t="s">
        <v>8269</v>
      </c>
      <c r="O675" s="20" t="s">
        <v>8319</v>
      </c>
      <c r="P675" s="15" t="s">
        <v>8320</v>
      </c>
      <c r="Q675" s="12">
        <v>41817.59542824074</v>
      </c>
      <c r="R675">
        <v>2014</v>
      </c>
      <c r="S675" t="s">
        <v>8369</v>
      </c>
    </row>
    <row r="676" spans="1:19" ht="29.5" thickBot="1" x14ac:dyDescent="0.4">
      <c r="A676">
        <v>3395</v>
      </c>
      <c r="B676" s="3" t="s">
        <v>3394</v>
      </c>
      <c r="C676" s="3" t="s">
        <v>7505</v>
      </c>
      <c r="D676" s="6">
        <v>500</v>
      </c>
      <c r="E676" s="8">
        <v>920</v>
      </c>
      <c r="F676" t="s">
        <v>8218</v>
      </c>
      <c r="G676" t="s">
        <v>8224</v>
      </c>
      <c r="H676" t="s">
        <v>8246</v>
      </c>
      <c r="I676">
        <v>1433009400</v>
      </c>
      <c r="J676">
        <v>1431795944</v>
      </c>
      <c r="K676" t="b">
        <v>0</v>
      </c>
      <c r="L676">
        <v>38</v>
      </c>
      <c r="M676" t="b">
        <v>1</v>
      </c>
      <c r="N676" t="s">
        <v>8269</v>
      </c>
      <c r="O676" s="20" t="s">
        <v>8319</v>
      </c>
      <c r="P676" s="15" t="s">
        <v>8320</v>
      </c>
      <c r="Q676" s="13">
        <v>42140.712314814817</v>
      </c>
      <c r="R676">
        <v>2015</v>
      </c>
      <c r="S676" t="s">
        <v>8368</v>
      </c>
    </row>
    <row r="677" spans="1:19" ht="29.5" thickBot="1" x14ac:dyDescent="0.4">
      <c r="A677">
        <v>3396</v>
      </c>
      <c r="B677" s="3" t="s">
        <v>3395</v>
      </c>
      <c r="C677" s="3" t="s">
        <v>7506</v>
      </c>
      <c r="D677" s="6">
        <v>1500</v>
      </c>
      <c r="E677" s="8">
        <v>1565</v>
      </c>
      <c r="F677" t="s">
        <v>8218</v>
      </c>
      <c r="G677" t="s">
        <v>8223</v>
      </c>
      <c r="H677" t="s">
        <v>8245</v>
      </c>
      <c r="I677">
        <v>1401595140</v>
      </c>
      <c r="J677">
        <v>1399286589</v>
      </c>
      <c r="K677" t="b">
        <v>0</v>
      </c>
      <c r="L677">
        <v>28</v>
      </c>
      <c r="M677" t="b">
        <v>1</v>
      </c>
      <c r="N677" t="s">
        <v>8269</v>
      </c>
      <c r="O677" s="20" t="s">
        <v>8319</v>
      </c>
      <c r="P677" s="15" t="s">
        <v>8320</v>
      </c>
      <c r="Q677" s="12">
        <v>41764.446631944447</v>
      </c>
      <c r="R677">
        <v>2014</v>
      </c>
      <c r="S677" t="s">
        <v>8368</v>
      </c>
    </row>
    <row r="678" spans="1:19" ht="87.5" thickBot="1" x14ac:dyDescent="0.4">
      <c r="A678">
        <v>3397</v>
      </c>
      <c r="B678" s="3" t="s">
        <v>3396</v>
      </c>
      <c r="C678" s="3" t="s">
        <v>7507</v>
      </c>
      <c r="D678" s="6">
        <v>250</v>
      </c>
      <c r="E678" s="8">
        <v>280</v>
      </c>
      <c r="F678" t="s">
        <v>8218</v>
      </c>
      <c r="G678" t="s">
        <v>8224</v>
      </c>
      <c r="H678" t="s">
        <v>8246</v>
      </c>
      <c r="I678">
        <v>1455832800</v>
      </c>
      <c r="J678">
        <v>1452338929</v>
      </c>
      <c r="K678" t="b">
        <v>0</v>
      </c>
      <c r="L678">
        <v>24</v>
      </c>
      <c r="M678" t="b">
        <v>1</v>
      </c>
      <c r="N678" t="s">
        <v>8269</v>
      </c>
      <c r="O678" s="20" t="s">
        <v>8319</v>
      </c>
      <c r="P678" s="15" t="s">
        <v>8320</v>
      </c>
      <c r="Q678" s="13">
        <v>42378.478344907409</v>
      </c>
      <c r="R678">
        <v>2016</v>
      </c>
      <c r="S678" t="s">
        <v>8365</v>
      </c>
    </row>
    <row r="679" spans="1:19" ht="73" thickBot="1" x14ac:dyDescent="0.4">
      <c r="A679">
        <v>3398</v>
      </c>
      <c r="B679" s="3" t="s">
        <v>3397</v>
      </c>
      <c r="C679" s="3" t="s">
        <v>7508</v>
      </c>
      <c r="D679" s="6">
        <v>4000</v>
      </c>
      <c r="E679" s="8">
        <v>4443</v>
      </c>
      <c r="F679" t="s">
        <v>8218</v>
      </c>
      <c r="G679" t="s">
        <v>8223</v>
      </c>
      <c r="H679" t="s">
        <v>8245</v>
      </c>
      <c r="I679">
        <v>1416589200</v>
      </c>
      <c r="J679">
        <v>1414605776</v>
      </c>
      <c r="K679" t="b">
        <v>0</v>
      </c>
      <c r="L679">
        <v>65</v>
      </c>
      <c r="M679" t="b">
        <v>1</v>
      </c>
      <c r="N679" t="s">
        <v>8269</v>
      </c>
      <c r="O679" s="20" t="s">
        <v>8319</v>
      </c>
      <c r="P679" s="15" t="s">
        <v>8320</v>
      </c>
      <c r="Q679" s="12">
        <v>41941.75203703704</v>
      </c>
      <c r="R679">
        <v>2014</v>
      </c>
      <c r="S679" t="s">
        <v>8373</v>
      </c>
    </row>
    <row r="680" spans="1:19" ht="58.5" thickBot="1" x14ac:dyDescent="0.4">
      <c r="A680">
        <v>3399</v>
      </c>
      <c r="B680" s="3" t="s">
        <v>3398</v>
      </c>
      <c r="C680" s="3" t="s">
        <v>7509</v>
      </c>
      <c r="D680" s="6">
        <v>1200</v>
      </c>
      <c r="E680" s="8">
        <v>1245</v>
      </c>
      <c r="F680" t="s">
        <v>8218</v>
      </c>
      <c r="G680" t="s">
        <v>8224</v>
      </c>
      <c r="H680" t="s">
        <v>8246</v>
      </c>
      <c r="I680">
        <v>1424556325</v>
      </c>
      <c r="J680">
        <v>1421964325</v>
      </c>
      <c r="K680" t="b">
        <v>0</v>
      </c>
      <c r="L680">
        <v>46</v>
      </c>
      <c r="M680" t="b">
        <v>1</v>
      </c>
      <c r="N680" t="s">
        <v>8269</v>
      </c>
      <c r="O680" s="20" t="s">
        <v>8319</v>
      </c>
      <c r="P680" s="15" t="s">
        <v>8320</v>
      </c>
      <c r="Q680" s="13">
        <v>42026.920428240737</v>
      </c>
      <c r="R680">
        <v>2015</v>
      </c>
      <c r="S680" t="s">
        <v>8365</v>
      </c>
    </row>
    <row r="681" spans="1:19" ht="44" thickBot="1" x14ac:dyDescent="0.4">
      <c r="A681">
        <v>3400</v>
      </c>
      <c r="B681" s="3" t="s">
        <v>3399</v>
      </c>
      <c r="C681" s="3" t="s">
        <v>7510</v>
      </c>
      <c r="D681" s="6">
        <v>10000</v>
      </c>
      <c r="E681" s="8">
        <v>10041</v>
      </c>
      <c r="F681" t="s">
        <v>8218</v>
      </c>
      <c r="G681" t="s">
        <v>8223</v>
      </c>
      <c r="H681" t="s">
        <v>8245</v>
      </c>
      <c r="I681">
        <v>1409266414</v>
      </c>
      <c r="J681">
        <v>1405378414</v>
      </c>
      <c r="K681" t="b">
        <v>0</v>
      </c>
      <c r="L681">
        <v>85</v>
      </c>
      <c r="M681" t="b">
        <v>1</v>
      </c>
      <c r="N681" t="s">
        <v>8269</v>
      </c>
      <c r="O681" s="20" t="s">
        <v>8319</v>
      </c>
      <c r="P681" s="15" t="s">
        <v>8320</v>
      </c>
      <c r="Q681" s="12">
        <v>41834.953865740739</v>
      </c>
      <c r="R681">
        <v>2014</v>
      </c>
      <c r="S681" t="s">
        <v>8370</v>
      </c>
    </row>
    <row r="682" spans="1:19" ht="73" thickBot="1" x14ac:dyDescent="0.4">
      <c r="A682">
        <v>3401</v>
      </c>
      <c r="B682" s="3" t="s">
        <v>3400</v>
      </c>
      <c r="C682" s="3" t="s">
        <v>7511</v>
      </c>
      <c r="D682" s="6">
        <v>2900</v>
      </c>
      <c r="E682" s="8">
        <v>2954</v>
      </c>
      <c r="F682" t="s">
        <v>8218</v>
      </c>
      <c r="G682" t="s">
        <v>8224</v>
      </c>
      <c r="H682" t="s">
        <v>8246</v>
      </c>
      <c r="I682">
        <v>1438968146</v>
      </c>
      <c r="J682">
        <v>1436376146</v>
      </c>
      <c r="K682" t="b">
        <v>0</v>
      </c>
      <c r="L682">
        <v>66</v>
      </c>
      <c r="M682" t="b">
        <v>1</v>
      </c>
      <c r="N682" t="s">
        <v>8269</v>
      </c>
      <c r="O682" s="20" t="s">
        <v>8319</v>
      </c>
      <c r="P682" s="15" t="s">
        <v>8320</v>
      </c>
      <c r="Q682" s="13">
        <v>42193.723912037036</v>
      </c>
      <c r="R682">
        <v>2015</v>
      </c>
      <c r="S682" t="s">
        <v>8370</v>
      </c>
    </row>
    <row r="683" spans="1:19" ht="44" thickBot="1" x14ac:dyDescent="0.4">
      <c r="A683">
        <v>3402</v>
      </c>
      <c r="B683" s="3" t="s">
        <v>3401</v>
      </c>
      <c r="C683" s="3" t="s">
        <v>7512</v>
      </c>
      <c r="D683" s="6">
        <v>15000</v>
      </c>
      <c r="E683" s="8">
        <v>16465</v>
      </c>
      <c r="F683" t="s">
        <v>8218</v>
      </c>
      <c r="G683" t="s">
        <v>8223</v>
      </c>
      <c r="H683" t="s">
        <v>8245</v>
      </c>
      <c r="I683">
        <v>1447295460</v>
      </c>
      <c r="J683">
        <v>1444747843</v>
      </c>
      <c r="K683" t="b">
        <v>0</v>
      </c>
      <c r="L683">
        <v>165</v>
      </c>
      <c r="M683" t="b">
        <v>1</v>
      </c>
      <c r="N683" t="s">
        <v>8269</v>
      </c>
      <c r="O683" s="20" t="s">
        <v>8319</v>
      </c>
      <c r="P683" s="15" t="s">
        <v>8320</v>
      </c>
      <c r="Q683" s="12">
        <v>42290.61855324074</v>
      </c>
      <c r="R683">
        <v>2015</v>
      </c>
      <c r="S683" t="s">
        <v>8373</v>
      </c>
    </row>
    <row r="684" spans="1:19" ht="73" thickBot="1" x14ac:dyDescent="0.4">
      <c r="A684">
        <v>3403</v>
      </c>
      <c r="B684" s="3" t="s">
        <v>3402</v>
      </c>
      <c r="C684" s="3" t="s">
        <v>7513</v>
      </c>
      <c r="D684" s="6">
        <v>2000</v>
      </c>
      <c r="E684" s="8">
        <v>2000</v>
      </c>
      <c r="F684" t="s">
        <v>8218</v>
      </c>
      <c r="G684" t="s">
        <v>8224</v>
      </c>
      <c r="H684" t="s">
        <v>8246</v>
      </c>
      <c r="I684">
        <v>1435230324</v>
      </c>
      <c r="J684">
        <v>1432638324</v>
      </c>
      <c r="K684" t="b">
        <v>0</v>
      </c>
      <c r="L684">
        <v>17</v>
      </c>
      <c r="M684" t="b">
        <v>1</v>
      </c>
      <c r="N684" t="s">
        <v>8269</v>
      </c>
      <c r="O684" s="20" t="s">
        <v>8319</v>
      </c>
      <c r="P684" s="15" t="s">
        <v>8320</v>
      </c>
      <c r="Q684" s="13">
        <v>42150.462083333332</v>
      </c>
      <c r="R684">
        <v>2015</v>
      </c>
      <c r="S684" t="s">
        <v>8368</v>
      </c>
    </row>
    <row r="685" spans="1:19" ht="131" thickBot="1" x14ac:dyDescent="0.4">
      <c r="A685">
        <v>3404</v>
      </c>
      <c r="B685" s="3" t="s">
        <v>3403</v>
      </c>
      <c r="C685" s="3" t="s">
        <v>7514</v>
      </c>
      <c r="D685" s="6">
        <v>500</v>
      </c>
      <c r="E685" s="8">
        <v>610</v>
      </c>
      <c r="F685" t="s">
        <v>8218</v>
      </c>
      <c r="G685" t="s">
        <v>8223</v>
      </c>
      <c r="H685" t="s">
        <v>8245</v>
      </c>
      <c r="I685">
        <v>1434542702</v>
      </c>
      <c r="J685">
        <v>1432814702</v>
      </c>
      <c r="K685" t="b">
        <v>0</v>
      </c>
      <c r="L685">
        <v>3</v>
      </c>
      <c r="M685" t="b">
        <v>1</v>
      </c>
      <c r="N685" t="s">
        <v>8269</v>
      </c>
      <c r="O685" s="20" t="s">
        <v>8319</v>
      </c>
      <c r="P685" s="15" t="s">
        <v>8320</v>
      </c>
      <c r="Q685" s="12">
        <v>42152.503495370373</v>
      </c>
      <c r="R685">
        <v>2015</v>
      </c>
      <c r="S685" t="s">
        <v>8368</v>
      </c>
    </row>
    <row r="686" spans="1:19" ht="102" thickBot="1" x14ac:dyDescent="0.4">
      <c r="A686">
        <v>3405</v>
      </c>
      <c r="B686" s="3" t="s">
        <v>3404</v>
      </c>
      <c r="C686" s="3" t="s">
        <v>7515</v>
      </c>
      <c r="D686" s="6">
        <v>350</v>
      </c>
      <c r="E686" s="8">
        <v>481.5</v>
      </c>
      <c r="F686" t="s">
        <v>8218</v>
      </c>
      <c r="G686" t="s">
        <v>8224</v>
      </c>
      <c r="H686" t="s">
        <v>8246</v>
      </c>
      <c r="I686">
        <v>1456876740</v>
      </c>
      <c r="J686">
        <v>1455063886</v>
      </c>
      <c r="K686" t="b">
        <v>0</v>
      </c>
      <c r="L686">
        <v>17</v>
      </c>
      <c r="M686" t="b">
        <v>1</v>
      </c>
      <c r="N686" t="s">
        <v>8269</v>
      </c>
      <c r="O686" s="20" t="s">
        <v>8319</v>
      </c>
      <c r="P686" s="15" t="s">
        <v>8320</v>
      </c>
      <c r="Q686" s="13">
        <v>42410.017199074071</v>
      </c>
      <c r="R686">
        <v>2016</v>
      </c>
      <c r="S686" t="s">
        <v>8376</v>
      </c>
    </row>
    <row r="687" spans="1:19" ht="29.5" thickBot="1" x14ac:dyDescent="0.4">
      <c r="A687">
        <v>3406</v>
      </c>
      <c r="B687" s="3" t="s">
        <v>3405</v>
      </c>
      <c r="C687" s="3" t="s">
        <v>7516</v>
      </c>
      <c r="D687" s="6">
        <v>10000</v>
      </c>
      <c r="E687" s="8">
        <v>10031</v>
      </c>
      <c r="F687" t="s">
        <v>8218</v>
      </c>
      <c r="G687" t="s">
        <v>8223</v>
      </c>
      <c r="H687" t="s">
        <v>8245</v>
      </c>
      <c r="I687">
        <v>1405511376</v>
      </c>
      <c r="J687">
        <v>1401623376</v>
      </c>
      <c r="K687" t="b">
        <v>0</v>
      </c>
      <c r="L687">
        <v>91</v>
      </c>
      <c r="M687" t="b">
        <v>1</v>
      </c>
      <c r="N687" t="s">
        <v>8269</v>
      </c>
      <c r="O687" s="20" t="s">
        <v>8319</v>
      </c>
      <c r="P687" s="15" t="s">
        <v>8320</v>
      </c>
      <c r="Q687" s="12">
        <v>41791.492777777778</v>
      </c>
      <c r="R687">
        <v>2014</v>
      </c>
      <c r="S687" t="s">
        <v>8369</v>
      </c>
    </row>
    <row r="688" spans="1:19" ht="44" thickBot="1" x14ac:dyDescent="0.4">
      <c r="A688">
        <v>3407</v>
      </c>
      <c r="B688" s="3" t="s">
        <v>3406</v>
      </c>
      <c r="C688" s="3" t="s">
        <v>7517</v>
      </c>
      <c r="D688" s="6">
        <v>2000</v>
      </c>
      <c r="E688" s="8">
        <v>2142</v>
      </c>
      <c r="F688" t="s">
        <v>8218</v>
      </c>
      <c r="G688" t="s">
        <v>8224</v>
      </c>
      <c r="H688" t="s">
        <v>8246</v>
      </c>
      <c r="I688">
        <v>1404641289</v>
      </c>
      <c r="J688">
        <v>1402049289</v>
      </c>
      <c r="K688" t="b">
        <v>0</v>
      </c>
      <c r="L688">
        <v>67</v>
      </c>
      <c r="M688" t="b">
        <v>1</v>
      </c>
      <c r="N688" t="s">
        <v>8269</v>
      </c>
      <c r="O688" s="20" t="s">
        <v>8319</v>
      </c>
      <c r="P688" s="15" t="s">
        <v>8320</v>
      </c>
      <c r="Q688" s="13">
        <v>41796.422326388885</v>
      </c>
      <c r="R688">
        <v>2014</v>
      </c>
      <c r="S688" t="s">
        <v>8369</v>
      </c>
    </row>
    <row r="689" spans="1:19" ht="44" thickBot="1" x14ac:dyDescent="0.4">
      <c r="A689">
        <v>3408</v>
      </c>
      <c r="B689" s="3" t="s">
        <v>3407</v>
      </c>
      <c r="C689" s="3" t="s">
        <v>7518</v>
      </c>
      <c r="D689" s="6">
        <v>500</v>
      </c>
      <c r="E689" s="8">
        <v>1055</v>
      </c>
      <c r="F689" t="s">
        <v>8218</v>
      </c>
      <c r="G689" t="s">
        <v>8223</v>
      </c>
      <c r="H689" t="s">
        <v>8245</v>
      </c>
      <c r="I689">
        <v>1405727304</v>
      </c>
      <c r="J689">
        <v>1403135304</v>
      </c>
      <c r="K689" t="b">
        <v>0</v>
      </c>
      <c r="L689">
        <v>18</v>
      </c>
      <c r="M689" t="b">
        <v>1</v>
      </c>
      <c r="N689" t="s">
        <v>8269</v>
      </c>
      <c r="O689" s="20" t="s">
        <v>8319</v>
      </c>
      <c r="P689" s="15" t="s">
        <v>8320</v>
      </c>
      <c r="Q689" s="12">
        <v>41808.991944444446</v>
      </c>
      <c r="R689">
        <v>2014</v>
      </c>
      <c r="S689" t="s">
        <v>8369</v>
      </c>
    </row>
    <row r="690" spans="1:19" ht="58.5" thickBot="1" x14ac:dyDescent="0.4">
      <c r="A690">
        <v>3409</v>
      </c>
      <c r="B690" s="3" t="s">
        <v>3408</v>
      </c>
      <c r="C690" s="3" t="s">
        <v>7519</v>
      </c>
      <c r="D690" s="6">
        <v>500</v>
      </c>
      <c r="E690" s="8">
        <v>618</v>
      </c>
      <c r="F690" t="s">
        <v>8218</v>
      </c>
      <c r="G690" t="s">
        <v>8224</v>
      </c>
      <c r="H690" t="s">
        <v>8246</v>
      </c>
      <c r="I690">
        <v>1469998680</v>
      </c>
      <c r="J690">
        <v>1466710358</v>
      </c>
      <c r="K690" t="b">
        <v>0</v>
      </c>
      <c r="L690">
        <v>21</v>
      </c>
      <c r="M690" t="b">
        <v>1</v>
      </c>
      <c r="N690" t="s">
        <v>8269</v>
      </c>
      <c r="O690" s="20" t="s">
        <v>8319</v>
      </c>
      <c r="P690" s="15" t="s">
        <v>8320</v>
      </c>
      <c r="Q690" s="13">
        <v>42544.814328703702</v>
      </c>
      <c r="R690">
        <v>2016</v>
      </c>
      <c r="S690" t="s">
        <v>8369</v>
      </c>
    </row>
    <row r="691" spans="1:19" ht="116.5" thickBot="1" x14ac:dyDescent="0.4">
      <c r="A691">
        <v>3410</v>
      </c>
      <c r="B691" s="3" t="s">
        <v>3409</v>
      </c>
      <c r="C691" s="3" t="s">
        <v>7520</v>
      </c>
      <c r="D691" s="6">
        <v>3000</v>
      </c>
      <c r="E691" s="8">
        <v>3255</v>
      </c>
      <c r="F691" t="s">
        <v>8218</v>
      </c>
      <c r="G691" t="s">
        <v>8223</v>
      </c>
      <c r="H691" t="s">
        <v>8245</v>
      </c>
      <c r="I691">
        <v>1465196400</v>
      </c>
      <c r="J691">
        <v>1462841990</v>
      </c>
      <c r="K691" t="b">
        <v>0</v>
      </c>
      <c r="L691">
        <v>40</v>
      </c>
      <c r="M691" t="b">
        <v>1</v>
      </c>
      <c r="N691" t="s">
        <v>8269</v>
      </c>
      <c r="O691" s="20" t="s">
        <v>8319</v>
      </c>
      <c r="P691" s="15" t="s">
        <v>8320</v>
      </c>
      <c r="Q691" s="12">
        <v>42500.041550925926</v>
      </c>
      <c r="R691">
        <v>2016</v>
      </c>
      <c r="S691" t="s">
        <v>8368</v>
      </c>
    </row>
    <row r="692" spans="1:19" ht="102" thickBot="1" x14ac:dyDescent="0.4">
      <c r="A692">
        <v>3411</v>
      </c>
      <c r="B692" s="3" t="s">
        <v>3410</v>
      </c>
      <c r="C692" s="3" t="s">
        <v>7521</v>
      </c>
      <c r="D692" s="6">
        <v>15000</v>
      </c>
      <c r="E692" s="8">
        <v>15535</v>
      </c>
      <c r="F692" t="s">
        <v>8218</v>
      </c>
      <c r="G692" t="s">
        <v>8223</v>
      </c>
      <c r="H692" t="s">
        <v>8245</v>
      </c>
      <c r="I692">
        <v>1444264372</v>
      </c>
      <c r="J692">
        <v>1442536372</v>
      </c>
      <c r="K692" t="b">
        <v>0</v>
      </c>
      <c r="L692">
        <v>78</v>
      </c>
      <c r="M692" t="b">
        <v>1</v>
      </c>
      <c r="N692" t="s">
        <v>8269</v>
      </c>
      <c r="O692" s="20" t="s">
        <v>8319</v>
      </c>
      <c r="P692" s="15" t="s">
        <v>8320</v>
      </c>
      <c r="Q692" s="13">
        <v>42265.022824074076</v>
      </c>
      <c r="R692">
        <v>2015</v>
      </c>
      <c r="S692" t="s">
        <v>8372</v>
      </c>
    </row>
    <row r="693" spans="1:19" ht="58.5" thickBot="1" x14ac:dyDescent="0.4">
      <c r="A693">
        <v>3412</v>
      </c>
      <c r="B693" s="3" t="s">
        <v>3411</v>
      </c>
      <c r="C693" s="3" t="s">
        <v>7522</v>
      </c>
      <c r="D693" s="6">
        <v>3000</v>
      </c>
      <c r="E693" s="8">
        <v>3000</v>
      </c>
      <c r="F693" t="s">
        <v>8218</v>
      </c>
      <c r="G693" t="s">
        <v>8224</v>
      </c>
      <c r="H693" t="s">
        <v>8246</v>
      </c>
      <c r="I693">
        <v>1411858862</v>
      </c>
      <c r="J693">
        <v>1409266862</v>
      </c>
      <c r="K693" t="b">
        <v>0</v>
      </c>
      <c r="L693">
        <v>26</v>
      </c>
      <c r="M693" t="b">
        <v>1</v>
      </c>
      <c r="N693" t="s">
        <v>8269</v>
      </c>
      <c r="O693" s="20" t="s">
        <v>8319</v>
      </c>
      <c r="P693" s="15" t="s">
        <v>8320</v>
      </c>
      <c r="Q693" s="12">
        <v>41879.959050925929</v>
      </c>
      <c r="R693">
        <v>2014</v>
      </c>
      <c r="S693" t="s">
        <v>8371</v>
      </c>
    </row>
    <row r="694" spans="1:19" ht="87.5" thickBot="1" x14ac:dyDescent="0.4">
      <c r="A694">
        <v>3413</v>
      </c>
      <c r="B694" s="3" t="s">
        <v>3412</v>
      </c>
      <c r="C694" s="3" t="s">
        <v>7523</v>
      </c>
      <c r="D694" s="6">
        <v>500</v>
      </c>
      <c r="E694" s="8">
        <v>650</v>
      </c>
      <c r="F694" t="s">
        <v>8218</v>
      </c>
      <c r="G694" t="s">
        <v>8223</v>
      </c>
      <c r="H694" t="s">
        <v>8245</v>
      </c>
      <c r="I694">
        <v>1425099540</v>
      </c>
      <c r="J694">
        <v>1424280938</v>
      </c>
      <c r="K694" t="b">
        <v>0</v>
      </c>
      <c r="L694">
        <v>14</v>
      </c>
      <c r="M694" t="b">
        <v>1</v>
      </c>
      <c r="N694" t="s">
        <v>8269</v>
      </c>
      <c r="O694" s="20" t="s">
        <v>8319</v>
      </c>
      <c r="P694" s="15" t="s">
        <v>8320</v>
      </c>
      <c r="Q694" s="13">
        <v>42053.733078703706</v>
      </c>
      <c r="R694">
        <v>2015</v>
      </c>
      <c r="S694" t="s">
        <v>8376</v>
      </c>
    </row>
    <row r="695" spans="1:19" ht="44" thickBot="1" x14ac:dyDescent="0.4">
      <c r="A695">
        <v>3414</v>
      </c>
      <c r="B695" s="3" t="s">
        <v>3413</v>
      </c>
      <c r="C695" s="3" t="s">
        <v>7524</v>
      </c>
      <c r="D695" s="6">
        <v>3000</v>
      </c>
      <c r="E695" s="8">
        <v>3105</v>
      </c>
      <c r="F695" t="s">
        <v>8218</v>
      </c>
      <c r="G695" t="s">
        <v>8223</v>
      </c>
      <c r="H695" t="s">
        <v>8245</v>
      </c>
      <c r="I695">
        <v>1480579140</v>
      </c>
      <c r="J695">
        <v>1478030325</v>
      </c>
      <c r="K695" t="b">
        <v>0</v>
      </c>
      <c r="L695">
        <v>44</v>
      </c>
      <c r="M695" t="b">
        <v>1</v>
      </c>
      <c r="N695" t="s">
        <v>8269</v>
      </c>
      <c r="O695" s="20" t="s">
        <v>8319</v>
      </c>
      <c r="P695" s="15" t="s">
        <v>8320</v>
      </c>
      <c r="Q695" s="12">
        <v>42675.832465277781</v>
      </c>
      <c r="R695">
        <v>2016</v>
      </c>
      <c r="S695" t="s">
        <v>8374</v>
      </c>
    </row>
    <row r="696" spans="1:19" ht="44" thickBot="1" x14ac:dyDescent="0.4">
      <c r="A696">
        <v>3415</v>
      </c>
      <c r="B696" s="3" t="s">
        <v>3414</v>
      </c>
      <c r="C696" s="3" t="s">
        <v>7525</v>
      </c>
      <c r="D696" s="6">
        <v>200</v>
      </c>
      <c r="E696" s="8">
        <v>200</v>
      </c>
      <c r="F696" t="s">
        <v>8218</v>
      </c>
      <c r="G696" t="s">
        <v>8223</v>
      </c>
      <c r="H696" t="s">
        <v>8245</v>
      </c>
      <c r="I696">
        <v>1460935800</v>
      </c>
      <c r="J696">
        <v>1459999656</v>
      </c>
      <c r="K696" t="b">
        <v>0</v>
      </c>
      <c r="L696">
        <v>9</v>
      </c>
      <c r="M696" t="b">
        <v>1</v>
      </c>
      <c r="N696" t="s">
        <v>8269</v>
      </c>
      <c r="O696" s="20" t="s">
        <v>8319</v>
      </c>
      <c r="P696" s="15" t="s">
        <v>8320</v>
      </c>
      <c r="Q696" s="13">
        <v>42467.144166666665</v>
      </c>
      <c r="R696">
        <v>2016</v>
      </c>
      <c r="S696" t="s">
        <v>8367</v>
      </c>
    </row>
    <row r="697" spans="1:19" ht="116.5" thickBot="1" x14ac:dyDescent="0.4">
      <c r="A697">
        <v>3416</v>
      </c>
      <c r="B697" s="3" t="s">
        <v>3415</v>
      </c>
      <c r="C697" s="3" t="s">
        <v>7526</v>
      </c>
      <c r="D697" s="6">
        <v>4000</v>
      </c>
      <c r="E697" s="8">
        <v>4784</v>
      </c>
      <c r="F697" t="s">
        <v>8218</v>
      </c>
      <c r="G697" t="s">
        <v>8224</v>
      </c>
      <c r="H697" t="s">
        <v>8246</v>
      </c>
      <c r="I697">
        <v>1429813800</v>
      </c>
      <c r="J697">
        <v>1427363645</v>
      </c>
      <c r="K697" t="b">
        <v>0</v>
      </c>
      <c r="L697">
        <v>30</v>
      </c>
      <c r="M697" t="b">
        <v>1</v>
      </c>
      <c r="N697" t="s">
        <v>8269</v>
      </c>
      <c r="O697" s="20" t="s">
        <v>8319</v>
      </c>
      <c r="P697" s="15" t="s">
        <v>8320</v>
      </c>
      <c r="Q697" s="12">
        <v>42089.412557870368</v>
      </c>
      <c r="R697">
        <v>2015</v>
      </c>
      <c r="S697" t="s">
        <v>8366</v>
      </c>
    </row>
    <row r="698" spans="1:19" ht="87.5" thickBot="1" x14ac:dyDescent="0.4">
      <c r="A698">
        <v>3417</v>
      </c>
      <c r="B698" s="3" t="s">
        <v>3416</v>
      </c>
      <c r="C698" s="3" t="s">
        <v>7527</v>
      </c>
      <c r="D698" s="6">
        <v>1700</v>
      </c>
      <c r="E698" s="8">
        <v>1700.01</v>
      </c>
      <c r="F698" t="s">
        <v>8218</v>
      </c>
      <c r="G698" t="s">
        <v>8223</v>
      </c>
      <c r="H698" t="s">
        <v>8245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8269</v>
      </c>
      <c r="O698" s="20" t="s">
        <v>8319</v>
      </c>
      <c r="P698" s="15" t="s">
        <v>8320</v>
      </c>
      <c r="Q698" s="13">
        <v>41894.91375</v>
      </c>
      <c r="R698">
        <v>2014</v>
      </c>
      <c r="S698" t="s">
        <v>8372</v>
      </c>
    </row>
    <row r="699" spans="1:19" ht="87.5" thickBot="1" x14ac:dyDescent="0.4">
      <c r="A699">
        <v>3418</v>
      </c>
      <c r="B699" s="3" t="s">
        <v>3417</v>
      </c>
      <c r="C699" s="3" t="s">
        <v>7528</v>
      </c>
      <c r="D699" s="6">
        <v>4000</v>
      </c>
      <c r="E699" s="8">
        <v>4035</v>
      </c>
      <c r="F699" t="s">
        <v>8218</v>
      </c>
      <c r="G699" t="s">
        <v>8223</v>
      </c>
      <c r="H699" t="s">
        <v>8245</v>
      </c>
      <c r="I699">
        <v>1400875307</v>
      </c>
      <c r="J699">
        <v>1398283307</v>
      </c>
      <c r="K699" t="b">
        <v>0</v>
      </c>
      <c r="L699">
        <v>56</v>
      </c>
      <c r="M699" t="b">
        <v>1</v>
      </c>
      <c r="N699" t="s">
        <v>8269</v>
      </c>
      <c r="O699" s="20" t="s">
        <v>8319</v>
      </c>
      <c r="P699" s="15" t="s">
        <v>8320</v>
      </c>
      <c r="Q699" s="12">
        <v>41752.83457175926</v>
      </c>
      <c r="R699">
        <v>2014</v>
      </c>
      <c r="S699" t="s">
        <v>8367</v>
      </c>
    </row>
    <row r="700" spans="1:19" ht="73" thickBot="1" x14ac:dyDescent="0.4">
      <c r="A700">
        <v>3419</v>
      </c>
      <c r="B700" s="3" t="s">
        <v>3418</v>
      </c>
      <c r="C700" s="3" t="s">
        <v>7529</v>
      </c>
      <c r="D700" s="6">
        <v>2750</v>
      </c>
      <c r="E700" s="8">
        <v>2930</v>
      </c>
      <c r="F700" t="s">
        <v>8218</v>
      </c>
      <c r="G700" t="s">
        <v>8240</v>
      </c>
      <c r="H700" t="s">
        <v>8248</v>
      </c>
      <c r="I700">
        <v>1459978200</v>
      </c>
      <c r="J700">
        <v>1458416585</v>
      </c>
      <c r="K700" t="b">
        <v>0</v>
      </c>
      <c r="L700">
        <v>46</v>
      </c>
      <c r="M700" t="b">
        <v>1</v>
      </c>
      <c r="N700" t="s">
        <v>8269</v>
      </c>
      <c r="O700" s="20" t="s">
        <v>8319</v>
      </c>
      <c r="P700" s="15" t="s">
        <v>8320</v>
      </c>
      <c r="Q700" s="13">
        <v>42448.821585648147</v>
      </c>
      <c r="R700">
        <v>2016</v>
      </c>
      <c r="S700" t="s">
        <v>8366</v>
      </c>
    </row>
    <row r="701" spans="1:19" ht="73" thickBot="1" x14ac:dyDescent="0.4">
      <c r="A701">
        <v>3420</v>
      </c>
      <c r="B701" s="3" t="s">
        <v>3419</v>
      </c>
      <c r="C701" s="3" t="s">
        <v>7530</v>
      </c>
      <c r="D701" s="6">
        <v>700</v>
      </c>
      <c r="E701" s="8">
        <v>966</v>
      </c>
      <c r="F701" t="s">
        <v>8218</v>
      </c>
      <c r="G701" t="s">
        <v>8224</v>
      </c>
      <c r="H701" t="s">
        <v>8246</v>
      </c>
      <c r="I701">
        <v>1455408000</v>
      </c>
      <c r="J701">
        <v>1454638202</v>
      </c>
      <c r="K701" t="b">
        <v>0</v>
      </c>
      <c r="L701">
        <v>34</v>
      </c>
      <c r="M701" t="b">
        <v>1</v>
      </c>
      <c r="N701" t="s">
        <v>8269</v>
      </c>
      <c r="O701" s="20" t="s">
        <v>8319</v>
      </c>
      <c r="P701" s="15" t="s">
        <v>8320</v>
      </c>
      <c r="Q701" s="12">
        <v>42405.090300925927</v>
      </c>
      <c r="R701">
        <v>2016</v>
      </c>
      <c r="S701" t="s">
        <v>8376</v>
      </c>
    </row>
    <row r="702" spans="1:19" ht="131" thickBot="1" x14ac:dyDescent="0.4">
      <c r="A702">
        <v>3421</v>
      </c>
      <c r="B702" s="3" t="s">
        <v>3420</v>
      </c>
      <c r="C702" s="3" t="s">
        <v>7531</v>
      </c>
      <c r="D702" s="6">
        <v>10000</v>
      </c>
      <c r="E702" s="8">
        <v>10115</v>
      </c>
      <c r="F702" t="s">
        <v>8218</v>
      </c>
      <c r="G702" t="s">
        <v>8223</v>
      </c>
      <c r="H702" t="s">
        <v>8245</v>
      </c>
      <c r="I702">
        <v>1425495563</v>
      </c>
      <c r="J702">
        <v>1422903563</v>
      </c>
      <c r="K702" t="b">
        <v>0</v>
      </c>
      <c r="L702">
        <v>98</v>
      </c>
      <c r="M702" t="b">
        <v>1</v>
      </c>
      <c r="N702" t="s">
        <v>8269</v>
      </c>
      <c r="O702" s="20" t="s">
        <v>8319</v>
      </c>
      <c r="P702" s="15" t="s">
        <v>8320</v>
      </c>
      <c r="Q702" s="13">
        <v>42037.791238425925</v>
      </c>
      <c r="R702">
        <v>2015</v>
      </c>
      <c r="S702" t="s">
        <v>8376</v>
      </c>
    </row>
    <row r="703" spans="1:19" ht="145.5" thickBot="1" x14ac:dyDescent="0.4">
      <c r="A703">
        <v>3422</v>
      </c>
      <c r="B703" s="3" t="s">
        <v>3421</v>
      </c>
      <c r="C703" s="3" t="s">
        <v>7532</v>
      </c>
      <c r="D703" s="6">
        <v>3000</v>
      </c>
      <c r="E703" s="8">
        <v>3273</v>
      </c>
      <c r="F703" t="s">
        <v>8218</v>
      </c>
      <c r="G703" t="s">
        <v>8224</v>
      </c>
      <c r="H703" t="s">
        <v>8246</v>
      </c>
      <c r="I703">
        <v>1450051200</v>
      </c>
      <c r="J703">
        <v>1447594176</v>
      </c>
      <c r="K703" t="b">
        <v>0</v>
      </c>
      <c r="L703">
        <v>46</v>
      </c>
      <c r="M703" t="b">
        <v>1</v>
      </c>
      <c r="N703" t="s">
        <v>8269</v>
      </c>
      <c r="O703" s="20" t="s">
        <v>8319</v>
      </c>
      <c r="P703" s="15" t="s">
        <v>8320</v>
      </c>
      <c r="Q703" s="12">
        <v>42323.562222222223</v>
      </c>
      <c r="R703">
        <v>2015</v>
      </c>
      <c r="S703" t="s">
        <v>8374</v>
      </c>
    </row>
    <row r="704" spans="1:19" ht="73" thickBot="1" x14ac:dyDescent="0.4">
      <c r="A704">
        <v>3423</v>
      </c>
      <c r="B704" s="3" t="s">
        <v>3422</v>
      </c>
      <c r="C704" s="3" t="s">
        <v>7533</v>
      </c>
      <c r="D704" s="6">
        <v>250</v>
      </c>
      <c r="E704" s="8">
        <v>350</v>
      </c>
      <c r="F704" t="s">
        <v>8218</v>
      </c>
      <c r="G704" t="s">
        <v>8223</v>
      </c>
      <c r="H704" t="s">
        <v>8245</v>
      </c>
      <c r="I704">
        <v>1429912341</v>
      </c>
      <c r="J704">
        <v>1427320341</v>
      </c>
      <c r="K704" t="b">
        <v>0</v>
      </c>
      <c r="L704">
        <v>10</v>
      </c>
      <c r="M704" t="b">
        <v>1</v>
      </c>
      <c r="N704" t="s">
        <v>8269</v>
      </c>
      <c r="O704" s="20" t="s">
        <v>8319</v>
      </c>
      <c r="P704" s="15" t="s">
        <v>8320</v>
      </c>
      <c r="Q704" s="13">
        <v>42088.911354166667</v>
      </c>
      <c r="R704">
        <v>2015</v>
      </c>
      <c r="S704" t="s">
        <v>8366</v>
      </c>
    </row>
    <row r="705" spans="1:19" ht="116.5" thickBot="1" x14ac:dyDescent="0.4">
      <c r="A705">
        <v>3424</v>
      </c>
      <c r="B705" s="3" t="s">
        <v>3423</v>
      </c>
      <c r="C705" s="3" t="s">
        <v>7534</v>
      </c>
      <c r="D705" s="6">
        <v>6000</v>
      </c>
      <c r="E705" s="8">
        <v>6215</v>
      </c>
      <c r="F705" t="s">
        <v>8218</v>
      </c>
      <c r="G705" t="s">
        <v>8223</v>
      </c>
      <c r="H705" t="s">
        <v>8245</v>
      </c>
      <c r="I705">
        <v>1423119540</v>
      </c>
      <c r="J705">
        <v>1421252084</v>
      </c>
      <c r="K705" t="b">
        <v>0</v>
      </c>
      <c r="L705">
        <v>76</v>
      </c>
      <c r="M705" t="b">
        <v>1</v>
      </c>
      <c r="N705" t="s">
        <v>8269</v>
      </c>
      <c r="O705" s="20" t="s">
        <v>8319</v>
      </c>
      <c r="P705" s="15" t="s">
        <v>8320</v>
      </c>
      <c r="Q705" s="12">
        <v>42018.676898148151</v>
      </c>
      <c r="R705">
        <v>2015</v>
      </c>
      <c r="S705" t="s">
        <v>8365</v>
      </c>
    </row>
    <row r="706" spans="1:19" ht="29.5" thickBot="1" x14ac:dyDescent="0.4">
      <c r="A706">
        <v>3425</v>
      </c>
      <c r="B706" s="3" t="s">
        <v>3424</v>
      </c>
      <c r="C706" s="3" t="s">
        <v>7535</v>
      </c>
      <c r="D706" s="6">
        <v>30000</v>
      </c>
      <c r="E706" s="8">
        <v>30891.1</v>
      </c>
      <c r="F706" t="s">
        <v>8218</v>
      </c>
      <c r="G706" t="s">
        <v>8223</v>
      </c>
      <c r="H706" t="s">
        <v>8245</v>
      </c>
      <c r="I706">
        <v>1412434136</v>
      </c>
      <c r="J706">
        <v>1409669336</v>
      </c>
      <c r="K706" t="b">
        <v>0</v>
      </c>
      <c r="L706">
        <v>104</v>
      </c>
      <c r="M706" t="b">
        <v>1</v>
      </c>
      <c r="N706" t="s">
        <v>8269</v>
      </c>
      <c r="O706" s="20" t="s">
        <v>8319</v>
      </c>
      <c r="P706" s="15" t="s">
        <v>8320</v>
      </c>
      <c r="Q706" s="13">
        <v>41884.617314814815</v>
      </c>
      <c r="R706">
        <v>2014</v>
      </c>
      <c r="S706" t="s">
        <v>8372</v>
      </c>
    </row>
    <row r="707" spans="1:19" ht="29.5" thickBot="1" x14ac:dyDescent="0.4">
      <c r="A707">
        <v>3426</v>
      </c>
      <c r="B707" s="3" t="s">
        <v>3425</v>
      </c>
      <c r="C707" s="3" t="s">
        <v>7536</v>
      </c>
      <c r="D707" s="6">
        <v>3750</v>
      </c>
      <c r="E707" s="8">
        <v>4055</v>
      </c>
      <c r="F707" t="s">
        <v>8218</v>
      </c>
      <c r="G707" t="s">
        <v>8223</v>
      </c>
      <c r="H707" t="s">
        <v>8245</v>
      </c>
      <c r="I707">
        <v>1411264800</v>
      </c>
      <c r="J707">
        <v>1409620903</v>
      </c>
      <c r="K707" t="b">
        <v>0</v>
      </c>
      <c r="L707">
        <v>87</v>
      </c>
      <c r="M707" t="b">
        <v>1</v>
      </c>
      <c r="N707" t="s">
        <v>8269</v>
      </c>
      <c r="O707" s="20" t="s">
        <v>8319</v>
      </c>
      <c r="P707" s="15" t="s">
        <v>8320</v>
      </c>
      <c r="Q707" s="12">
        <v>41884.056747685187</v>
      </c>
      <c r="R707">
        <v>2014</v>
      </c>
      <c r="S707" t="s">
        <v>8372</v>
      </c>
    </row>
    <row r="708" spans="1:19" ht="29.5" thickBot="1" x14ac:dyDescent="0.4">
      <c r="A708">
        <v>3427</v>
      </c>
      <c r="B708" s="3" t="s">
        <v>3426</v>
      </c>
      <c r="C708" s="3" t="s">
        <v>7537</v>
      </c>
      <c r="D708" s="6">
        <v>1500</v>
      </c>
      <c r="E708" s="8">
        <v>1500</v>
      </c>
      <c r="F708" t="s">
        <v>8218</v>
      </c>
      <c r="G708" t="s">
        <v>8224</v>
      </c>
      <c r="H708" t="s">
        <v>8246</v>
      </c>
      <c r="I708">
        <v>1404314952</v>
      </c>
      <c r="J708">
        <v>1401722952</v>
      </c>
      <c r="K708" t="b">
        <v>0</v>
      </c>
      <c r="L708">
        <v>29</v>
      </c>
      <c r="M708" t="b">
        <v>1</v>
      </c>
      <c r="N708" t="s">
        <v>8269</v>
      </c>
      <c r="O708" s="20" t="s">
        <v>8319</v>
      </c>
      <c r="P708" s="15" t="s">
        <v>8320</v>
      </c>
      <c r="Q708" s="13">
        <v>41792.645277777781</v>
      </c>
      <c r="R708">
        <v>2014</v>
      </c>
      <c r="S708" t="s">
        <v>8369</v>
      </c>
    </row>
    <row r="709" spans="1:19" ht="116.5" thickBot="1" x14ac:dyDescent="0.4">
      <c r="A709">
        <v>3428</v>
      </c>
      <c r="B709" s="3" t="s">
        <v>3427</v>
      </c>
      <c r="C709" s="3" t="s">
        <v>7538</v>
      </c>
      <c r="D709" s="6">
        <v>2000</v>
      </c>
      <c r="E709" s="8">
        <v>2055</v>
      </c>
      <c r="F709" t="s">
        <v>8218</v>
      </c>
      <c r="G709" t="s">
        <v>8224</v>
      </c>
      <c r="H709" t="s">
        <v>8246</v>
      </c>
      <c r="I709">
        <v>1425142800</v>
      </c>
      <c r="J709">
        <v>1422983847</v>
      </c>
      <c r="K709" t="b">
        <v>0</v>
      </c>
      <c r="L709">
        <v>51</v>
      </c>
      <c r="M709" t="b">
        <v>1</v>
      </c>
      <c r="N709" t="s">
        <v>8269</v>
      </c>
      <c r="O709" s="20" t="s">
        <v>8319</v>
      </c>
      <c r="P709" s="15" t="s">
        <v>8320</v>
      </c>
      <c r="Q709" s="12">
        <v>42038.720451388886</v>
      </c>
      <c r="R709">
        <v>2015</v>
      </c>
      <c r="S709" t="s">
        <v>8376</v>
      </c>
    </row>
    <row r="710" spans="1:19" ht="116.5" thickBot="1" x14ac:dyDescent="0.4">
      <c r="A710">
        <v>3429</v>
      </c>
      <c r="B710" s="3" t="s">
        <v>3428</v>
      </c>
      <c r="C710" s="3" t="s">
        <v>7539</v>
      </c>
      <c r="D710" s="6">
        <v>150</v>
      </c>
      <c r="E710" s="8">
        <v>195</v>
      </c>
      <c r="F710" t="s">
        <v>8218</v>
      </c>
      <c r="G710" t="s">
        <v>8224</v>
      </c>
      <c r="H710" t="s">
        <v>8246</v>
      </c>
      <c r="I710">
        <v>1478046661</v>
      </c>
      <c r="J710">
        <v>1476837061</v>
      </c>
      <c r="K710" t="b">
        <v>0</v>
      </c>
      <c r="L710">
        <v>12</v>
      </c>
      <c r="M710" t="b">
        <v>1</v>
      </c>
      <c r="N710" t="s">
        <v>8269</v>
      </c>
      <c r="O710" s="20" t="s">
        <v>8319</v>
      </c>
      <c r="P710" s="15" t="s">
        <v>8320</v>
      </c>
      <c r="Q710" s="13">
        <v>42662.021539351852</v>
      </c>
      <c r="R710">
        <v>2016</v>
      </c>
      <c r="S710" t="s">
        <v>8373</v>
      </c>
    </row>
    <row r="711" spans="1:19" ht="44" thickBot="1" x14ac:dyDescent="0.4">
      <c r="A711">
        <v>3430</v>
      </c>
      <c r="B711" s="3" t="s">
        <v>3429</v>
      </c>
      <c r="C711" s="3" t="s">
        <v>7540</v>
      </c>
      <c r="D711" s="6">
        <v>2000</v>
      </c>
      <c r="E711" s="8">
        <v>2170.9899999999998</v>
      </c>
      <c r="F711" t="s">
        <v>8218</v>
      </c>
      <c r="G711" t="s">
        <v>8224</v>
      </c>
      <c r="H711" t="s">
        <v>8246</v>
      </c>
      <c r="I711">
        <v>1406760101</v>
      </c>
      <c r="J711">
        <v>1404168101</v>
      </c>
      <c r="K711" t="b">
        <v>0</v>
      </c>
      <c r="L711">
        <v>72</v>
      </c>
      <c r="M711" t="b">
        <v>1</v>
      </c>
      <c r="N711" t="s">
        <v>8269</v>
      </c>
      <c r="O711" s="20" t="s">
        <v>8319</v>
      </c>
      <c r="P711" s="15" t="s">
        <v>8320</v>
      </c>
      <c r="Q711" s="12">
        <v>41820.945613425924</v>
      </c>
      <c r="R711">
        <v>2014</v>
      </c>
      <c r="S711" t="s">
        <v>8369</v>
      </c>
    </row>
    <row r="712" spans="1:19" ht="116.5" thickBot="1" x14ac:dyDescent="0.4">
      <c r="A712">
        <v>3431</v>
      </c>
      <c r="B712" s="3" t="s">
        <v>3430</v>
      </c>
      <c r="C712" s="3" t="s">
        <v>7541</v>
      </c>
      <c r="D712" s="6">
        <v>2000</v>
      </c>
      <c r="E712" s="8">
        <v>2000</v>
      </c>
      <c r="F712" t="s">
        <v>8218</v>
      </c>
      <c r="G712" t="s">
        <v>8223</v>
      </c>
      <c r="H712" t="s">
        <v>8245</v>
      </c>
      <c r="I712">
        <v>1408383153</v>
      </c>
      <c r="J712">
        <v>1405791153</v>
      </c>
      <c r="K712" t="b">
        <v>0</v>
      </c>
      <c r="L712">
        <v>21</v>
      </c>
      <c r="M712" t="b">
        <v>1</v>
      </c>
      <c r="N712" t="s">
        <v>8269</v>
      </c>
      <c r="O712" s="20" t="s">
        <v>8319</v>
      </c>
      <c r="P712" s="15" t="s">
        <v>8320</v>
      </c>
      <c r="Q712" s="13">
        <v>41839.730937499997</v>
      </c>
      <c r="R712">
        <v>2014</v>
      </c>
      <c r="S712" t="s">
        <v>8370</v>
      </c>
    </row>
    <row r="713" spans="1:19" ht="29.5" thickBot="1" x14ac:dyDescent="0.4">
      <c r="A713">
        <v>3432</v>
      </c>
      <c r="B713" s="3" t="s">
        <v>3431</v>
      </c>
      <c r="C713" s="3" t="s">
        <v>7542</v>
      </c>
      <c r="D713" s="6">
        <v>2000</v>
      </c>
      <c r="E713" s="8">
        <v>2193</v>
      </c>
      <c r="F713" t="s">
        <v>8218</v>
      </c>
      <c r="G713" t="s">
        <v>8223</v>
      </c>
      <c r="H713" t="s">
        <v>8245</v>
      </c>
      <c r="I713">
        <v>1454709600</v>
      </c>
      <c r="J713">
        <v>1452520614</v>
      </c>
      <c r="K713" t="b">
        <v>0</v>
      </c>
      <c r="L713">
        <v>42</v>
      </c>
      <c r="M713" t="b">
        <v>1</v>
      </c>
      <c r="N713" t="s">
        <v>8269</v>
      </c>
      <c r="O713" s="20" t="s">
        <v>8319</v>
      </c>
      <c r="P713" s="15" t="s">
        <v>8320</v>
      </c>
      <c r="Q713" s="12">
        <v>42380.581180555557</v>
      </c>
      <c r="R713">
        <v>2016</v>
      </c>
      <c r="S713" t="s">
        <v>8365</v>
      </c>
    </row>
    <row r="714" spans="1:19" ht="29.5" thickBot="1" x14ac:dyDescent="0.4">
      <c r="A714">
        <v>3433</v>
      </c>
      <c r="B714" s="3" t="s">
        <v>3432</v>
      </c>
      <c r="C714" s="3" t="s">
        <v>7543</v>
      </c>
      <c r="D714" s="6">
        <v>9500</v>
      </c>
      <c r="E714" s="8">
        <v>9525</v>
      </c>
      <c r="F714" t="s">
        <v>8218</v>
      </c>
      <c r="G714" t="s">
        <v>8223</v>
      </c>
      <c r="H714" t="s">
        <v>8245</v>
      </c>
      <c r="I714">
        <v>1402974000</v>
      </c>
      <c r="J714">
        <v>1400290255</v>
      </c>
      <c r="K714" t="b">
        <v>0</v>
      </c>
      <c r="L714">
        <v>71</v>
      </c>
      <c r="M714" t="b">
        <v>1</v>
      </c>
      <c r="N714" t="s">
        <v>8269</v>
      </c>
      <c r="O714" s="20" t="s">
        <v>8319</v>
      </c>
      <c r="P714" s="15" t="s">
        <v>8320</v>
      </c>
      <c r="Q714" s="13">
        <v>41776.063136574077</v>
      </c>
      <c r="R714">
        <v>2014</v>
      </c>
      <c r="S714" t="s">
        <v>8368</v>
      </c>
    </row>
    <row r="715" spans="1:19" ht="44" thickBot="1" x14ac:dyDescent="0.4">
      <c r="A715">
        <v>3434</v>
      </c>
      <c r="B715" s="3" t="s">
        <v>3433</v>
      </c>
      <c r="C715" s="3" t="s">
        <v>7544</v>
      </c>
      <c r="D715" s="6">
        <v>10000</v>
      </c>
      <c r="E715" s="8">
        <v>10555</v>
      </c>
      <c r="F715" t="s">
        <v>8218</v>
      </c>
      <c r="G715" t="s">
        <v>8223</v>
      </c>
      <c r="H715" t="s">
        <v>8245</v>
      </c>
      <c r="I715">
        <v>1404983269</v>
      </c>
      <c r="J715">
        <v>1402391269</v>
      </c>
      <c r="K715" t="b">
        <v>0</v>
      </c>
      <c r="L715">
        <v>168</v>
      </c>
      <c r="M715" t="b">
        <v>1</v>
      </c>
      <c r="N715" t="s">
        <v>8269</v>
      </c>
      <c r="O715" s="20" t="s">
        <v>8319</v>
      </c>
      <c r="P715" s="15" t="s">
        <v>8320</v>
      </c>
      <c r="Q715" s="12">
        <v>41800.380428240744</v>
      </c>
      <c r="R715">
        <v>2014</v>
      </c>
      <c r="S715" t="s">
        <v>8369</v>
      </c>
    </row>
    <row r="716" spans="1:19" ht="58.5" thickBot="1" x14ac:dyDescent="0.4">
      <c r="A716">
        <v>3435</v>
      </c>
      <c r="B716" s="3" t="s">
        <v>3434</v>
      </c>
      <c r="C716" s="3" t="s">
        <v>7545</v>
      </c>
      <c r="D716" s="6">
        <v>1000</v>
      </c>
      <c r="E716" s="8">
        <v>1120</v>
      </c>
      <c r="F716" t="s">
        <v>8218</v>
      </c>
      <c r="G716" t="s">
        <v>8223</v>
      </c>
      <c r="H716" t="s">
        <v>8245</v>
      </c>
      <c r="I716">
        <v>1470538800</v>
      </c>
      <c r="J716">
        <v>1469112493</v>
      </c>
      <c r="K716" t="b">
        <v>0</v>
      </c>
      <c r="L716">
        <v>19</v>
      </c>
      <c r="M716" t="b">
        <v>1</v>
      </c>
      <c r="N716" t="s">
        <v>8269</v>
      </c>
      <c r="O716" s="20" t="s">
        <v>8319</v>
      </c>
      <c r="P716" s="15" t="s">
        <v>8320</v>
      </c>
      <c r="Q716" s="13">
        <v>42572.61681712963</v>
      </c>
      <c r="R716">
        <v>2016</v>
      </c>
      <c r="S716" t="s">
        <v>8370</v>
      </c>
    </row>
    <row r="717" spans="1:19" ht="58.5" thickBot="1" x14ac:dyDescent="0.4">
      <c r="A717">
        <v>3436</v>
      </c>
      <c r="B717" s="3" t="s">
        <v>3435</v>
      </c>
      <c r="C717" s="3" t="s">
        <v>7546</v>
      </c>
      <c r="D717" s="6">
        <v>5000</v>
      </c>
      <c r="E717" s="8">
        <v>5295</v>
      </c>
      <c r="F717" t="s">
        <v>8218</v>
      </c>
      <c r="G717" t="s">
        <v>8223</v>
      </c>
      <c r="H717" t="s">
        <v>8245</v>
      </c>
      <c r="I717">
        <v>1408638480</v>
      </c>
      <c r="J717">
        <v>1406811593</v>
      </c>
      <c r="K717" t="b">
        <v>0</v>
      </c>
      <c r="L717">
        <v>37</v>
      </c>
      <c r="M717" t="b">
        <v>1</v>
      </c>
      <c r="N717" t="s">
        <v>8269</v>
      </c>
      <c r="O717" s="20" t="s">
        <v>8319</v>
      </c>
      <c r="P717" s="15" t="s">
        <v>8320</v>
      </c>
      <c r="Q717" s="12">
        <v>41851.541585648149</v>
      </c>
      <c r="R717">
        <v>2014</v>
      </c>
      <c r="S717" t="s">
        <v>8370</v>
      </c>
    </row>
    <row r="718" spans="1:19" ht="116.5" thickBot="1" x14ac:dyDescent="0.4">
      <c r="A718">
        <v>3437</v>
      </c>
      <c r="B718" s="3" t="s">
        <v>3436</v>
      </c>
      <c r="C718" s="3" t="s">
        <v>7547</v>
      </c>
      <c r="D718" s="6">
        <v>3000</v>
      </c>
      <c r="E718" s="8">
        <v>3030</v>
      </c>
      <c r="F718" t="s">
        <v>8218</v>
      </c>
      <c r="G718" t="s">
        <v>8223</v>
      </c>
      <c r="H718" t="s">
        <v>8245</v>
      </c>
      <c r="I718">
        <v>1440003820</v>
      </c>
      <c r="J718">
        <v>1437411820</v>
      </c>
      <c r="K718" t="b">
        <v>0</v>
      </c>
      <c r="L718">
        <v>36</v>
      </c>
      <c r="M718" t="b">
        <v>1</v>
      </c>
      <c r="N718" t="s">
        <v>8269</v>
      </c>
      <c r="O718" s="20" t="s">
        <v>8319</v>
      </c>
      <c r="P718" s="15" t="s">
        <v>8320</v>
      </c>
      <c r="Q718" s="13">
        <v>42205.710879629631</v>
      </c>
      <c r="R718">
        <v>2015</v>
      </c>
      <c r="S718" t="s">
        <v>8370</v>
      </c>
    </row>
    <row r="719" spans="1:19" ht="44" thickBot="1" x14ac:dyDescent="0.4">
      <c r="A719">
        <v>3438</v>
      </c>
      <c r="B719" s="3" t="s">
        <v>3437</v>
      </c>
      <c r="C719" s="3" t="s">
        <v>7548</v>
      </c>
      <c r="D719" s="6">
        <v>2500</v>
      </c>
      <c r="E719" s="8">
        <v>2605</v>
      </c>
      <c r="F719" t="s">
        <v>8218</v>
      </c>
      <c r="G719" t="s">
        <v>8224</v>
      </c>
      <c r="H719" t="s">
        <v>8246</v>
      </c>
      <c r="I719">
        <v>1430600400</v>
      </c>
      <c r="J719">
        <v>1428358567</v>
      </c>
      <c r="K719" t="b">
        <v>0</v>
      </c>
      <c r="L719">
        <v>14</v>
      </c>
      <c r="M719" t="b">
        <v>1</v>
      </c>
      <c r="N719" t="s">
        <v>8269</v>
      </c>
      <c r="O719" s="20" t="s">
        <v>8319</v>
      </c>
      <c r="P719" s="15" t="s">
        <v>8320</v>
      </c>
      <c r="Q719" s="12">
        <v>42100.927858796298</v>
      </c>
      <c r="R719">
        <v>2015</v>
      </c>
      <c r="S719" t="s">
        <v>8367</v>
      </c>
    </row>
    <row r="720" spans="1:19" ht="102" thickBot="1" x14ac:dyDescent="0.4">
      <c r="A720">
        <v>3439</v>
      </c>
      <c r="B720" s="3" t="s">
        <v>3438</v>
      </c>
      <c r="C720" s="3" t="s">
        <v>7549</v>
      </c>
      <c r="D720" s="6">
        <v>1200</v>
      </c>
      <c r="E720" s="8">
        <v>1616.14</v>
      </c>
      <c r="F720" t="s">
        <v>8218</v>
      </c>
      <c r="G720" t="s">
        <v>8223</v>
      </c>
      <c r="H720" t="s">
        <v>8245</v>
      </c>
      <c r="I720">
        <v>1453179540</v>
      </c>
      <c r="J720">
        <v>1452030730</v>
      </c>
      <c r="K720" t="b">
        <v>0</v>
      </c>
      <c r="L720">
        <v>18</v>
      </c>
      <c r="M720" t="b">
        <v>1</v>
      </c>
      <c r="N720" t="s">
        <v>8269</v>
      </c>
      <c r="O720" s="20" t="s">
        <v>8319</v>
      </c>
      <c r="P720" s="15" t="s">
        <v>8320</v>
      </c>
      <c r="Q720" s="13">
        <v>42374.911226851851</v>
      </c>
      <c r="R720">
        <v>2016</v>
      </c>
      <c r="S720" t="s">
        <v>8365</v>
      </c>
    </row>
    <row r="721" spans="1:19" ht="73" thickBot="1" x14ac:dyDescent="0.4">
      <c r="A721">
        <v>3440</v>
      </c>
      <c r="B721" s="3" t="s">
        <v>3439</v>
      </c>
      <c r="C721" s="3" t="s">
        <v>7550</v>
      </c>
      <c r="D721" s="6">
        <v>5000</v>
      </c>
      <c r="E721" s="8">
        <v>5260.92</v>
      </c>
      <c r="F721" t="s">
        <v>8218</v>
      </c>
      <c r="G721" t="s">
        <v>8223</v>
      </c>
      <c r="H721" t="s">
        <v>8245</v>
      </c>
      <c r="I721">
        <v>1405095300</v>
      </c>
      <c r="J721">
        <v>1403146628</v>
      </c>
      <c r="K721" t="b">
        <v>0</v>
      </c>
      <c r="L721">
        <v>82</v>
      </c>
      <c r="M721" t="b">
        <v>1</v>
      </c>
      <c r="N721" t="s">
        <v>8269</v>
      </c>
      <c r="O721" s="20" t="s">
        <v>8319</v>
      </c>
      <c r="P721" s="15" t="s">
        <v>8320</v>
      </c>
      <c r="Q721" s="12">
        <v>41809.12300925926</v>
      </c>
      <c r="R721">
        <v>2014</v>
      </c>
      <c r="S721" t="s">
        <v>8369</v>
      </c>
    </row>
    <row r="722" spans="1:19" ht="87.5" thickBot="1" x14ac:dyDescent="0.4">
      <c r="A722">
        <v>3441</v>
      </c>
      <c r="B722" s="3" t="s">
        <v>3440</v>
      </c>
      <c r="C722" s="3" t="s">
        <v>7551</v>
      </c>
      <c r="D722" s="6">
        <v>2500</v>
      </c>
      <c r="E722" s="8">
        <v>2565</v>
      </c>
      <c r="F722" t="s">
        <v>8218</v>
      </c>
      <c r="G722" t="s">
        <v>8223</v>
      </c>
      <c r="H722" t="s">
        <v>8245</v>
      </c>
      <c r="I722">
        <v>1447445820</v>
      </c>
      <c r="J722">
        <v>1445077121</v>
      </c>
      <c r="K722" t="b">
        <v>0</v>
      </c>
      <c r="L722">
        <v>43</v>
      </c>
      <c r="M722" t="b">
        <v>1</v>
      </c>
      <c r="N722" t="s">
        <v>8269</v>
      </c>
      <c r="O722" s="20" t="s">
        <v>8319</v>
      </c>
      <c r="P722" s="15" t="s">
        <v>8320</v>
      </c>
      <c r="Q722" s="13">
        <v>42294.4296412037</v>
      </c>
      <c r="R722">
        <v>2015</v>
      </c>
      <c r="S722" t="s">
        <v>8373</v>
      </c>
    </row>
    <row r="723" spans="1:19" ht="44" thickBot="1" x14ac:dyDescent="0.4">
      <c r="A723">
        <v>3442</v>
      </c>
      <c r="B723" s="3" t="s">
        <v>3441</v>
      </c>
      <c r="C723" s="3" t="s">
        <v>7552</v>
      </c>
      <c r="D723" s="6">
        <v>250</v>
      </c>
      <c r="E723" s="8">
        <v>250</v>
      </c>
      <c r="F723" t="s">
        <v>8218</v>
      </c>
      <c r="G723" t="s">
        <v>8223</v>
      </c>
      <c r="H723" t="s">
        <v>8245</v>
      </c>
      <c r="I723">
        <v>1433016672</v>
      </c>
      <c r="J723">
        <v>1430424672</v>
      </c>
      <c r="K723" t="b">
        <v>0</v>
      </c>
      <c r="L723">
        <v>8</v>
      </c>
      <c r="M723" t="b">
        <v>1</v>
      </c>
      <c r="N723" t="s">
        <v>8269</v>
      </c>
      <c r="O723" s="20" t="s">
        <v>8319</v>
      </c>
      <c r="P723" s="15" t="s">
        <v>8320</v>
      </c>
      <c r="Q723" s="12">
        <v>42124.841111111113</v>
      </c>
      <c r="R723">
        <v>2015</v>
      </c>
      <c r="S723" t="s">
        <v>8367</v>
      </c>
    </row>
    <row r="724" spans="1:19" ht="73" thickBot="1" x14ac:dyDescent="0.4">
      <c r="A724">
        <v>3443</v>
      </c>
      <c r="B724" s="3" t="s">
        <v>3442</v>
      </c>
      <c r="C724" s="3" t="s">
        <v>7553</v>
      </c>
      <c r="D724" s="6">
        <v>1000</v>
      </c>
      <c r="E724" s="8">
        <v>1855</v>
      </c>
      <c r="F724" t="s">
        <v>8218</v>
      </c>
      <c r="G724" t="s">
        <v>8223</v>
      </c>
      <c r="H724" t="s">
        <v>8245</v>
      </c>
      <c r="I724">
        <v>1410266146</v>
      </c>
      <c r="J724">
        <v>1407674146</v>
      </c>
      <c r="K724" t="b">
        <v>0</v>
      </c>
      <c r="L724">
        <v>45</v>
      </c>
      <c r="M724" t="b">
        <v>1</v>
      </c>
      <c r="N724" t="s">
        <v>8269</v>
      </c>
      <c r="O724" s="20" t="s">
        <v>8319</v>
      </c>
      <c r="P724" s="15" t="s">
        <v>8320</v>
      </c>
      <c r="Q724" s="13">
        <v>41861.524837962963</v>
      </c>
      <c r="R724">
        <v>2014</v>
      </c>
      <c r="S724" t="s">
        <v>8371</v>
      </c>
    </row>
    <row r="725" spans="1:19" ht="102" thickBot="1" x14ac:dyDescent="0.4">
      <c r="A725">
        <v>3444</v>
      </c>
      <c r="B725" s="3" t="s">
        <v>3443</v>
      </c>
      <c r="C725" s="3" t="s">
        <v>7554</v>
      </c>
      <c r="D725" s="6">
        <v>300</v>
      </c>
      <c r="E725" s="8">
        <v>867</v>
      </c>
      <c r="F725" t="s">
        <v>8218</v>
      </c>
      <c r="G725" t="s">
        <v>8225</v>
      </c>
      <c r="H725" t="s">
        <v>8247</v>
      </c>
      <c r="I725">
        <v>1465394340</v>
      </c>
      <c r="J725">
        <v>1464677986</v>
      </c>
      <c r="K725" t="b">
        <v>0</v>
      </c>
      <c r="L725">
        <v>20</v>
      </c>
      <c r="M725" t="b">
        <v>1</v>
      </c>
      <c r="N725" t="s">
        <v>8269</v>
      </c>
      <c r="O725" s="20" t="s">
        <v>8319</v>
      </c>
      <c r="P725" s="15" t="s">
        <v>8320</v>
      </c>
      <c r="Q725" s="12">
        <v>42521.291504629633</v>
      </c>
      <c r="R725">
        <v>2016</v>
      </c>
      <c r="S725" t="s">
        <v>8368</v>
      </c>
    </row>
    <row r="726" spans="1:19" ht="73" thickBot="1" x14ac:dyDescent="0.4">
      <c r="A726">
        <v>3445</v>
      </c>
      <c r="B726" s="3" t="s">
        <v>3444</v>
      </c>
      <c r="C726" s="3" t="s">
        <v>7555</v>
      </c>
      <c r="D726" s="6">
        <v>2000</v>
      </c>
      <c r="E726" s="8">
        <v>2000</v>
      </c>
      <c r="F726" t="s">
        <v>8218</v>
      </c>
      <c r="G726" t="s">
        <v>8224</v>
      </c>
      <c r="H726" t="s">
        <v>8246</v>
      </c>
      <c r="I726">
        <v>1445604236</v>
      </c>
      <c r="J726">
        <v>1443185036</v>
      </c>
      <c r="K726" t="b">
        <v>0</v>
      </c>
      <c r="L726">
        <v>31</v>
      </c>
      <c r="M726" t="b">
        <v>1</v>
      </c>
      <c r="N726" t="s">
        <v>8269</v>
      </c>
      <c r="O726" s="20" t="s">
        <v>8319</v>
      </c>
      <c r="P726" s="15" t="s">
        <v>8320</v>
      </c>
      <c r="Q726" s="13">
        <v>42272.530509259261</v>
      </c>
      <c r="R726">
        <v>2015</v>
      </c>
      <c r="S726" t="s">
        <v>8372</v>
      </c>
    </row>
    <row r="727" spans="1:19" ht="87.5" thickBot="1" x14ac:dyDescent="0.4">
      <c r="A727">
        <v>3446</v>
      </c>
      <c r="B727" s="3" t="s">
        <v>3445</v>
      </c>
      <c r="C727" s="3" t="s">
        <v>7556</v>
      </c>
      <c r="D727" s="6">
        <v>1000</v>
      </c>
      <c r="E727" s="8">
        <v>1082</v>
      </c>
      <c r="F727" t="s">
        <v>8218</v>
      </c>
      <c r="G727" t="s">
        <v>8224</v>
      </c>
      <c r="H727" t="s">
        <v>8246</v>
      </c>
      <c r="I727">
        <v>1423138800</v>
      </c>
      <c r="J727">
        <v>1421092725</v>
      </c>
      <c r="K727" t="b">
        <v>0</v>
      </c>
      <c r="L727">
        <v>25</v>
      </c>
      <c r="M727" t="b">
        <v>1</v>
      </c>
      <c r="N727" t="s">
        <v>8269</v>
      </c>
      <c r="O727" s="20" t="s">
        <v>8319</v>
      </c>
      <c r="P727" s="15" t="s">
        <v>8320</v>
      </c>
      <c r="Q727" s="12">
        <v>42016.832465277781</v>
      </c>
      <c r="R727">
        <v>2015</v>
      </c>
      <c r="S727" t="s">
        <v>8365</v>
      </c>
    </row>
    <row r="728" spans="1:19" ht="58.5" thickBot="1" x14ac:dyDescent="0.4">
      <c r="A728">
        <v>3447</v>
      </c>
      <c r="B728" s="3" t="s">
        <v>3446</v>
      </c>
      <c r="C728" s="3" t="s">
        <v>7557</v>
      </c>
      <c r="D728" s="6">
        <v>1000</v>
      </c>
      <c r="E728" s="8">
        <v>1078</v>
      </c>
      <c r="F728" t="s">
        <v>8218</v>
      </c>
      <c r="G728" t="s">
        <v>8223</v>
      </c>
      <c r="H728" t="s">
        <v>8245</v>
      </c>
      <c r="I728">
        <v>1458332412</v>
      </c>
      <c r="J728">
        <v>1454448012</v>
      </c>
      <c r="K728" t="b">
        <v>0</v>
      </c>
      <c r="L728">
        <v>14</v>
      </c>
      <c r="M728" t="b">
        <v>1</v>
      </c>
      <c r="N728" t="s">
        <v>8269</v>
      </c>
      <c r="O728" s="20" t="s">
        <v>8319</v>
      </c>
      <c r="P728" s="15" t="s">
        <v>8320</v>
      </c>
      <c r="Q728" s="13">
        <v>42402.889027777775</v>
      </c>
      <c r="R728">
        <v>2016</v>
      </c>
      <c r="S728" t="s">
        <v>8376</v>
      </c>
    </row>
    <row r="729" spans="1:19" ht="87.5" thickBot="1" x14ac:dyDescent="0.4">
      <c r="A729">
        <v>3448</v>
      </c>
      <c r="B729" s="3" t="s">
        <v>3447</v>
      </c>
      <c r="C729" s="3" t="s">
        <v>7558</v>
      </c>
      <c r="D729" s="6">
        <v>2100</v>
      </c>
      <c r="E729" s="8">
        <v>2305</v>
      </c>
      <c r="F729" t="s">
        <v>8218</v>
      </c>
      <c r="G729" t="s">
        <v>8223</v>
      </c>
      <c r="H729" t="s">
        <v>8245</v>
      </c>
      <c r="I729">
        <v>1418784689</v>
      </c>
      <c r="J729">
        <v>1416192689</v>
      </c>
      <c r="K729" t="b">
        <v>0</v>
      </c>
      <c r="L729">
        <v>45</v>
      </c>
      <c r="M729" t="b">
        <v>1</v>
      </c>
      <c r="N729" t="s">
        <v>8269</v>
      </c>
      <c r="O729" s="20" t="s">
        <v>8319</v>
      </c>
      <c r="P729" s="15" t="s">
        <v>8320</v>
      </c>
      <c r="Q729" s="12">
        <v>41960.119085648148</v>
      </c>
      <c r="R729">
        <v>2014</v>
      </c>
      <c r="S729" t="s">
        <v>8374</v>
      </c>
    </row>
    <row r="730" spans="1:19" ht="116.5" thickBot="1" x14ac:dyDescent="0.4">
      <c r="A730">
        <v>3449</v>
      </c>
      <c r="B730" s="3" t="s">
        <v>3448</v>
      </c>
      <c r="C730" s="3" t="s">
        <v>7559</v>
      </c>
      <c r="D730" s="6">
        <v>800</v>
      </c>
      <c r="E730" s="8">
        <v>1365</v>
      </c>
      <c r="F730" t="s">
        <v>8218</v>
      </c>
      <c r="G730" t="s">
        <v>8223</v>
      </c>
      <c r="H730" t="s">
        <v>8245</v>
      </c>
      <c r="I730">
        <v>1468036800</v>
      </c>
      <c r="J730">
        <v>1465607738</v>
      </c>
      <c r="K730" t="b">
        <v>0</v>
      </c>
      <c r="L730">
        <v>20</v>
      </c>
      <c r="M730" t="b">
        <v>1</v>
      </c>
      <c r="N730" t="s">
        <v>8269</v>
      </c>
      <c r="O730" s="20" t="s">
        <v>8319</v>
      </c>
      <c r="P730" s="15" t="s">
        <v>8320</v>
      </c>
      <c r="Q730" s="13">
        <v>42532.052523148152</v>
      </c>
      <c r="R730">
        <v>2016</v>
      </c>
      <c r="S730" t="s">
        <v>8369</v>
      </c>
    </row>
    <row r="731" spans="1:19" ht="44" thickBot="1" x14ac:dyDescent="0.4">
      <c r="A731">
        <v>3450</v>
      </c>
      <c r="B731" s="3" t="s">
        <v>3449</v>
      </c>
      <c r="C731" s="3" t="s">
        <v>7560</v>
      </c>
      <c r="D731" s="6">
        <v>500</v>
      </c>
      <c r="E731" s="8">
        <v>760</v>
      </c>
      <c r="F731" t="s">
        <v>8218</v>
      </c>
      <c r="G731" t="s">
        <v>8224</v>
      </c>
      <c r="H731" t="s">
        <v>8246</v>
      </c>
      <c r="I731">
        <v>1427990071</v>
      </c>
      <c r="J731">
        <v>1422809671</v>
      </c>
      <c r="K731" t="b">
        <v>0</v>
      </c>
      <c r="L731">
        <v>39</v>
      </c>
      <c r="M731" t="b">
        <v>1</v>
      </c>
      <c r="N731" t="s">
        <v>8269</v>
      </c>
      <c r="O731" s="20" t="s">
        <v>8319</v>
      </c>
      <c r="P731" s="15" t="s">
        <v>8320</v>
      </c>
      <c r="Q731" s="12">
        <v>42036.704525462963</v>
      </c>
      <c r="R731">
        <v>2015</v>
      </c>
      <c r="S731" t="s">
        <v>8376</v>
      </c>
    </row>
    <row r="732" spans="1:19" ht="44" thickBot="1" x14ac:dyDescent="0.4">
      <c r="A732">
        <v>3451</v>
      </c>
      <c r="B732" s="3" t="s">
        <v>3450</v>
      </c>
      <c r="C732" s="3" t="s">
        <v>7561</v>
      </c>
      <c r="D732" s="6">
        <v>650</v>
      </c>
      <c r="E732" s="8">
        <v>658</v>
      </c>
      <c r="F732" t="s">
        <v>8218</v>
      </c>
      <c r="G732" t="s">
        <v>8223</v>
      </c>
      <c r="H732" t="s">
        <v>8245</v>
      </c>
      <c r="I732">
        <v>1429636927</v>
      </c>
      <c r="J732">
        <v>1427304127</v>
      </c>
      <c r="K732" t="b">
        <v>0</v>
      </c>
      <c r="L732">
        <v>16</v>
      </c>
      <c r="M732" t="b">
        <v>1</v>
      </c>
      <c r="N732" t="s">
        <v>8269</v>
      </c>
      <c r="O732" s="20" t="s">
        <v>8319</v>
      </c>
      <c r="P732" s="15" t="s">
        <v>8320</v>
      </c>
      <c r="Q732" s="13">
        <v>42088.723692129628</v>
      </c>
      <c r="R732">
        <v>2015</v>
      </c>
      <c r="S732" t="s">
        <v>8366</v>
      </c>
    </row>
    <row r="733" spans="1:19" ht="131" thickBot="1" x14ac:dyDescent="0.4">
      <c r="A733">
        <v>3452</v>
      </c>
      <c r="B733" s="3" t="s">
        <v>3451</v>
      </c>
      <c r="C733" s="3" t="s">
        <v>7562</v>
      </c>
      <c r="D733" s="6">
        <v>1000</v>
      </c>
      <c r="E733" s="8">
        <v>1532</v>
      </c>
      <c r="F733" t="s">
        <v>8218</v>
      </c>
      <c r="G733" t="s">
        <v>8223</v>
      </c>
      <c r="H733" t="s">
        <v>8245</v>
      </c>
      <c r="I733">
        <v>1406087940</v>
      </c>
      <c r="J733">
        <v>1404141626</v>
      </c>
      <c r="K733" t="b">
        <v>0</v>
      </c>
      <c r="L733">
        <v>37</v>
      </c>
      <c r="M733" t="b">
        <v>1</v>
      </c>
      <c r="N733" t="s">
        <v>8269</v>
      </c>
      <c r="O733" s="20" t="s">
        <v>8319</v>
      </c>
      <c r="P733" s="15" t="s">
        <v>8320</v>
      </c>
      <c r="Q733" s="12">
        <v>41820.639189814814</v>
      </c>
      <c r="R733">
        <v>2014</v>
      </c>
      <c r="S733" t="s">
        <v>8369</v>
      </c>
    </row>
    <row r="734" spans="1:19" ht="58.5" thickBot="1" x14ac:dyDescent="0.4">
      <c r="A734">
        <v>3453</v>
      </c>
      <c r="B734" s="3" t="s">
        <v>3452</v>
      </c>
      <c r="C734" s="3" t="s">
        <v>7563</v>
      </c>
      <c r="D734" s="6">
        <v>300</v>
      </c>
      <c r="E734" s="8">
        <v>385</v>
      </c>
      <c r="F734" t="s">
        <v>8218</v>
      </c>
      <c r="G734" t="s">
        <v>8224</v>
      </c>
      <c r="H734" t="s">
        <v>8246</v>
      </c>
      <c r="I734">
        <v>1471130956</v>
      </c>
      <c r="J734">
        <v>1465946956</v>
      </c>
      <c r="K734" t="b">
        <v>0</v>
      </c>
      <c r="L734">
        <v>14</v>
      </c>
      <c r="M734" t="b">
        <v>1</v>
      </c>
      <c r="N734" t="s">
        <v>8269</v>
      </c>
      <c r="O734" s="20" t="s">
        <v>8319</v>
      </c>
      <c r="P734" s="15" t="s">
        <v>8320</v>
      </c>
      <c r="Q734" s="13">
        <v>42535.97865740741</v>
      </c>
      <c r="R734">
        <v>2016</v>
      </c>
      <c r="S734" t="s">
        <v>8369</v>
      </c>
    </row>
    <row r="735" spans="1:19" ht="131" thickBot="1" x14ac:dyDescent="0.4">
      <c r="A735">
        <v>3454</v>
      </c>
      <c r="B735" s="3" t="s">
        <v>3453</v>
      </c>
      <c r="C735" s="3" t="s">
        <v>7564</v>
      </c>
      <c r="D735" s="6">
        <v>700</v>
      </c>
      <c r="E735" s="8">
        <v>705</v>
      </c>
      <c r="F735" t="s">
        <v>8218</v>
      </c>
      <c r="G735" t="s">
        <v>8224</v>
      </c>
      <c r="H735" t="s">
        <v>8246</v>
      </c>
      <c r="I735">
        <v>1406825159</v>
      </c>
      <c r="J735">
        <v>1404233159</v>
      </c>
      <c r="K735" t="b">
        <v>0</v>
      </c>
      <c r="L735">
        <v>21</v>
      </c>
      <c r="M735" t="b">
        <v>1</v>
      </c>
      <c r="N735" t="s">
        <v>8269</v>
      </c>
      <c r="O735" s="20" t="s">
        <v>8319</v>
      </c>
      <c r="P735" s="15" t="s">
        <v>8320</v>
      </c>
      <c r="Q735" s="12">
        <v>41821.698599537034</v>
      </c>
      <c r="R735">
        <v>2014</v>
      </c>
      <c r="S735" t="s">
        <v>8370</v>
      </c>
    </row>
    <row r="736" spans="1:19" ht="145.5" thickBot="1" x14ac:dyDescent="0.4">
      <c r="A736">
        <v>3455</v>
      </c>
      <c r="B736" s="3" t="s">
        <v>3454</v>
      </c>
      <c r="C736" s="3" t="s">
        <v>7565</v>
      </c>
      <c r="D736" s="6">
        <v>10000</v>
      </c>
      <c r="E736" s="8">
        <v>10065</v>
      </c>
      <c r="F736" t="s">
        <v>8218</v>
      </c>
      <c r="G736" t="s">
        <v>8223</v>
      </c>
      <c r="H736" t="s">
        <v>8245</v>
      </c>
      <c r="I736">
        <v>1476381627</v>
      </c>
      <c r="J736">
        <v>1473789627</v>
      </c>
      <c r="K736" t="b">
        <v>0</v>
      </c>
      <c r="L736">
        <v>69</v>
      </c>
      <c r="M736" t="b">
        <v>1</v>
      </c>
      <c r="N736" t="s">
        <v>8269</v>
      </c>
      <c r="O736" s="20" t="s">
        <v>8319</v>
      </c>
      <c r="P736" s="15" t="s">
        <v>8320</v>
      </c>
      <c r="Q736" s="13">
        <v>42626.7503125</v>
      </c>
      <c r="R736">
        <v>2016</v>
      </c>
      <c r="S736" t="s">
        <v>8372</v>
      </c>
    </row>
    <row r="737" spans="1:19" ht="44" thickBot="1" x14ac:dyDescent="0.4">
      <c r="A737">
        <v>3456</v>
      </c>
      <c r="B737" s="3" t="s">
        <v>3455</v>
      </c>
      <c r="C737" s="3" t="s">
        <v>7566</v>
      </c>
      <c r="D737" s="6">
        <v>3000</v>
      </c>
      <c r="E737" s="8">
        <v>5739</v>
      </c>
      <c r="F737" t="s">
        <v>8218</v>
      </c>
      <c r="G737" t="s">
        <v>8223</v>
      </c>
      <c r="H737" t="s">
        <v>8245</v>
      </c>
      <c r="I737">
        <v>1406876340</v>
      </c>
      <c r="J737">
        <v>1404190567</v>
      </c>
      <c r="K737" t="b">
        <v>0</v>
      </c>
      <c r="L737">
        <v>16</v>
      </c>
      <c r="M737" t="b">
        <v>1</v>
      </c>
      <c r="N737" t="s">
        <v>8269</v>
      </c>
      <c r="O737" s="20" t="s">
        <v>8319</v>
      </c>
      <c r="P737" s="15" t="s">
        <v>8320</v>
      </c>
      <c r="Q737" s="12">
        <v>41821.205636574072</v>
      </c>
      <c r="R737">
        <v>2014</v>
      </c>
      <c r="S737" t="s">
        <v>8370</v>
      </c>
    </row>
    <row r="738" spans="1:19" ht="102" thickBot="1" x14ac:dyDescent="0.4">
      <c r="A738">
        <v>3457</v>
      </c>
      <c r="B738" s="3" t="s">
        <v>3456</v>
      </c>
      <c r="C738" s="3" t="s">
        <v>7567</v>
      </c>
      <c r="D738" s="6">
        <v>2000</v>
      </c>
      <c r="E738" s="8">
        <v>2804</v>
      </c>
      <c r="F738" t="s">
        <v>8218</v>
      </c>
      <c r="G738" t="s">
        <v>8223</v>
      </c>
      <c r="H738" t="s">
        <v>8245</v>
      </c>
      <c r="I738">
        <v>1423720740</v>
      </c>
      <c r="J738">
        <v>1421081857</v>
      </c>
      <c r="K738" t="b">
        <v>0</v>
      </c>
      <c r="L738">
        <v>55</v>
      </c>
      <c r="M738" t="b">
        <v>1</v>
      </c>
      <c r="N738" t="s">
        <v>8269</v>
      </c>
      <c r="O738" s="20" t="s">
        <v>8319</v>
      </c>
      <c r="P738" s="15" t="s">
        <v>8320</v>
      </c>
      <c r="Q738" s="13">
        <v>42016.706678240742</v>
      </c>
      <c r="R738">
        <v>2015</v>
      </c>
      <c r="S738" t="s">
        <v>8365</v>
      </c>
    </row>
    <row r="739" spans="1:19" ht="87.5" thickBot="1" x14ac:dyDescent="0.4">
      <c r="A739">
        <v>3458</v>
      </c>
      <c r="B739" s="3" t="s">
        <v>3457</v>
      </c>
      <c r="C739" s="3" t="s">
        <v>7568</v>
      </c>
      <c r="D739" s="6">
        <v>978</v>
      </c>
      <c r="E739" s="8">
        <v>1216</v>
      </c>
      <c r="F739" t="s">
        <v>8218</v>
      </c>
      <c r="G739" t="s">
        <v>8223</v>
      </c>
      <c r="H739" t="s">
        <v>8245</v>
      </c>
      <c r="I739">
        <v>1422937620</v>
      </c>
      <c r="J739">
        <v>1420606303</v>
      </c>
      <c r="K739" t="b">
        <v>0</v>
      </c>
      <c r="L739">
        <v>27</v>
      </c>
      <c r="M739" t="b">
        <v>1</v>
      </c>
      <c r="N739" t="s">
        <v>8269</v>
      </c>
      <c r="O739" s="20" t="s">
        <v>8319</v>
      </c>
      <c r="P739" s="15" t="s">
        <v>8320</v>
      </c>
      <c r="Q739" s="12">
        <v>42011.202581018515</v>
      </c>
      <c r="R739">
        <v>2015</v>
      </c>
      <c r="S739" t="s">
        <v>8365</v>
      </c>
    </row>
    <row r="740" spans="1:19" ht="116.5" thickBot="1" x14ac:dyDescent="0.4">
      <c r="A740">
        <v>3459</v>
      </c>
      <c r="B740" s="3" t="s">
        <v>3458</v>
      </c>
      <c r="C740" s="3" t="s">
        <v>7569</v>
      </c>
      <c r="D740" s="6">
        <v>500</v>
      </c>
      <c r="E740" s="8">
        <v>631</v>
      </c>
      <c r="F740" t="s">
        <v>8218</v>
      </c>
      <c r="G740" t="s">
        <v>8224</v>
      </c>
      <c r="H740" t="s">
        <v>8246</v>
      </c>
      <c r="I740">
        <v>1463743860</v>
      </c>
      <c r="J740">
        <v>1461151860</v>
      </c>
      <c r="K740" t="b">
        <v>0</v>
      </c>
      <c r="L740">
        <v>36</v>
      </c>
      <c r="M740" t="b">
        <v>1</v>
      </c>
      <c r="N740" t="s">
        <v>8269</v>
      </c>
      <c r="O740" s="20" t="s">
        <v>8319</v>
      </c>
      <c r="P740" s="15" t="s">
        <v>8320</v>
      </c>
      <c r="Q740" s="13">
        <v>42480.479861111111</v>
      </c>
      <c r="R740">
        <v>2016</v>
      </c>
      <c r="S740" t="s">
        <v>8367</v>
      </c>
    </row>
    <row r="741" spans="1:19" ht="29.5" thickBot="1" x14ac:dyDescent="0.4">
      <c r="A741">
        <v>3460</v>
      </c>
      <c r="B741" s="3" t="s">
        <v>3459</v>
      </c>
      <c r="C741" s="3" t="s">
        <v>7570</v>
      </c>
      <c r="D741" s="6">
        <v>500</v>
      </c>
      <c r="E741" s="8">
        <v>950</v>
      </c>
      <c r="F741" t="s">
        <v>8218</v>
      </c>
      <c r="G741" t="s">
        <v>8224</v>
      </c>
      <c r="H741" t="s">
        <v>8246</v>
      </c>
      <c r="I741">
        <v>1408106352</v>
      </c>
      <c r="J741">
        <v>1406896752</v>
      </c>
      <c r="K741" t="b">
        <v>0</v>
      </c>
      <c r="L741">
        <v>19</v>
      </c>
      <c r="M741" t="b">
        <v>1</v>
      </c>
      <c r="N741" t="s">
        <v>8269</v>
      </c>
      <c r="O741" s="20" t="s">
        <v>8319</v>
      </c>
      <c r="P741" s="15" t="s">
        <v>8320</v>
      </c>
      <c r="Q741" s="12">
        <v>41852.527222222219</v>
      </c>
      <c r="R741">
        <v>2014</v>
      </c>
      <c r="S741" t="s">
        <v>8371</v>
      </c>
    </row>
    <row r="742" spans="1:19" ht="102" thickBot="1" x14ac:dyDescent="0.4">
      <c r="A742">
        <v>3461</v>
      </c>
      <c r="B742" s="3" t="s">
        <v>3460</v>
      </c>
      <c r="C742" s="3" t="s">
        <v>7571</v>
      </c>
      <c r="D742" s="6">
        <v>500</v>
      </c>
      <c r="E742" s="8">
        <v>695</v>
      </c>
      <c r="F742" t="s">
        <v>8218</v>
      </c>
      <c r="G742" t="s">
        <v>8223</v>
      </c>
      <c r="H742" t="s">
        <v>8245</v>
      </c>
      <c r="I742">
        <v>1477710000</v>
      </c>
      <c r="J742">
        <v>1475248279</v>
      </c>
      <c r="K742" t="b">
        <v>0</v>
      </c>
      <c r="L742">
        <v>12</v>
      </c>
      <c r="M742" t="b">
        <v>1</v>
      </c>
      <c r="N742" t="s">
        <v>8269</v>
      </c>
      <c r="O742" s="20" t="s">
        <v>8319</v>
      </c>
      <c r="P742" s="15" t="s">
        <v>8320</v>
      </c>
      <c r="Q742" s="13">
        <v>42643.6328587963</v>
      </c>
      <c r="R742">
        <v>2016</v>
      </c>
      <c r="S742" t="s">
        <v>8372</v>
      </c>
    </row>
    <row r="743" spans="1:19" ht="73" thickBot="1" x14ac:dyDescent="0.4">
      <c r="A743">
        <v>3462</v>
      </c>
      <c r="B743" s="3" t="s">
        <v>3461</v>
      </c>
      <c r="C743" s="3" t="s">
        <v>7572</v>
      </c>
      <c r="D743" s="6">
        <v>250</v>
      </c>
      <c r="E743" s="8">
        <v>505</v>
      </c>
      <c r="F743" t="s">
        <v>8218</v>
      </c>
      <c r="G743" t="s">
        <v>8223</v>
      </c>
      <c r="H743" t="s">
        <v>8245</v>
      </c>
      <c r="I743">
        <v>1436551200</v>
      </c>
      <c r="J743">
        <v>1435181628</v>
      </c>
      <c r="K743" t="b">
        <v>0</v>
      </c>
      <c r="L743">
        <v>17</v>
      </c>
      <c r="M743" t="b">
        <v>1</v>
      </c>
      <c r="N743" t="s">
        <v>8269</v>
      </c>
      <c r="O743" s="20" t="s">
        <v>8319</v>
      </c>
      <c r="P743" s="15" t="s">
        <v>8320</v>
      </c>
      <c r="Q743" s="12">
        <v>42179.898472222223</v>
      </c>
      <c r="R743">
        <v>2015</v>
      </c>
      <c r="S743" t="s">
        <v>8369</v>
      </c>
    </row>
    <row r="744" spans="1:19" ht="102" thickBot="1" x14ac:dyDescent="0.4">
      <c r="A744">
        <v>3463</v>
      </c>
      <c r="B744" s="3" t="s">
        <v>3462</v>
      </c>
      <c r="C744" s="3" t="s">
        <v>7573</v>
      </c>
      <c r="D744" s="6">
        <v>10000</v>
      </c>
      <c r="E744" s="8">
        <v>10338</v>
      </c>
      <c r="F744" t="s">
        <v>8218</v>
      </c>
      <c r="G744" t="s">
        <v>8228</v>
      </c>
      <c r="H744" t="s">
        <v>8250</v>
      </c>
      <c r="I744">
        <v>1476158340</v>
      </c>
      <c r="J744">
        <v>1472594585</v>
      </c>
      <c r="K744" t="b">
        <v>0</v>
      </c>
      <c r="L744">
        <v>114</v>
      </c>
      <c r="M744" t="b">
        <v>1</v>
      </c>
      <c r="N744" t="s">
        <v>8269</v>
      </c>
      <c r="O744" s="20" t="s">
        <v>8319</v>
      </c>
      <c r="P744" s="15" t="s">
        <v>8320</v>
      </c>
      <c r="Q744" s="13">
        <v>42612.918807870374</v>
      </c>
      <c r="R744">
        <v>2016</v>
      </c>
      <c r="S744" t="s">
        <v>8371</v>
      </c>
    </row>
    <row r="745" spans="1:19" ht="44" thickBot="1" x14ac:dyDescent="0.4">
      <c r="A745">
        <v>3464</v>
      </c>
      <c r="B745" s="3" t="s">
        <v>3463</v>
      </c>
      <c r="C745" s="3" t="s">
        <v>7574</v>
      </c>
      <c r="D745" s="6">
        <v>5000</v>
      </c>
      <c r="E745" s="8">
        <v>5116.18</v>
      </c>
      <c r="F745" t="s">
        <v>8218</v>
      </c>
      <c r="G745" t="s">
        <v>8223</v>
      </c>
      <c r="H745" t="s">
        <v>8245</v>
      </c>
      <c r="I745">
        <v>1471921637</v>
      </c>
      <c r="J745">
        <v>1469329637</v>
      </c>
      <c r="K745" t="b">
        <v>0</v>
      </c>
      <c r="L745">
        <v>93</v>
      </c>
      <c r="M745" t="b">
        <v>1</v>
      </c>
      <c r="N745" t="s">
        <v>8269</v>
      </c>
      <c r="O745" s="20" t="s">
        <v>8319</v>
      </c>
      <c r="P745" s="15" t="s">
        <v>8320</v>
      </c>
      <c r="Q745" s="12">
        <v>42575.130057870374</v>
      </c>
      <c r="R745">
        <v>2016</v>
      </c>
      <c r="S745" t="s">
        <v>8370</v>
      </c>
    </row>
    <row r="746" spans="1:19" ht="87.5" thickBot="1" x14ac:dyDescent="0.4">
      <c r="A746">
        <v>3465</v>
      </c>
      <c r="B746" s="3" t="s">
        <v>3464</v>
      </c>
      <c r="C746" s="3" t="s">
        <v>7575</v>
      </c>
      <c r="D746" s="6">
        <v>2000</v>
      </c>
      <c r="E746" s="8">
        <v>2060</v>
      </c>
      <c r="F746" t="s">
        <v>8218</v>
      </c>
      <c r="G746" t="s">
        <v>8224</v>
      </c>
      <c r="H746" t="s">
        <v>8246</v>
      </c>
      <c r="I746">
        <v>1439136000</v>
      </c>
      <c r="J746">
        <v>1436972472</v>
      </c>
      <c r="K746" t="b">
        <v>0</v>
      </c>
      <c r="L746">
        <v>36</v>
      </c>
      <c r="M746" t="b">
        <v>1</v>
      </c>
      <c r="N746" t="s">
        <v>8269</v>
      </c>
      <c r="O746" s="20" t="s">
        <v>8319</v>
      </c>
      <c r="P746" s="15" t="s">
        <v>8320</v>
      </c>
      <c r="Q746" s="13">
        <v>42200.625833333332</v>
      </c>
      <c r="R746">
        <v>2015</v>
      </c>
      <c r="S746" t="s">
        <v>8370</v>
      </c>
    </row>
    <row r="747" spans="1:19" ht="87.5" thickBot="1" x14ac:dyDescent="0.4">
      <c r="A747">
        <v>3466</v>
      </c>
      <c r="B747" s="3" t="s">
        <v>3465</v>
      </c>
      <c r="C747" s="3" t="s">
        <v>7576</v>
      </c>
      <c r="D747" s="6">
        <v>3500</v>
      </c>
      <c r="E747" s="8">
        <v>4450</v>
      </c>
      <c r="F747" t="s">
        <v>8218</v>
      </c>
      <c r="G747" t="s">
        <v>8223</v>
      </c>
      <c r="H747" t="s">
        <v>8245</v>
      </c>
      <c r="I747">
        <v>1461108450</v>
      </c>
      <c r="J747">
        <v>1455928050</v>
      </c>
      <c r="K747" t="b">
        <v>0</v>
      </c>
      <c r="L747">
        <v>61</v>
      </c>
      <c r="M747" t="b">
        <v>1</v>
      </c>
      <c r="N747" t="s">
        <v>8269</v>
      </c>
      <c r="O747" s="20" t="s">
        <v>8319</v>
      </c>
      <c r="P747" s="15" t="s">
        <v>8320</v>
      </c>
      <c r="Q747" s="12">
        <v>42420.019097222219</v>
      </c>
      <c r="R747">
        <v>2016</v>
      </c>
      <c r="S747" t="s">
        <v>8376</v>
      </c>
    </row>
    <row r="748" spans="1:19" ht="44" thickBot="1" x14ac:dyDescent="0.4">
      <c r="A748">
        <v>3467</v>
      </c>
      <c r="B748" s="3" t="s">
        <v>3466</v>
      </c>
      <c r="C748" s="3" t="s">
        <v>7577</v>
      </c>
      <c r="D748" s="6">
        <v>3000</v>
      </c>
      <c r="E748" s="8">
        <v>3030</v>
      </c>
      <c r="F748" t="s">
        <v>8218</v>
      </c>
      <c r="G748" t="s">
        <v>8223</v>
      </c>
      <c r="H748" t="s">
        <v>8245</v>
      </c>
      <c r="I748">
        <v>1426864032</v>
      </c>
      <c r="J748">
        <v>1424275632</v>
      </c>
      <c r="K748" t="b">
        <v>0</v>
      </c>
      <c r="L748">
        <v>47</v>
      </c>
      <c r="M748" t="b">
        <v>1</v>
      </c>
      <c r="N748" t="s">
        <v>8269</v>
      </c>
      <c r="O748" s="20" t="s">
        <v>8319</v>
      </c>
      <c r="P748" s="15" t="s">
        <v>8320</v>
      </c>
      <c r="Q748" s="13">
        <v>42053.671666666669</v>
      </c>
      <c r="R748">
        <v>2015</v>
      </c>
      <c r="S748" t="s">
        <v>8376</v>
      </c>
    </row>
    <row r="749" spans="1:19" ht="102" thickBot="1" x14ac:dyDescent="0.4">
      <c r="A749">
        <v>3468</v>
      </c>
      <c r="B749" s="3" t="s">
        <v>3467</v>
      </c>
      <c r="C749" s="3" t="s">
        <v>7578</v>
      </c>
      <c r="D749" s="6">
        <v>10000</v>
      </c>
      <c r="E749" s="8">
        <v>12178</v>
      </c>
      <c r="F749" t="s">
        <v>8218</v>
      </c>
      <c r="G749" t="s">
        <v>8223</v>
      </c>
      <c r="H749" t="s">
        <v>8245</v>
      </c>
      <c r="I749">
        <v>1474426800</v>
      </c>
      <c r="J749">
        <v>1471976529</v>
      </c>
      <c r="K749" t="b">
        <v>0</v>
      </c>
      <c r="L749">
        <v>17</v>
      </c>
      <c r="M749" t="b">
        <v>1</v>
      </c>
      <c r="N749" t="s">
        <v>8269</v>
      </c>
      <c r="O749" s="20" t="s">
        <v>8319</v>
      </c>
      <c r="P749" s="15" t="s">
        <v>8320</v>
      </c>
      <c r="Q749" s="12">
        <v>42605.765381944446</v>
      </c>
      <c r="R749">
        <v>2016</v>
      </c>
      <c r="S749" t="s">
        <v>8371</v>
      </c>
    </row>
    <row r="750" spans="1:19" ht="73" thickBot="1" x14ac:dyDescent="0.4">
      <c r="A750">
        <v>3469</v>
      </c>
      <c r="B750" s="3" t="s">
        <v>3468</v>
      </c>
      <c r="C750" s="3" t="s">
        <v>7579</v>
      </c>
      <c r="D750" s="6">
        <v>2800</v>
      </c>
      <c r="E750" s="8">
        <v>3175</v>
      </c>
      <c r="F750" t="s">
        <v>8218</v>
      </c>
      <c r="G750" t="s">
        <v>8223</v>
      </c>
      <c r="H750" t="s">
        <v>8245</v>
      </c>
      <c r="I750">
        <v>1461857045</v>
      </c>
      <c r="J750">
        <v>1459265045</v>
      </c>
      <c r="K750" t="b">
        <v>0</v>
      </c>
      <c r="L750">
        <v>63</v>
      </c>
      <c r="M750" t="b">
        <v>1</v>
      </c>
      <c r="N750" t="s">
        <v>8269</v>
      </c>
      <c r="O750" s="20" t="s">
        <v>8319</v>
      </c>
      <c r="P750" s="15" t="s">
        <v>8320</v>
      </c>
      <c r="Q750" s="13">
        <v>42458.641724537039</v>
      </c>
      <c r="R750">
        <v>2016</v>
      </c>
      <c r="S750" t="s">
        <v>8366</v>
      </c>
    </row>
    <row r="751" spans="1:19" ht="29.5" thickBot="1" x14ac:dyDescent="0.4">
      <c r="A751">
        <v>3470</v>
      </c>
      <c r="B751" s="3" t="s">
        <v>3469</v>
      </c>
      <c r="C751" s="3" t="s">
        <v>7580</v>
      </c>
      <c r="D751" s="6">
        <v>250</v>
      </c>
      <c r="E751" s="8">
        <v>375</v>
      </c>
      <c r="F751" t="s">
        <v>8218</v>
      </c>
      <c r="G751" t="s">
        <v>8223</v>
      </c>
      <c r="H751" t="s">
        <v>8245</v>
      </c>
      <c r="I751">
        <v>1468618680</v>
      </c>
      <c r="J751">
        <v>1465345902</v>
      </c>
      <c r="K751" t="b">
        <v>0</v>
      </c>
      <c r="L751">
        <v>9</v>
      </c>
      <c r="M751" t="b">
        <v>1</v>
      </c>
      <c r="N751" t="s">
        <v>8269</v>
      </c>
      <c r="O751" s="20" t="s">
        <v>8319</v>
      </c>
      <c r="P751" s="15" t="s">
        <v>8320</v>
      </c>
      <c r="Q751" s="12">
        <v>42529.022013888891</v>
      </c>
      <c r="R751">
        <v>2016</v>
      </c>
      <c r="S751" t="s">
        <v>8369</v>
      </c>
    </row>
    <row r="752" spans="1:19" ht="58.5" thickBot="1" x14ac:dyDescent="0.4">
      <c r="A752">
        <v>3471</v>
      </c>
      <c r="B752" s="3" t="s">
        <v>3470</v>
      </c>
      <c r="C752" s="3" t="s">
        <v>7581</v>
      </c>
      <c r="D752" s="6">
        <v>500</v>
      </c>
      <c r="E752" s="8">
        <v>1073</v>
      </c>
      <c r="F752" t="s">
        <v>8218</v>
      </c>
      <c r="G752" t="s">
        <v>8224</v>
      </c>
      <c r="H752" t="s">
        <v>8246</v>
      </c>
      <c r="I752">
        <v>1409515200</v>
      </c>
      <c r="J752">
        <v>1405971690</v>
      </c>
      <c r="K752" t="b">
        <v>0</v>
      </c>
      <c r="L752">
        <v>30</v>
      </c>
      <c r="M752" t="b">
        <v>1</v>
      </c>
      <c r="N752" t="s">
        <v>8269</v>
      </c>
      <c r="O752" s="20" t="s">
        <v>8319</v>
      </c>
      <c r="P752" s="15" t="s">
        <v>8320</v>
      </c>
      <c r="Q752" s="13">
        <v>41841.820486111108</v>
      </c>
      <c r="R752">
        <v>2014</v>
      </c>
      <c r="S752" t="s">
        <v>8370</v>
      </c>
    </row>
    <row r="753" spans="1:19" ht="116.5" thickBot="1" x14ac:dyDescent="0.4">
      <c r="A753">
        <v>3472</v>
      </c>
      <c r="B753" s="3" t="s">
        <v>3471</v>
      </c>
      <c r="C753" s="3" t="s">
        <v>7582</v>
      </c>
      <c r="D753" s="6">
        <v>2000</v>
      </c>
      <c r="E753" s="8">
        <v>2041</v>
      </c>
      <c r="F753" t="s">
        <v>8218</v>
      </c>
      <c r="G753" t="s">
        <v>8223</v>
      </c>
      <c r="H753" t="s">
        <v>8245</v>
      </c>
      <c r="I753">
        <v>1415253540</v>
      </c>
      <c r="J753">
        <v>1413432331</v>
      </c>
      <c r="K753" t="b">
        <v>0</v>
      </c>
      <c r="L753">
        <v>23</v>
      </c>
      <c r="M753" t="b">
        <v>1</v>
      </c>
      <c r="N753" t="s">
        <v>8269</v>
      </c>
      <c r="O753" s="20" t="s">
        <v>8319</v>
      </c>
      <c r="P753" s="15" t="s">
        <v>8320</v>
      </c>
      <c r="Q753" s="12">
        <v>41928.170497685183</v>
      </c>
      <c r="R753">
        <v>2014</v>
      </c>
      <c r="S753" t="s">
        <v>8373</v>
      </c>
    </row>
    <row r="754" spans="1:19" ht="44" thickBot="1" x14ac:dyDescent="0.4">
      <c r="A754">
        <v>3473</v>
      </c>
      <c r="B754" s="3" t="s">
        <v>3472</v>
      </c>
      <c r="C754" s="3" t="s">
        <v>7583</v>
      </c>
      <c r="D754" s="6">
        <v>4900</v>
      </c>
      <c r="E754" s="8">
        <v>4900</v>
      </c>
      <c r="F754" t="s">
        <v>8218</v>
      </c>
      <c r="G754" t="s">
        <v>8223</v>
      </c>
      <c r="H754" t="s">
        <v>8245</v>
      </c>
      <c r="I754">
        <v>1426883220</v>
      </c>
      <c r="J754">
        <v>1425067296</v>
      </c>
      <c r="K754" t="b">
        <v>0</v>
      </c>
      <c r="L754">
        <v>33</v>
      </c>
      <c r="M754" t="b">
        <v>1</v>
      </c>
      <c r="N754" t="s">
        <v>8269</v>
      </c>
      <c r="O754" s="20" t="s">
        <v>8319</v>
      </c>
      <c r="P754" s="15" t="s">
        <v>8320</v>
      </c>
      <c r="Q754" s="13">
        <v>42062.834444444445</v>
      </c>
      <c r="R754">
        <v>2015</v>
      </c>
      <c r="S754" t="s">
        <v>8376</v>
      </c>
    </row>
    <row r="755" spans="1:19" ht="44" thickBot="1" x14ac:dyDescent="0.4">
      <c r="A755">
        <v>3474</v>
      </c>
      <c r="B755" s="3" t="s">
        <v>3473</v>
      </c>
      <c r="C755" s="3" t="s">
        <v>7584</v>
      </c>
      <c r="D755" s="6">
        <v>2000</v>
      </c>
      <c r="E755" s="8">
        <v>2020</v>
      </c>
      <c r="F755" t="s">
        <v>8218</v>
      </c>
      <c r="G755" t="s">
        <v>8224</v>
      </c>
      <c r="H755" t="s">
        <v>8246</v>
      </c>
      <c r="I755">
        <v>1469016131</v>
      </c>
      <c r="J755">
        <v>1466424131</v>
      </c>
      <c r="K755" t="b">
        <v>0</v>
      </c>
      <c r="L755">
        <v>39</v>
      </c>
      <c r="M755" t="b">
        <v>1</v>
      </c>
      <c r="N755" t="s">
        <v>8269</v>
      </c>
      <c r="O755" s="20" t="s">
        <v>8319</v>
      </c>
      <c r="P755" s="15" t="s">
        <v>8320</v>
      </c>
      <c r="Q755" s="12">
        <v>42541.501516203702</v>
      </c>
      <c r="R755">
        <v>2016</v>
      </c>
      <c r="S755" t="s">
        <v>8369</v>
      </c>
    </row>
    <row r="756" spans="1:19" ht="29.5" thickBot="1" x14ac:dyDescent="0.4">
      <c r="A756">
        <v>3475</v>
      </c>
      <c r="B756" s="3" t="s">
        <v>3474</v>
      </c>
      <c r="C756" s="3" t="s">
        <v>7585</v>
      </c>
      <c r="D756" s="6">
        <v>300</v>
      </c>
      <c r="E756" s="8">
        <v>340</v>
      </c>
      <c r="F756" t="s">
        <v>8218</v>
      </c>
      <c r="G756" t="s">
        <v>8224</v>
      </c>
      <c r="H756" t="s">
        <v>8246</v>
      </c>
      <c r="I756">
        <v>1414972800</v>
      </c>
      <c r="J756">
        <v>1412629704</v>
      </c>
      <c r="K756" t="b">
        <v>0</v>
      </c>
      <c r="L756">
        <v>17</v>
      </c>
      <c r="M756" t="b">
        <v>1</v>
      </c>
      <c r="N756" t="s">
        <v>8269</v>
      </c>
      <c r="O756" s="20" t="s">
        <v>8319</v>
      </c>
      <c r="P756" s="15" t="s">
        <v>8320</v>
      </c>
      <c r="Q756" s="13">
        <v>41918.880833333336</v>
      </c>
      <c r="R756">
        <v>2014</v>
      </c>
      <c r="S756" t="s">
        <v>8373</v>
      </c>
    </row>
    <row r="757" spans="1:19" ht="102" thickBot="1" x14ac:dyDescent="0.4">
      <c r="A757">
        <v>3476</v>
      </c>
      <c r="B757" s="3" t="s">
        <v>3475</v>
      </c>
      <c r="C757" s="3" t="s">
        <v>7586</v>
      </c>
      <c r="D757" s="6">
        <v>300</v>
      </c>
      <c r="E757" s="8">
        <v>312</v>
      </c>
      <c r="F757" t="s">
        <v>8218</v>
      </c>
      <c r="G757" t="s">
        <v>8223</v>
      </c>
      <c r="H757" t="s">
        <v>8245</v>
      </c>
      <c r="I757">
        <v>1414378800</v>
      </c>
      <c r="J757">
        <v>1412836990</v>
      </c>
      <c r="K757" t="b">
        <v>0</v>
      </c>
      <c r="L757">
        <v>6</v>
      </c>
      <c r="M757" t="b">
        <v>1</v>
      </c>
      <c r="N757" t="s">
        <v>8269</v>
      </c>
      <c r="O757" s="20" t="s">
        <v>8319</v>
      </c>
      <c r="P757" s="15" t="s">
        <v>8320</v>
      </c>
      <c r="Q757" s="12">
        <v>41921.279976851853</v>
      </c>
      <c r="R757">
        <v>2014</v>
      </c>
      <c r="S757" t="s">
        <v>8373</v>
      </c>
    </row>
    <row r="758" spans="1:19" ht="73" thickBot="1" x14ac:dyDescent="0.4">
      <c r="A758">
        <v>3477</v>
      </c>
      <c r="B758" s="3" t="s">
        <v>3476</v>
      </c>
      <c r="C758" s="3" t="s">
        <v>7587</v>
      </c>
      <c r="D758" s="6">
        <v>1800</v>
      </c>
      <c r="E758" s="8">
        <v>2076</v>
      </c>
      <c r="F758" t="s">
        <v>8218</v>
      </c>
      <c r="G758" t="s">
        <v>8223</v>
      </c>
      <c r="H758" t="s">
        <v>8245</v>
      </c>
      <c r="I758">
        <v>1431831600</v>
      </c>
      <c r="J758">
        <v>1430761243</v>
      </c>
      <c r="K758" t="b">
        <v>0</v>
      </c>
      <c r="L758">
        <v>39</v>
      </c>
      <c r="M758" t="b">
        <v>1</v>
      </c>
      <c r="N758" t="s">
        <v>8269</v>
      </c>
      <c r="O758" s="20" t="s">
        <v>8319</v>
      </c>
      <c r="P758" s="15" t="s">
        <v>8320</v>
      </c>
      <c r="Q758" s="13">
        <v>42128.736608796295</v>
      </c>
      <c r="R758">
        <v>2015</v>
      </c>
      <c r="S758" t="s">
        <v>8368</v>
      </c>
    </row>
    <row r="759" spans="1:19" ht="44" thickBot="1" x14ac:dyDescent="0.4">
      <c r="A759">
        <v>3478</v>
      </c>
      <c r="B759" s="3" t="s">
        <v>3477</v>
      </c>
      <c r="C759" s="3" t="s">
        <v>7588</v>
      </c>
      <c r="D759" s="6">
        <v>2000</v>
      </c>
      <c r="E759" s="8">
        <v>2257</v>
      </c>
      <c r="F759" t="s">
        <v>8218</v>
      </c>
      <c r="G759" t="s">
        <v>8223</v>
      </c>
      <c r="H759" t="s">
        <v>8245</v>
      </c>
      <c r="I759">
        <v>1426539600</v>
      </c>
      <c r="J759">
        <v>1424296822</v>
      </c>
      <c r="K759" t="b">
        <v>0</v>
      </c>
      <c r="L759">
        <v>57</v>
      </c>
      <c r="M759" t="b">
        <v>1</v>
      </c>
      <c r="N759" t="s">
        <v>8269</v>
      </c>
      <c r="O759" s="20" t="s">
        <v>8319</v>
      </c>
      <c r="P759" s="15" t="s">
        <v>8320</v>
      </c>
      <c r="Q759" s="12">
        <v>42053.916921296295</v>
      </c>
      <c r="R759">
        <v>2015</v>
      </c>
      <c r="S759" t="s">
        <v>8376</v>
      </c>
    </row>
    <row r="760" spans="1:19" ht="29.5" thickBot="1" x14ac:dyDescent="0.4">
      <c r="A760">
        <v>3479</v>
      </c>
      <c r="B760" s="3" t="s">
        <v>3478</v>
      </c>
      <c r="C760" s="3" t="s">
        <v>7589</v>
      </c>
      <c r="D760" s="6">
        <v>1500</v>
      </c>
      <c r="E760" s="8">
        <v>1918</v>
      </c>
      <c r="F760" t="s">
        <v>8218</v>
      </c>
      <c r="G760" t="s">
        <v>8224</v>
      </c>
      <c r="H760" t="s">
        <v>8246</v>
      </c>
      <c r="I760">
        <v>1403382680</v>
      </c>
      <c r="J760">
        <v>1400790680</v>
      </c>
      <c r="K760" t="b">
        <v>0</v>
      </c>
      <c r="L760">
        <v>56</v>
      </c>
      <c r="M760" t="b">
        <v>1</v>
      </c>
      <c r="N760" t="s">
        <v>8269</v>
      </c>
      <c r="O760" s="20" t="s">
        <v>8319</v>
      </c>
      <c r="P760" s="15" t="s">
        <v>8320</v>
      </c>
      <c r="Q760" s="13">
        <v>41781.855092592596</v>
      </c>
      <c r="R760">
        <v>2014</v>
      </c>
      <c r="S760" t="s">
        <v>8368</v>
      </c>
    </row>
    <row r="761" spans="1:19" ht="73" thickBot="1" x14ac:dyDescent="0.4">
      <c r="A761">
        <v>3480</v>
      </c>
      <c r="B761" s="3" t="s">
        <v>3479</v>
      </c>
      <c r="C761" s="3" t="s">
        <v>7590</v>
      </c>
      <c r="D761" s="6">
        <v>1500</v>
      </c>
      <c r="E761" s="8">
        <v>2140</v>
      </c>
      <c r="F761" t="s">
        <v>8218</v>
      </c>
      <c r="G761" t="s">
        <v>8223</v>
      </c>
      <c r="H761" t="s">
        <v>8245</v>
      </c>
      <c r="I761">
        <v>1436562000</v>
      </c>
      <c r="J761">
        <v>1434440227</v>
      </c>
      <c r="K761" t="b">
        <v>0</v>
      </c>
      <c r="L761">
        <v>13</v>
      </c>
      <c r="M761" t="b">
        <v>1</v>
      </c>
      <c r="N761" t="s">
        <v>8269</v>
      </c>
      <c r="O761" s="20" t="s">
        <v>8319</v>
      </c>
      <c r="P761" s="15" t="s">
        <v>8320</v>
      </c>
      <c r="Q761" s="12">
        <v>42171.317442129628</v>
      </c>
      <c r="R761">
        <v>2015</v>
      </c>
      <c r="S761" t="s">
        <v>8369</v>
      </c>
    </row>
    <row r="762" spans="1:19" ht="29.5" thickBot="1" x14ac:dyDescent="0.4">
      <c r="A762">
        <v>3481</v>
      </c>
      <c r="B762" s="3" t="s">
        <v>3480</v>
      </c>
      <c r="C762" s="3" t="s">
        <v>7591</v>
      </c>
      <c r="D762" s="6">
        <v>10000</v>
      </c>
      <c r="E762" s="8">
        <v>11880</v>
      </c>
      <c r="F762" t="s">
        <v>8218</v>
      </c>
      <c r="G762" t="s">
        <v>8225</v>
      </c>
      <c r="H762" t="s">
        <v>8247</v>
      </c>
      <c r="I762">
        <v>1420178188</v>
      </c>
      <c r="J762">
        <v>1418709388</v>
      </c>
      <c r="K762" t="b">
        <v>0</v>
      </c>
      <c r="L762">
        <v>95</v>
      </c>
      <c r="M762" t="b">
        <v>1</v>
      </c>
      <c r="N762" t="s">
        <v>8269</v>
      </c>
      <c r="O762" s="20" t="s">
        <v>8319</v>
      </c>
      <c r="P762" s="15" t="s">
        <v>8320</v>
      </c>
      <c r="Q762" s="13">
        <v>41989.247546296298</v>
      </c>
      <c r="R762">
        <v>2014</v>
      </c>
      <c r="S762" t="s">
        <v>8375</v>
      </c>
    </row>
    <row r="763" spans="1:19" ht="58.5" thickBot="1" x14ac:dyDescent="0.4">
      <c r="A763">
        <v>3482</v>
      </c>
      <c r="B763" s="3" t="s">
        <v>3481</v>
      </c>
      <c r="C763" s="3" t="s">
        <v>7592</v>
      </c>
      <c r="D763" s="6">
        <v>3000</v>
      </c>
      <c r="E763" s="8">
        <v>4150</v>
      </c>
      <c r="F763" t="s">
        <v>8218</v>
      </c>
      <c r="G763" t="s">
        <v>8224</v>
      </c>
      <c r="H763" t="s">
        <v>8246</v>
      </c>
      <c r="I763">
        <v>1404671466</v>
      </c>
      <c r="J763">
        <v>1402079466</v>
      </c>
      <c r="K763" t="b">
        <v>0</v>
      </c>
      <c r="L763">
        <v>80</v>
      </c>
      <c r="M763" t="b">
        <v>1</v>
      </c>
      <c r="N763" t="s">
        <v>8269</v>
      </c>
      <c r="O763" s="20" t="s">
        <v>8319</v>
      </c>
      <c r="P763" s="15" t="s">
        <v>8320</v>
      </c>
      <c r="Q763" s="12">
        <v>41796.771597222221</v>
      </c>
      <c r="R763">
        <v>2014</v>
      </c>
      <c r="S763" t="s">
        <v>8369</v>
      </c>
    </row>
    <row r="764" spans="1:19" ht="44" thickBot="1" x14ac:dyDescent="0.4">
      <c r="A764">
        <v>3483</v>
      </c>
      <c r="B764" s="3" t="s">
        <v>3482</v>
      </c>
      <c r="C764" s="3" t="s">
        <v>7593</v>
      </c>
      <c r="D764" s="6">
        <v>3350</v>
      </c>
      <c r="E764" s="8">
        <v>5358</v>
      </c>
      <c r="F764" t="s">
        <v>8218</v>
      </c>
      <c r="G764" t="s">
        <v>8223</v>
      </c>
      <c r="H764" t="s">
        <v>8245</v>
      </c>
      <c r="I764">
        <v>1404403381</v>
      </c>
      <c r="J764">
        <v>1401811381</v>
      </c>
      <c r="K764" t="b">
        <v>0</v>
      </c>
      <c r="L764">
        <v>133</v>
      </c>
      <c r="M764" t="b">
        <v>1</v>
      </c>
      <c r="N764" t="s">
        <v>8269</v>
      </c>
      <c r="O764" s="20" t="s">
        <v>8319</v>
      </c>
      <c r="P764" s="15" t="s">
        <v>8320</v>
      </c>
      <c r="Q764" s="13">
        <v>41793.668761574074</v>
      </c>
      <c r="R764">
        <v>2014</v>
      </c>
      <c r="S764" t="s">
        <v>8369</v>
      </c>
    </row>
    <row r="765" spans="1:19" ht="58.5" thickBot="1" x14ac:dyDescent="0.4">
      <c r="A765">
        <v>3484</v>
      </c>
      <c r="B765" s="3" t="s">
        <v>3483</v>
      </c>
      <c r="C765" s="3" t="s">
        <v>7594</v>
      </c>
      <c r="D765" s="6">
        <v>2500</v>
      </c>
      <c r="E765" s="8">
        <v>2856</v>
      </c>
      <c r="F765" t="s">
        <v>8218</v>
      </c>
      <c r="G765" t="s">
        <v>8223</v>
      </c>
      <c r="H765" t="s">
        <v>8245</v>
      </c>
      <c r="I765">
        <v>1466014499</v>
      </c>
      <c r="J765">
        <v>1463422499</v>
      </c>
      <c r="K765" t="b">
        <v>0</v>
      </c>
      <c r="L765">
        <v>44</v>
      </c>
      <c r="M765" t="b">
        <v>1</v>
      </c>
      <c r="N765" t="s">
        <v>8269</v>
      </c>
      <c r="O765" s="20" t="s">
        <v>8319</v>
      </c>
      <c r="P765" s="15" t="s">
        <v>8320</v>
      </c>
      <c r="Q765" s="12">
        <v>42506.760405092595</v>
      </c>
      <c r="R765">
        <v>2016</v>
      </c>
      <c r="S765" t="s">
        <v>8368</v>
      </c>
    </row>
    <row r="766" spans="1:19" ht="73" thickBot="1" x14ac:dyDescent="0.4">
      <c r="A766">
        <v>3485</v>
      </c>
      <c r="B766" s="3" t="s">
        <v>3484</v>
      </c>
      <c r="C766" s="3" t="s">
        <v>7595</v>
      </c>
      <c r="D766" s="6">
        <v>1650</v>
      </c>
      <c r="E766" s="8">
        <v>1660</v>
      </c>
      <c r="F766" t="s">
        <v>8218</v>
      </c>
      <c r="G766" t="s">
        <v>8223</v>
      </c>
      <c r="H766" t="s">
        <v>8245</v>
      </c>
      <c r="I766">
        <v>1454431080</v>
      </c>
      <c r="J766">
        <v>1451839080</v>
      </c>
      <c r="K766" t="b">
        <v>0</v>
      </c>
      <c r="L766">
        <v>30</v>
      </c>
      <c r="M766" t="b">
        <v>1</v>
      </c>
      <c r="N766" t="s">
        <v>8269</v>
      </c>
      <c r="O766" s="20" t="s">
        <v>8319</v>
      </c>
      <c r="P766" s="15" t="s">
        <v>8320</v>
      </c>
      <c r="Q766" s="13">
        <v>42372.693055555559</v>
      </c>
      <c r="R766">
        <v>2016</v>
      </c>
      <c r="S766" t="s">
        <v>8365</v>
      </c>
    </row>
    <row r="767" spans="1:19" ht="102" thickBot="1" x14ac:dyDescent="0.4">
      <c r="A767">
        <v>3486</v>
      </c>
      <c r="B767" s="3" t="s">
        <v>3485</v>
      </c>
      <c r="C767" s="3" t="s">
        <v>7596</v>
      </c>
      <c r="D767" s="6">
        <v>3000</v>
      </c>
      <c r="E767" s="8">
        <v>4656</v>
      </c>
      <c r="F767" t="s">
        <v>8218</v>
      </c>
      <c r="G767" t="s">
        <v>8223</v>
      </c>
      <c r="H767" t="s">
        <v>8245</v>
      </c>
      <c r="I767">
        <v>1433314740</v>
      </c>
      <c r="J767">
        <v>1430600401</v>
      </c>
      <c r="K767" t="b">
        <v>0</v>
      </c>
      <c r="L767">
        <v>56</v>
      </c>
      <c r="M767" t="b">
        <v>1</v>
      </c>
      <c r="N767" t="s">
        <v>8269</v>
      </c>
      <c r="O767" s="20" t="s">
        <v>8319</v>
      </c>
      <c r="P767" s="15" t="s">
        <v>8320</v>
      </c>
      <c r="Q767" s="12">
        <v>42126.875011574077</v>
      </c>
      <c r="R767">
        <v>2015</v>
      </c>
      <c r="S767" t="s">
        <v>8368</v>
      </c>
    </row>
    <row r="768" spans="1:19" ht="44" thickBot="1" x14ac:dyDescent="0.4">
      <c r="A768">
        <v>3487</v>
      </c>
      <c r="B768" s="3" t="s">
        <v>3486</v>
      </c>
      <c r="C768" s="3" t="s">
        <v>7597</v>
      </c>
      <c r="D768" s="6">
        <v>2000</v>
      </c>
      <c r="E768" s="8">
        <v>2555</v>
      </c>
      <c r="F768" t="s">
        <v>8218</v>
      </c>
      <c r="G768" t="s">
        <v>8224</v>
      </c>
      <c r="H768" t="s">
        <v>8246</v>
      </c>
      <c r="I768">
        <v>1435185252</v>
      </c>
      <c r="J768">
        <v>1432593252</v>
      </c>
      <c r="K768" t="b">
        <v>0</v>
      </c>
      <c r="L768">
        <v>66</v>
      </c>
      <c r="M768" t="b">
        <v>1</v>
      </c>
      <c r="N768" t="s">
        <v>8269</v>
      </c>
      <c r="O768" s="20" t="s">
        <v>8319</v>
      </c>
      <c r="P768" s="15" t="s">
        <v>8320</v>
      </c>
      <c r="Q768" s="13">
        <v>42149.940416666665</v>
      </c>
      <c r="R768">
        <v>2015</v>
      </c>
      <c r="S768" t="s">
        <v>8368</v>
      </c>
    </row>
    <row r="769" spans="1:19" ht="87.5" thickBot="1" x14ac:dyDescent="0.4">
      <c r="A769">
        <v>3488</v>
      </c>
      <c r="B769" s="3" t="s">
        <v>3487</v>
      </c>
      <c r="C769" s="3" t="s">
        <v>7598</v>
      </c>
      <c r="D769" s="6">
        <v>3000</v>
      </c>
      <c r="E769" s="8">
        <v>3636</v>
      </c>
      <c r="F769" t="s">
        <v>8218</v>
      </c>
      <c r="G769" t="s">
        <v>8223</v>
      </c>
      <c r="H769" t="s">
        <v>8245</v>
      </c>
      <c r="I769">
        <v>1429286400</v>
      </c>
      <c r="J769">
        <v>1427221560</v>
      </c>
      <c r="K769" t="b">
        <v>0</v>
      </c>
      <c r="L769">
        <v>29</v>
      </c>
      <c r="M769" t="b">
        <v>1</v>
      </c>
      <c r="N769" t="s">
        <v>8269</v>
      </c>
      <c r="O769" s="20" t="s">
        <v>8319</v>
      </c>
      <c r="P769" s="15" t="s">
        <v>8320</v>
      </c>
      <c r="Q769" s="12">
        <v>42087.768055555556</v>
      </c>
      <c r="R769">
        <v>2015</v>
      </c>
      <c r="S769" t="s">
        <v>8366</v>
      </c>
    </row>
    <row r="770" spans="1:19" ht="116.5" thickBot="1" x14ac:dyDescent="0.4">
      <c r="A770">
        <v>3489</v>
      </c>
      <c r="B770" s="3" t="s">
        <v>3488</v>
      </c>
      <c r="C770" s="3" t="s">
        <v>7599</v>
      </c>
      <c r="D770" s="6">
        <v>5000</v>
      </c>
      <c r="E770" s="8">
        <v>5635</v>
      </c>
      <c r="F770" t="s">
        <v>8218</v>
      </c>
      <c r="G770" t="s">
        <v>8224</v>
      </c>
      <c r="H770" t="s">
        <v>8246</v>
      </c>
      <c r="I770">
        <v>1400965200</v>
      </c>
      <c r="J770">
        <v>1398352531</v>
      </c>
      <c r="K770" t="b">
        <v>0</v>
      </c>
      <c r="L770">
        <v>72</v>
      </c>
      <c r="M770" t="b">
        <v>1</v>
      </c>
      <c r="N770" t="s">
        <v>8269</v>
      </c>
      <c r="O770" s="20" t="s">
        <v>8319</v>
      </c>
      <c r="P770" s="15" t="s">
        <v>8320</v>
      </c>
      <c r="Q770" s="13">
        <v>41753.635775462964</v>
      </c>
      <c r="R770">
        <v>2014</v>
      </c>
      <c r="S770" t="s">
        <v>8367</v>
      </c>
    </row>
    <row r="771" spans="1:19" ht="131" thickBot="1" x14ac:dyDescent="0.4">
      <c r="A771">
        <v>3490</v>
      </c>
      <c r="B771" s="3" t="s">
        <v>3489</v>
      </c>
      <c r="C771" s="3" t="s">
        <v>7600</v>
      </c>
      <c r="D771" s="6">
        <v>1000</v>
      </c>
      <c r="E771" s="8">
        <v>1275</v>
      </c>
      <c r="F771" t="s">
        <v>8218</v>
      </c>
      <c r="G771" t="s">
        <v>8223</v>
      </c>
      <c r="H771" t="s">
        <v>8245</v>
      </c>
      <c r="I771">
        <v>1460574924</v>
      </c>
      <c r="J771">
        <v>1457982924</v>
      </c>
      <c r="K771" t="b">
        <v>0</v>
      </c>
      <c r="L771">
        <v>27</v>
      </c>
      <c r="M771" t="b">
        <v>1</v>
      </c>
      <c r="N771" t="s">
        <v>8269</v>
      </c>
      <c r="O771" s="20" t="s">
        <v>8319</v>
      </c>
      <c r="P771" s="15" t="s">
        <v>8320</v>
      </c>
      <c r="Q771" s="12">
        <v>42443.802361111113</v>
      </c>
      <c r="R771">
        <v>2016</v>
      </c>
      <c r="S771" t="s">
        <v>8366</v>
      </c>
    </row>
    <row r="772" spans="1:19" ht="58.5" thickBot="1" x14ac:dyDescent="0.4">
      <c r="A772">
        <v>3491</v>
      </c>
      <c r="B772" s="3" t="s">
        <v>3490</v>
      </c>
      <c r="C772" s="3" t="s">
        <v>7601</v>
      </c>
      <c r="D772" s="6">
        <v>500</v>
      </c>
      <c r="E772" s="8">
        <v>791</v>
      </c>
      <c r="F772" t="s">
        <v>8218</v>
      </c>
      <c r="G772" t="s">
        <v>8223</v>
      </c>
      <c r="H772" t="s">
        <v>8245</v>
      </c>
      <c r="I772">
        <v>1431928784</v>
      </c>
      <c r="J772">
        <v>1430114384</v>
      </c>
      <c r="K772" t="b">
        <v>0</v>
      </c>
      <c r="L772">
        <v>10</v>
      </c>
      <c r="M772" t="b">
        <v>1</v>
      </c>
      <c r="N772" t="s">
        <v>8269</v>
      </c>
      <c r="O772" s="20" t="s">
        <v>8319</v>
      </c>
      <c r="P772" s="15" t="s">
        <v>8320</v>
      </c>
      <c r="Q772" s="13">
        <v>42121.249814814815</v>
      </c>
      <c r="R772">
        <v>2015</v>
      </c>
      <c r="S772" t="s">
        <v>8367</v>
      </c>
    </row>
    <row r="773" spans="1:19" ht="102" thickBot="1" x14ac:dyDescent="0.4">
      <c r="A773">
        <v>3492</v>
      </c>
      <c r="B773" s="3" t="s">
        <v>3491</v>
      </c>
      <c r="C773" s="3" t="s">
        <v>7602</v>
      </c>
      <c r="D773" s="6">
        <v>3800</v>
      </c>
      <c r="E773" s="8">
        <v>4000.22</v>
      </c>
      <c r="F773" t="s">
        <v>8218</v>
      </c>
      <c r="G773" t="s">
        <v>8223</v>
      </c>
      <c r="H773" t="s">
        <v>8245</v>
      </c>
      <c r="I773">
        <v>1445818397</v>
      </c>
      <c r="J773">
        <v>1442794397</v>
      </c>
      <c r="K773" t="b">
        <v>0</v>
      </c>
      <c r="L773">
        <v>35</v>
      </c>
      <c r="M773" t="b">
        <v>1</v>
      </c>
      <c r="N773" t="s">
        <v>8269</v>
      </c>
      <c r="O773" s="20" t="s">
        <v>8319</v>
      </c>
      <c r="P773" s="15" t="s">
        <v>8320</v>
      </c>
      <c r="Q773" s="12">
        <v>42268.00922453704</v>
      </c>
      <c r="R773">
        <v>2015</v>
      </c>
      <c r="S773" t="s">
        <v>8372</v>
      </c>
    </row>
    <row r="774" spans="1:19" ht="58.5" thickBot="1" x14ac:dyDescent="0.4">
      <c r="A774">
        <v>3493</v>
      </c>
      <c r="B774" s="3" t="s">
        <v>3492</v>
      </c>
      <c r="C774" s="3" t="s">
        <v>7603</v>
      </c>
      <c r="D774" s="6">
        <v>1500</v>
      </c>
      <c r="E774" s="8">
        <v>1500</v>
      </c>
      <c r="F774" t="s">
        <v>8218</v>
      </c>
      <c r="G774" t="s">
        <v>8223</v>
      </c>
      <c r="H774" t="s">
        <v>8245</v>
      </c>
      <c r="I774">
        <v>1408252260</v>
      </c>
      <c r="J774">
        <v>1406580436</v>
      </c>
      <c r="K774" t="b">
        <v>0</v>
      </c>
      <c r="L774">
        <v>29</v>
      </c>
      <c r="M774" t="b">
        <v>1</v>
      </c>
      <c r="N774" t="s">
        <v>8269</v>
      </c>
      <c r="O774" s="20" t="s">
        <v>8319</v>
      </c>
      <c r="P774" s="15" t="s">
        <v>8320</v>
      </c>
      <c r="Q774" s="13">
        <v>41848.866157407407</v>
      </c>
      <c r="R774">
        <v>2014</v>
      </c>
      <c r="S774" t="s">
        <v>8370</v>
      </c>
    </row>
    <row r="775" spans="1:19" ht="44" thickBot="1" x14ac:dyDescent="0.4">
      <c r="A775">
        <v>3494</v>
      </c>
      <c r="B775" s="3" t="s">
        <v>3493</v>
      </c>
      <c r="C775" s="3" t="s">
        <v>7604</v>
      </c>
      <c r="D775" s="6">
        <v>400</v>
      </c>
      <c r="E775" s="8">
        <v>400</v>
      </c>
      <c r="F775" t="s">
        <v>8218</v>
      </c>
      <c r="G775" t="s">
        <v>8223</v>
      </c>
      <c r="H775" t="s">
        <v>8245</v>
      </c>
      <c r="I775">
        <v>1480140000</v>
      </c>
      <c r="J775">
        <v>1479186575</v>
      </c>
      <c r="K775" t="b">
        <v>0</v>
      </c>
      <c r="L775">
        <v>13</v>
      </c>
      <c r="M775" t="b">
        <v>1</v>
      </c>
      <c r="N775" t="s">
        <v>8269</v>
      </c>
      <c r="O775" s="20" t="s">
        <v>8319</v>
      </c>
      <c r="P775" s="15" t="s">
        <v>8320</v>
      </c>
      <c r="Q775" s="12">
        <v>42689.214988425927</v>
      </c>
      <c r="R775">
        <v>2016</v>
      </c>
      <c r="S775" t="s">
        <v>8374</v>
      </c>
    </row>
    <row r="776" spans="1:19" ht="73" thickBot="1" x14ac:dyDescent="0.4">
      <c r="A776">
        <v>3495</v>
      </c>
      <c r="B776" s="3" t="s">
        <v>3494</v>
      </c>
      <c r="C776" s="3" t="s">
        <v>7605</v>
      </c>
      <c r="D776" s="6">
        <v>5000</v>
      </c>
      <c r="E776" s="8">
        <v>5343</v>
      </c>
      <c r="F776" t="s">
        <v>8218</v>
      </c>
      <c r="G776" t="s">
        <v>8228</v>
      </c>
      <c r="H776" t="s">
        <v>8250</v>
      </c>
      <c r="I776">
        <v>1414862280</v>
      </c>
      <c r="J776">
        <v>1412360309</v>
      </c>
      <c r="K776" t="b">
        <v>0</v>
      </c>
      <c r="L776">
        <v>72</v>
      </c>
      <c r="M776" t="b">
        <v>1</v>
      </c>
      <c r="N776" t="s">
        <v>8269</v>
      </c>
      <c r="O776" s="20" t="s">
        <v>8319</v>
      </c>
      <c r="P776" s="15" t="s">
        <v>8320</v>
      </c>
      <c r="Q776" s="13">
        <v>41915.762835648151</v>
      </c>
      <c r="R776">
        <v>2014</v>
      </c>
      <c r="S776" t="s">
        <v>8373</v>
      </c>
    </row>
    <row r="777" spans="1:19" ht="58.5" thickBot="1" x14ac:dyDescent="0.4">
      <c r="A777">
        <v>3496</v>
      </c>
      <c r="B777" s="3" t="s">
        <v>3495</v>
      </c>
      <c r="C777" s="3" t="s">
        <v>7606</v>
      </c>
      <c r="D777" s="6">
        <v>3000</v>
      </c>
      <c r="E777" s="8">
        <v>3732</v>
      </c>
      <c r="F777" t="s">
        <v>8218</v>
      </c>
      <c r="G777" t="s">
        <v>8223</v>
      </c>
      <c r="H777" t="s">
        <v>8245</v>
      </c>
      <c r="I777">
        <v>1473625166</v>
      </c>
      <c r="J777">
        <v>1470169166</v>
      </c>
      <c r="K777" t="b">
        <v>0</v>
      </c>
      <c r="L777">
        <v>78</v>
      </c>
      <c r="M777" t="b">
        <v>1</v>
      </c>
      <c r="N777" t="s">
        <v>8269</v>
      </c>
      <c r="O777" s="20" t="s">
        <v>8319</v>
      </c>
      <c r="P777" s="15" t="s">
        <v>8320</v>
      </c>
      <c r="Q777" s="12">
        <v>42584.846828703703</v>
      </c>
      <c r="R777">
        <v>2016</v>
      </c>
      <c r="S777" t="s">
        <v>8371</v>
      </c>
    </row>
    <row r="778" spans="1:19" ht="58.5" thickBot="1" x14ac:dyDescent="0.4">
      <c r="A778">
        <v>3497</v>
      </c>
      <c r="B778" s="3" t="s">
        <v>3496</v>
      </c>
      <c r="C778" s="3" t="s">
        <v>7607</v>
      </c>
      <c r="D778" s="6">
        <v>1551</v>
      </c>
      <c r="E778" s="8">
        <v>1686</v>
      </c>
      <c r="F778" t="s">
        <v>8218</v>
      </c>
      <c r="G778" t="s">
        <v>8223</v>
      </c>
      <c r="H778" t="s">
        <v>8245</v>
      </c>
      <c r="I778">
        <v>1464904800</v>
      </c>
      <c r="J778">
        <v>1463852904</v>
      </c>
      <c r="K778" t="b">
        <v>0</v>
      </c>
      <c r="L778">
        <v>49</v>
      </c>
      <c r="M778" t="b">
        <v>1</v>
      </c>
      <c r="N778" t="s">
        <v>8269</v>
      </c>
      <c r="O778" s="20" t="s">
        <v>8319</v>
      </c>
      <c r="P778" s="15" t="s">
        <v>8320</v>
      </c>
      <c r="Q778" s="13">
        <v>42511.741944444446</v>
      </c>
      <c r="R778">
        <v>2016</v>
      </c>
      <c r="S778" t="s">
        <v>8368</v>
      </c>
    </row>
    <row r="779" spans="1:19" ht="73" thickBot="1" x14ac:dyDescent="0.4">
      <c r="A779">
        <v>3498</v>
      </c>
      <c r="B779" s="3" t="s">
        <v>3497</v>
      </c>
      <c r="C779" s="3" t="s">
        <v>7608</v>
      </c>
      <c r="D779" s="6">
        <v>1650</v>
      </c>
      <c r="E779" s="8">
        <v>1690</v>
      </c>
      <c r="F779" t="s">
        <v>8218</v>
      </c>
      <c r="G779" t="s">
        <v>8228</v>
      </c>
      <c r="H779" t="s">
        <v>8250</v>
      </c>
      <c r="I779">
        <v>1464471840</v>
      </c>
      <c r="J779">
        <v>1459309704</v>
      </c>
      <c r="K779" t="b">
        <v>0</v>
      </c>
      <c r="L779">
        <v>42</v>
      </c>
      <c r="M779" t="b">
        <v>1</v>
      </c>
      <c r="N779" t="s">
        <v>8269</v>
      </c>
      <c r="O779" s="20" t="s">
        <v>8319</v>
      </c>
      <c r="P779" s="15" t="s">
        <v>8320</v>
      </c>
      <c r="Q779" s="12">
        <v>42459.15861111111</v>
      </c>
      <c r="R779">
        <v>2016</v>
      </c>
      <c r="S779" t="s">
        <v>8366</v>
      </c>
    </row>
    <row r="780" spans="1:19" ht="44" thickBot="1" x14ac:dyDescent="0.4">
      <c r="A780">
        <v>3499</v>
      </c>
      <c r="B780" s="3" t="s">
        <v>3498</v>
      </c>
      <c r="C780" s="3" t="s">
        <v>7609</v>
      </c>
      <c r="D780" s="6">
        <v>2000</v>
      </c>
      <c r="E780" s="8">
        <v>2110</v>
      </c>
      <c r="F780" t="s">
        <v>8218</v>
      </c>
      <c r="G780" t="s">
        <v>8223</v>
      </c>
      <c r="H780" t="s">
        <v>8245</v>
      </c>
      <c r="I780">
        <v>1435733940</v>
      </c>
      <c r="J780">
        <v>1431046325</v>
      </c>
      <c r="K780" t="b">
        <v>0</v>
      </c>
      <c r="L780">
        <v>35</v>
      </c>
      <c r="M780" t="b">
        <v>1</v>
      </c>
      <c r="N780" t="s">
        <v>8269</v>
      </c>
      <c r="O780" s="20" t="s">
        <v>8319</v>
      </c>
      <c r="P780" s="15" t="s">
        <v>8320</v>
      </c>
      <c r="Q780" s="13">
        <v>42132.036168981482</v>
      </c>
      <c r="R780">
        <v>2015</v>
      </c>
      <c r="S780" t="s">
        <v>8368</v>
      </c>
    </row>
    <row r="781" spans="1:19" ht="131" thickBot="1" x14ac:dyDescent="0.4">
      <c r="A781">
        <v>3500</v>
      </c>
      <c r="B781" s="3" t="s">
        <v>3499</v>
      </c>
      <c r="C781" s="3" t="s">
        <v>7610</v>
      </c>
      <c r="D781" s="6">
        <v>1000</v>
      </c>
      <c r="E781" s="8">
        <v>1063</v>
      </c>
      <c r="F781" t="s">
        <v>8218</v>
      </c>
      <c r="G781" t="s">
        <v>8223</v>
      </c>
      <c r="H781" t="s">
        <v>8245</v>
      </c>
      <c r="I781">
        <v>1457326740</v>
      </c>
      <c r="J781">
        <v>1455919438</v>
      </c>
      <c r="K781" t="b">
        <v>0</v>
      </c>
      <c r="L781">
        <v>42</v>
      </c>
      <c r="M781" t="b">
        <v>1</v>
      </c>
      <c r="N781" t="s">
        <v>8269</v>
      </c>
      <c r="O781" s="20" t="s">
        <v>8319</v>
      </c>
      <c r="P781" s="15" t="s">
        <v>8320</v>
      </c>
      <c r="Q781" s="12">
        <v>42419.919421296298</v>
      </c>
      <c r="R781">
        <v>2016</v>
      </c>
      <c r="S781" t="s">
        <v>8376</v>
      </c>
    </row>
    <row r="782" spans="1:19" ht="73" thickBot="1" x14ac:dyDescent="0.4">
      <c r="A782">
        <v>3501</v>
      </c>
      <c r="B782" s="3" t="s">
        <v>3500</v>
      </c>
      <c r="C782" s="3" t="s">
        <v>7611</v>
      </c>
      <c r="D782" s="6">
        <v>1500</v>
      </c>
      <c r="E782" s="8">
        <v>1510</v>
      </c>
      <c r="F782" t="s">
        <v>8218</v>
      </c>
      <c r="G782" t="s">
        <v>8224</v>
      </c>
      <c r="H782" t="s">
        <v>8246</v>
      </c>
      <c r="I782">
        <v>1441995595</v>
      </c>
      <c r="J782">
        <v>1439835595</v>
      </c>
      <c r="K782" t="b">
        <v>0</v>
      </c>
      <c r="L782">
        <v>42</v>
      </c>
      <c r="M782" t="b">
        <v>1</v>
      </c>
      <c r="N782" t="s">
        <v>8269</v>
      </c>
      <c r="O782" s="20" t="s">
        <v>8319</v>
      </c>
      <c r="P782" s="15" t="s">
        <v>8320</v>
      </c>
      <c r="Q782" s="13">
        <v>42233.763831018521</v>
      </c>
      <c r="R782">
        <v>2015</v>
      </c>
      <c r="S782" t="s">
        <v>8371</v>
      </c>
    </row>
    <row r="783" spans="1:19" ht="44" thickBot="1" x14ac:dyDescent="0.4">
      <c r="A783">
        <v>3502</v>
      </c>
      <c r="B783" s="3" t="s">
        <v>3501</v>
      </c>
      <c r="C783" s="3" t="s">
        <v>7612</v>
      </c>
      <c r="D783" s="6">
        <v>4000</v>
      </c>
      <c r="E783" s="8">
        <v>4216</v>
      </c>
      <c r="F783" t="s">
        <v>8218</v>
      </c>
      <c r="G783" t="s">
        <v>8223</v>
      </c>
      <c r="H783" t="s">
        <v>8245</v>
      </c>
      <c r="I783">
        <v>1458100740</v>
      </c>
      <c r="J783">
        <v>1456862924</v>
      </c>
      <c r="K783" t="b">
        <v>0</v>
      </c>
      <c r="L783">
        <v>31</v>
      </c>
      <c r="M783" t="b">
        <v>1</v>
      </c>
      <c r="N783" t="s">
        <v>8269</v>
      </c>
      <c r="O783" s="20" t="s">
        <v>8319</v>
      </c>
      <c r="P783" s="15" t="s">
        <v>8320</v>
      </c>
      <c r="Q783" s="12">
        <v>42430.839398148149</v>
      </c>
      <c r="R783">
        <v>2016</v>
      </c>
      <c r="S783" t="s">
        <v>8366</v>
      </c>
    </row>
    <row r="784" spans="1:19" ht="29.5" thickBot="1" x14ac:dyDescent="0.4">
      <c r="A784">
        <v>3503</v>
      </c>
      <c r="B784" s="3" t="s">
        <v>3502</v>
      </c>
      <c r="C784" s="3" t="s">
        <v>7613</v>
      </c>
      <c r="D784" s="6">
        <v>2500</v>
      </c>
      <c r="E784" s="8">
        <v>2689</v>
      </c>
      <c r="F784" t="s">
        <v>8218</v>
      </c>
      <c r="G784" t="s">
        <v>8224</v>
      </c>
      <c r="H784" t="s">
        <v>8246</v>
      </c>
      <c r="I784">
        <v>1469359728</v>
      </c>
      <c r="J784">
        <v>1466767728</v>
      </c>
      <c r="K784" t="b">
        <v>0</v>
      </c>
      <c r="L784">
        <v>38</v>
      </c>
      <c r="M784" t="b">
        <v>1</v>
      </c>
      <c r="N784" t="s">
        <v>8269</v>
      </c>
      <c r="O784" s="20" t="s">
        <v>8319</v>
      </c>
      <c r="P784" s="15" t="s">
        <v>8320</v>
      </c>
      <c r="Q784" s="13">
        <v>42545.478333333333</v>
      </c>
      <c r="R784">
        <v>2016</v>
      </c>
      <c r="S784" t="s">
        <v>8369</v>
      </c>
    </row>
    <row r="785" spans="1:19" ht="58.5" thickBot="1" x14ac:dyDescent="0.4">
      <c r="A785">
        <v>3504</v>
      </c>
      <c r="B785" s="3" t="s">
        <v>3503</v>
      </c>
      <c r="C785" s="3" t="s">
        <v>7614</v>
      </c>
      <c r="D785" s="6">
        <v>1000</v>
      </c>
      <c r="E785" s="8">
        <v>1000</v>
      </c>
      <c r="F785" t="s">
        <v>8218</v>
      </c>
      <c r="G785" t="s">
        <v>8223</v>
      </c>
      <c r="H785" t="s">
        <v>8245</v>
      </c>
      <c r="I785">
        <v>1447959491</v>
      </c>
      <c r="J785">
        <v>1445363891</v>
      </c>
      <c r="K785" t="b">
        <v>0</v>
      </c>
      <c r="L785">
        <v>8</v>
      </c>
      <c r="M785" t="b">
        <v>1</v>
      </c>
      <c r="N785" t="s">
        <v>8269</v>
      </c>
      <c r="O785" s="20" t="s">
        <v>8319</v>
      </c>
      <c r="P785" s="15" t="s">
        <v>8320</v>
      </c>
      <c r="Q785" s="12">
        <v>42297.748738425929</v>
      </c>
      <c r="R785">
        <v>2015</v>
      </c>
      <c r="S785" t="s">
        <v>8373</v>
      </c>
    </row>
    <row r="786" spans="1:19" ht="87.5" thickBot="1" x14ac:dyDescent="0.4">
      <c r="A786">
        <v>3505</v>
      </c>
      <c r="B786" s="3" t="s">
        <v>3504</v>
      </c>
      <c r="C786" s="3" t="s">
        <v>7615</v>
      </c>
      <c r="D786" s="6">
        <v>2500</v>
      </c>
      <c r="E786" s="8">
        <v>2594</v>
      </c>
      <c r="F786" t="s">
        <v>8218</v>
      </c>
      <c r="G786" t="s">
        <v>8223</v>
      </c>
      <c r="H786" t="s">
        <v>8245</v>
      </c>
      <c r="I786">
        <v>1399953600</v>
      </c>
      <c r="J786">
        <v>1398983245</v>
      </c>
      <c r="K786" t="b">
        <v>0</v>
      </c>
      <c r="L786">
        <v>39</v>
      </c>
      <c r="M786" t="b">
        <v>1</v>
      </c>
      <c r="N786" t="s">
        <v>8269</v>
      </c>
      <c r="O786" s="20" t="s">
        <v>8319</v>
      </c>
      <c r="P786" s="15" t="s">
        <v>8320</v>
      </c>
      <c r="Q786" s="13">
        <v>41760.935706018521</v>
      </c>
      <c r="R786">
        <v>2014</v>
      </c>
      <c r="S786" t="s">
        <v>8368</v>
      </c>
    </row>
    <row r="787" spans="1:19" ht="116.5" thickBot="1" x14ac:dyDescent="0.4">
      <c r="A787">
        <v>3506</v>
      </c>
      <c r="B787" s="3" t="s">
        <v>3505</v>
      </c>
      <c r="C787" s="3" t="s">
        <v>7616</v>
      </c>
      <c r="D787" s="6">
        <v>3000</v>
      </c>
      <c r="E787" s="8">
        <v>3045</v>
      </c>
      <c r="F787" t="s">
        <v>8218</v>
      </c>
      <c r="G787" t="s">
        <v>8223</v>
      </c>
      <c r="H787" t="s">
        <v>8245</v>
      </c>
      <c r="I787">
        <v>1408815440</v>
      </c>
      <c r="J787">
        <v>1404927440</v>
      </c>
      <c r="K787" t="b">
        <v>0</v>
      </c>
      <c r="L787">
        <v>29</v>
      </c>
      <c r="M787" t="b">
        <v>1</v>
      </c>
      <c r="N787" t="s">
        <v>8269</v>
      </c>
      <c r="O787" s="20" t="s">
        <v>8319</v>
      </c>
      <c r="P787" s="15" t="s">
        <v>8320</v>
      </c>
      <c r="Q787" s="12">
        <v>41829.734259259261</v>
      </c>
      <c r="R787">
        <v>2014</v>
      </c>
      <c r="S787" t="s">
        <v>8370</v>
      </c>
    </row>
    <row r="788" spans="1:19" ht="87.5" thickBot="1" x14ac:dyDescent="0.4">
      <c r="A788">
        <v>3507</v>
      </c>
      <c r="B788" s="3" t="s">
        <v>3506</v>
      </c>
      <c r="C788" s="3" t="s">
        <v>7617</v>
      </c>
      <c r="D788" s="6">
        <v>10000</v>
      </c>
      <c r="E788" s="8">
        <v>10440</v>
      </c>
      <c r="F788" t="s">
        <v>8218</v>
      </c>
      <c r="G788" t="s">
        <v>8223</v>
      </c>
      <c r="H788" t="s">
        <v>8245</v>
      </c>
      <c r="I788">
        <v>1464732537</v>
      </c>
      <c r="J788">
        <v>1462140537</v>
      </c>
      <c r="K788" t="b">
        <v>0</v>
      </c>
      <c r="L788">
        <v>72</v>
      </c>
      <c r="M788" t="b">
        <v>1</v>
      </c>
      <c r="N788" t="s">
        <v>8269</v>
      </c>
      <c r="O788" s="20" t="s">
        <v>8319</v>
      </c>
      <c r="P788" s="15" t="s">
        <v>8320</v>
      </c>
      <c r="Q788" s="13">
        <v>42491.922881944447</v>
      </c>
      <c r="R788">
        <v>2016</v>
      </c>
      <c r="S788" t="s">
        <v>8368</v>
      </c>
    </row>
    <row r="789" spans="1:19" ht="58.5" thickBot="1" x14ac:dyDescent="0.4">
      <c r="A789">
        <v>3508</v>
      </c>
      <c r="B789" s="3" t="s">
        <v>3507</v>
      </c>
      <c r="C789" s="3" t="s">
        <v>7618</v>
      </c>
      <c r="D789" s="6">
        <v>100</v>
      </c>
      <c r="E789" s="8">
        <v>180</v>
      </c>
      <c r="F789" t="s">
        <v>8218</v>
      </c>
      <c r="G789" t="s">
        <v>8224</v>
      </c>
      <c r="H789" t="s">
        <v>8246</v>
      </c>
      <c r="I789">
        <v>1462914000</v>
      </c>
      <c r="J789">
        <v>1460914253</v>
      </c>
      <c r="K789" t="b">
        <v>0</v>
      </c>
      <c r="L789">
        <v>15</v>
      </c>
      <c r="M789" t="b">
        <v>1</v>
      </c>
      <c r="N789" t="s">
        <v>8269</v>
      </c>
      <c r="O789" s="20" t="s">
        <v>8319</v>
      </c>
      <c r="P789" s="15" t="s">
        <v>8320</v>
      </c>
      <c r="Q789" s="12">
        <v>42477.729780092595</v>
      </c>
      <c r="R789">
        <v>2016</v>
      </c>
      <c r="S789" t="s">
        <v>8367</v>
      </c>
    </row>
    <row r="790" spans="1:19" ht="102" thickBot="1" x14ac:dyDescent="0.4">
      <c r="A790">
        <v>3509</v>
      </c>
      <c r="B790" s="3" t="s">
        <v>3508</v>
      </c>
      <c r="C790" s="3" t="s">
        <v>7619</v>
      </c>
      <c r="D790" s="6">
        <v>3000</v>
      </c>
      <c r="E790" s="8">
        <v>3190</v>
      </c>
      <c r="F790" t="s">
        <v>8218</v>
      </c>
      <c r="G790" t="s">
        <v>8223</v>
      </c>
      <c r="H790" t="s">
        <v>8245</v>
      </c>
      <c r="I790">
        <v>1416545700</v>
      </c>
      <c r="J790">
        <v>1415392666</v>
      </c>
      <c r="K790" t="b">
        <v>0</v>
      </c>
      <c r="L790">
        <v>33</v>
      </c>
      <c r="M790" t="b">
        <v>1</v>
      </c>
      <c r="N790" t="s">
        <v>8269</v>
      </c>
      <c r="O790" s="20" t="s">
        <v>8319</v>
      </c>
      <c r="P790" s="15" t="s">
        <v>8320</v>
      </c>
      <c r="Q790" s="13">
        <v>41950.859560185185</v>
      </c>
      <c r="R790">
        <v>2014</v>
      </c>
      <c r="S790" t="s">
        <v>8374</v>
      </c>
    </row>
    <row r="791" spans="1:19" ht="102" thickBot="1" x14ac:dyDescent="0.4">
      <c r="A791">
        <v>3510</v>
      </c>
      <c r="B791" s="3" t="s">
        <v>3509</v>
      </c>
      <c r="C791" s="3" t="s">
        <v>7620</v>
      </c>
      <c r="D791" s="6">
        <v>900</v>
      </c>
      <c r="E791" s="8">
        <v>905</v>
      </c>
      <c r="F791" t="s">
        <v>8218</v>
      </c>
      <c r="G791" t="s">
        <v>8223</v>
      </c>
      <c r="H791" t="s">
        <v>8245</v>
      </c>
      <c r="I791">
        <v>1404312846</v>
      </c>
      <c r="J791">
        <v>1402584846</v>
      </c>
      <c r="K791" t="b">
        <v>0</v>
      </c>
      <c r="L791">
        <v>15</v>
      </c>
      <c r="M791" t="b">
        <v>1</v>
      </c>
      <c r="N791" t="s">
        <v>8269</v>
      </c>
      <c r="O791" s="20" t="s">
        <v>8319</v>
      </c>
      <c r="P791" s="15" t="s">
        <v>8320</v>
      </c>
      <c r="Q791" s="12">
        <v>41802.62090277778</v>
      </c>
      <c r="R791">
        <v>2014</v>
      </c>
      <c r="S791" t="s">
        <v>8369</v>
      </c>
    </row>
    <row r="792" spans="1:19" ht="29.5" thickBot="1" x14ac:dyDescent="0.4">
      <c r="A792">
        <v>3511</v>
      </c>
      <c r="B792" s="3" t="s">
        <v>3510</v>
      </c>
      <c r="C792" s="3" t="s">
        <v>7621</v>
      </c>
      <c r="D792" s="6">
        <v>1500</v>
      </c>
      <c r="E792" s="8">
        <v>1518</v>
      </c>
      <c r="F792" t="s">
        <v>8218</v>
      </c>
      <c r="G792" t="s">
        <v>8224</v>
      </c>
      <c r="H792" t="s">
        <v>8246</v>
      </c>
      <c r="I792">
        <v>1415385000</v>
      </c>
      <c r="J792">
        <v>1413406695</v>
      </c>
      <c r="K792" t="b">
        <v>0</v>
      </c>
      <c r="L792">
        <v>19</v>
      </c>
      <c r="M792" t="b">
        <v>1</v>
      </c>
      <c r="N792" t="s">
        <v>8269</v>
      </c>
      <c r="O792" s="20" t="s">
        <v>8319</v>
      </c>
      <c r="P792" s="15" t="s">
        <v>8320</v>
      </c>
      <c r="Q792" s="13">
        <v>41927.873784722222</v>
      </c>
      <c r="R792">
        <v>2014</v>
      </c>
      <c r="S792" t="s">
        <v>8373</v>
      </c>
    </row>
    <row r="793" spans="1:19" ht="58.5" thickBot="1" x14ac:dyDescent="0.4">
      <c r="A793">
        <v>3512</v>
      </c>
      <c r="B793" s="3" t="s">
        <v>3511</v>
      </c>
      <c r="C793" s="3" t="s">
        <v>7622</v>
      </c>
      <c r="D793" s="6">
        <v>1000</v>
      </c>
      <c r="E793" s="8">
        <v>1000</v>
      </c>
      <c r="F793" t="s">
        <v>8218</v>
      </c>
      <c r="G793" t="s">
        <v>8224</v>
      </c>
      <c r="H793" t="s">
        <v>8246</v>
      </c>
      <c r="I793">
        <v>1429789992</v>
      </c>
      <c r="J793">
        <v>1424609592</v>
      </c>
      <c r="K793" t="b">
        <v>0</v>
      </c>
      <c r="L793">
        <v>17</v>
      </c>
      <c r="M793" t="b">
        <v>1</v>
      </c>
      <c r="N793" t="s">
        <v>8269</v>
      </c>
      <c r="O793" s="20" t="s">
        <v>8319</v>
      </c>
      <c r="P793" s="15" t="s">
        <v>8320</v>
      </c>
      <c r="Q793" s="12">
        <v>42057.536944444444</v>
      </c>
      <c r="R793">
        <v>2015</v>
      </c>
      <c r="S793" t="s">
        <v>8376</v>
      </c>
    </row>
    <row r="794" spans="1:19" ht="145.5" thickBot="1" x14ac:dyDescent="0.4">
      <c r="A794">
        <v>3513</v>
      </c>
      <c r="B794" s="3" t="s">
        <v>3512</v>
      </c>
      <c r="C794" s="3" t="s">
        <v>7623</v>
      </c>
      <c r="D794" s="6">
        <v>2800</v>
      </c>
      <c r="E794" s="8">
        <v>3315</v>
      </c>
      <c r="F794" t="s">
        <v>8218</v>
      </c>
      <c r="G794" t="s">
        <v>8223</v>
      </c>
      <c r="H794" t="s">
        <v>8245</v>
      </c>
      <c r="I794">
        <v>1401857940</v>
      </c>
      <c r="J794">
        <v>1400725112</v>
      </c>
      <c r="K794" t="b">
        <v>0</v>
      </c>
      <c r="L794">
        <v>44</v>
      </c>
      <c r="M794" t="b">
        <v>1</v>
      </c>
      <c r="N794" t="s">
        <v>8269</v>
      </c>
      <c r="O794" s="20" t="s">
        <v>8319</v>
      </c>
      <c r="P794" s="15" t="s">
        <v>8320</v>
      </c>
      <c r="Q794" s="13">
        <v>41781.096203703702</v>
      </c>
      <c r="R794">
        <v>2014</v>
      </c>
      <c r="S794" t="s">
        <v>8368</v>
      </c>
    </row>
    <row r="795" spans="1:19" ht="116.5" thickBot="1" x14ac:dyDescent="0.4">
      <c r="A795">
        <v>3514</v>
      </c>
      <c r="B795" s="3" t="s">
        <v>3513</v>
      </c>
      <c r="C795" s="3" t="s">
        <v>7624</v>
      </c>
      <c r="D795" s="6">
        <v>500</v>
      </c>
      <c r="E795" s="8">
        <v>550</v>
      </c>
      <c r="F795" t="s">
        <v>8218</v>
      </c>
      <c r="G795" t="s">
        <v>8223</v>
      </c>
      <c r="H795" t="s">
        <v>8245</v>
      </c>
      <c r="I795">
        <v>1422853140</v>
      </c>
      <c r="J795">
        <v>1421439552</v>
      </c>
      <c r="K795" t="b">
        <v>0</v>
      </c>
      <c r="L795">
        <v>10</v>
      </c>
      <c r="M795" t="b">
        <v>1</v>
      </c>
      <c r="N795" t="s">
        <v>8269</v>
      </c>
      <c r="O795" s="20" t="s">
        <v>8319</v>
      </c>
      <c r="P795" s="15" t="s">
        <v>8320</v>
      </c>
      <c r="Q795" s="12">
        <v>42020.846666666665</v>
      </c>
      <c r="R795">
        <v>2015</v>
      </c>
      <c r="S795" t="s">
        <v>8365</v>
      </c>
    </row>
    <row r="796" spans="1:19" ht="73" thickBot="1" x14ac:dyDescent="0.4">
      <c r="A796">
        <v>3515</v>
      </c>
      <c r="B796" s="3" t="s">
        <v>3514</v>
      </c>
      <c r="C796" s="3" t="s">
        <v>7625</v>
      </c>
      <c r="D796" s="6">
        <v>3000</v>
      </c>
      <c r="E796" s="8">
        <v>3080</v>
      </c>
      <c r="F796" t="s">
        <v>8218</v>
      </c>
      <c r="G796" t="s">
        <v>8223</v>
      </c>
      <c r="H796" t="s">
        <v>8245</v>
      </c>
      <c r="I796">
        <v>1433097171</v>
      </c>
      <c r="J796">
        <v>1430505171</v>
      </c>
      <c r="K796" t="b">
        <v>0</v>
      </c>
      <c r="L796">
        <v>46</v>
      </c>
      <c r="M796" t="b">
        <v>1</v>
      </c>
      <c r="N796" t="s">
        <v>8269</v>
      </c>
      <c r="O796" s="20" t="s">
        <v>8319</v>
      </c>
      <c r="P796" s="15" t="s">
        <v>8320</v>
      </c>
      <c r="Q796" s="13">
        <v>42125.772812499999</v>
      </c>
      <c r="R796">
        <v>2015</v>
      </c>
      <c r="S796" t="s">
        <v>8368</v>
      </c>
    </row>
    <row r="797" spans="1:19" ht="73" thickBot="1" x14ac:dyDescent="0.4">
      <c r="A797">
        <v>3516</v>
      </c>
      <c r="B797" s="3" t="s">
        <v>3515</v>
      </c>
      <c r="C797" s="3" t="s">
        <v>7626</v>
      </c>
      <c r="D797" s="6">
        <v>2500</v>
      </c>
      <c r="E797" s="8">
        <v>2500</v>
      </c>
      <c r="F797" t="s">
        <v>8218</v>
      </c>
      <c r="G797" t="s">
        <v>8223</v>
      </c>
      <c r="H797" t="s">
        <v>8245</v>
      </c>
      <c r="I797">
        <v>1410145200</v>
      </c>
      <c r="J797">
        <v>1407197670</v>
      </c>
      <c r="K797" t="b">
        <v>0</v>
      </c>
      <c r="L797">
        <v>11</v>
      </c>
      <c r="M797" t="b">
        <v>1</v>
      </c>
      <c r="N797" t="s">
        <v>8269</v>
      </c>
      <c r="O797" s="20" t="s">
        <v>8319</v>
      </c>
      <c r="P797" s="15" t="s">
        <v>8320</v>
      </c>
      <c r="Q797" s="12">
        <v>41856.010069444441</v>
      </c>
      <c r="R797">
        <v>2014</v>
      </c>
      <c r="S797" t="s">
        <v>8371</v>
      </c>
    </row>
    <row r="798" spans="1:19" ht="87.5" thickBot="1" x14ac:dyDescent="0.4">
      <c r="A798">
        <v>3517</v>
      </c>
      <c r="B798" s="3" t="s">
        <v>3516</v>
      </c>
      <c r="C798" s="3" t="s">
        <v>7627</v>
      </c>
      <c r="D798" s="6">
        <v>4000</v>
      </c>
      <c r="E798" s="8">
        <v>4000</v>
      </c>
      <c r="F798" t="s">
        <v>8218</v>
      </c>
      <c r="G798" t="s">
        <v>8224</v>
      </c>
      <c r="H798" t="s">
        <v>8246</v>
      </c>
      <c r="I798">
        <v>1404471600</v>
      </c>
      <c r="J798">
        <v>1401910634</v>
      </c>
      <c r="K798" t="b">
        <v>0</v>
      </c>
      <c r="L798">
        <v>13</v>
      </c>
      <c r="M798" t="b">
        <v>1</v>
      </c>
      <c r="N798" t="s">
        <v>8269</v>
      </c>
      <c r="O798" s="20" t="s">
        <v>8319</v>
      </c>
      <c r="P798" s="15" t="s">
        <v>8320</v>
      </c>
      <c r="Q798" s="13">
        <v>41794.817523148151</v>
      </c>
      <c r="R798">
        <v>2014</v>
      </c>
      <c r="S798" t="s">
        <v>8369</v>
      </c>
    </row>
    <row r="799" spans="1:19" ht="58.5" thickBot="1" x14ac:dyDescent="0.4">
      <c r="A799">
        <v>3518</v>
      </c>
      <c r="B799" s="3" t="s">
        <v>3517</v>
      </c>
      <c r="C799" s="3" t="s">
        <v>7628</v>
      </c>
      <c r="D799" s="6">
        <v>1500</v>
      </c>
      <c r="E799" s="8">
        <v>1650.69</v>
      </c>
      <c r="F799" t="s">
        <v>8218</v>
      </c>
      <c r="G799" t="s">
        <v>8223</v>
      </c>
      <c r="H799" t="s">
        <v>8245</v>
      </c>
      <c r="I799">
        <v>1412259660</v>
      </c>
      <c r="J799">
        <v>1410461299</v>
      </c>
      <c r="K799" t="b">
        <v>0</v>
      </c>
      <c r="L799">
        <v>33</v>
      </c>
      <c r="M799" t="b">
        <v>1</v>
      </c>
      <c r="N799" t="s">
        <v>8269</v>
      </c>
      <c r="O799" s="20" t="s">
        <v>8319</v>
      </c>
      <c r="P799" s="15" t="s">
        <v>8320</v>
      </c>
      <c r="Q799" s="12">
        <v>41893.783553240741</v>
      </c>
      <c r="R799">
        <v>2014</v>
      </c>
      <c r="S799" t="s">
        <v>8372</v>
      </c>
    </row>
    <row r="800" spans="1:19" ht="29.5" thickBot="1" x14ac:dyDescent="0.4">
      <c r="A800">
        <v>3519</v>
      </c>
      <c r="B800" s="3" t="s">
        <v>3518</v>
      </c>
      <c r="C800" s="3" t="s">
        <v>7629</v>
      </c>
      <c r="D800" s="6">
        <v>2000</v>
      </c>
      <c r="E800" s="8">
        <v>2027</v>
      </c>
      <c r="F800" t="s">
        <v>8218</v>
      </c>
      <c r="G800" t="s">
        <v>8224</v>
      </c>
      <c r="H800" t="s">
        <v>8246</v>
      </c>
      <c r="I800">
        <v>1425478950</v>
      </c>
      <c r="J800">
        <v>1422886950</v>
      </c>
      <c r="K800" t="b">
        <v>0</v>
      </c>
      <c r="L800">
        <v>28</v>
      </c>
      <c r="M800" t="b">
        <v>1</v>
      </c>
      <c r="N800" t="s">
        <v>8269</v>
      </c>
      <c r="O800" s="20" t="s">
        <v>8319</v>
      </c>
      <c r="P800" s="15" t="s">
        <v>8320</v>
      </c>
      <c r="Q800" s="13">
        <v>42037.598958333336</v>
      </c>
      <c r="R800">
        <v>2015</v>
      </c>
      <c r="S800" t="s">
        <v>8376</v>
      </c>
    </row>
    <row r="801" spans="1:19" ht="29.5" thickBot="1" x14ac:dyDescent="0.4">
      <c r="A801">
        <v>3520</v>
      </c>
      <c r="B801" s="3" t="s">
        <v>3519</v>
      </c>
      <c r="C801" s="3" t="s">
        <v>7630</v>
      </c>
      <c r="D801" s="6">
        <v>2000</v>
      </c>
      <c r="E801" s="8">
        <v>2015</v>
      </c>
      <c r="F801" t="s">
        <v>8218</v>
      </c>
      <c r="G801" t="s">
        <v>8224</v>
      </c>
      <c r="H801" t="s">
        <v>8246</v>
      </c>
      <c r="I801">
        <v>1441547220</v>
      </c>
      <c r="J801">
        <v>1439322412</v>
      </c>
      <c r="K801" t="b">
        <v>0</v>
      </c>
      <c r="L801">
        <v>21</v>
      </c>
      <c r="M801" t="b">
        <v>1</v>
      </c>
      <c r="N801" t="s">
        <v>8269</v>
      </c>
      <c r="O801" s="20" t="s">
        <v>8319</v>
      </c>
      <c r="P801" s="15" t="s">
        <v>8320</v>
      </c>
      <c r="Q801" s="12">
        <v>42227.824212962965</v>
      </c>
      <c r="R801">
        <v>2015</v>
      </c>
      <c r="S801" t="s">
        <v>8371</v>
      </c>
    </row>
    <row r="802" spans="1:19" ht="73" thickBot="1" x14ac:dyDescent="0.4">
      <c r="A802">
        <v>3521</v>
      </c>
      <c r="B802" s="3" t="s">
        <v>3520</v>
      </c>
      <c r="C802" s="3" t="s">
        <v>7631</v>
      </c>
      <c r="D802" s="6">
        <v>350</v>
      </c>
      <c r="E802" s="8">
        <v>593</v>
      </c>
      <c r="F802" t="s">
        <v>8218</v>
      </c>
      <c r="G802" t="s">
        <v>8223</v>
      </c>
      <c r="H802" t="s">
        <v>8245</v>
      </c>
      <c r="I802">
        <v>1411980020</v>
      </c>
      <c r="J802">
        <v>1409388020</v>
      </c>
      <c r="K802" t="b">
        <v>0</v>
      </c>
      <c r="L802">
        <v>13</v>
      </c>
      <c r="M802" t="b">
        <v>1</v>
      </c>
      <c r="N802" t="s">
        <v>8269</v>
      </c>
      <c r="O802" s="20" t="s">
        <v>8319</v>
      </c>
      <c r="P802" s="15" t="s">
        <v>8320</v>
      </c>
      <c r="Q802" s="13">
        <v>41881.361342592594</v>
      </c>
      <c r="R802">
        <v>2014</v>
      </c>
      <c r="S802" t="s">
        <v>8371</v>
      </c>
    </row>
    <row r="803" spans="1:19" ht="102" thickBot="1" x14ac:dyDescent="0.4">
      <c r="A803">
        <v>3522</v>
      </c>
      <c r="B803" s="3" t="s">
        <v>3521</v>
      </c>
      <c r="C803" s="3" t="s">
        <v>7632</v>
      </c>
      <c r="D803" s="6">
        <v>1395</v>
      </c>
      <c r="E803" s="8">
        <v>1395</v>
      </c>
      <c r="F803" t="s">
        <v>8218</v>
      </c>
      <c r="G803" t="s">
        <v>8224</v>
      </c>
      <c r="H803" t="s">
        <v>8246</v>
      </c>
      <c r="I803">
        <v>1442311560</v>
      </c>
      <c r="J803">
        <v>1439924246</v>
      </c>
      <c r="K803" t="b">
        <v>0</v>
      </c>
      <c r="L803">
        <v>34</v>
      </c>
      <c r="M803" t="b">
        <v>1</v>
      </c>
      <c r="N803" t="s">
        <v>8269</v>
      </c>
      <c r="O803" s="20" t="s">
        <v>8319</v>
      </c>
      <c r="P803" s="15" t="s">
        <v>8320</v>
      </c>
      <c r="Q803" s="12">
        <v>42234.789884259262</v>
      </c>
      <c r="R803">
        <v>2015</v>
      </c>
      <c r="S803" t="s">
        <v>8371</v>
      </c>
    </row>
    <row r="804" spans="1:19" ht="29.5" thickBot="1" x14ac:dyDescent="0.4">
      <c r="A804">
        <v>3523</v>
      </c>
      <c r="B804" s="3" t="s">
        <v>3522</v>
      </c>
      <c r="C804" s="3" t="s">
        <v>7633</v>
      </c>
      <c r="D804" s="6">
        <v>4000</v>
      </c>
      <c r="E804" s="8">
        <v>4546</v>
      </c>
      <c r="F804" t="s">
        <v>8218</v>
      </c>
      <c r="G804" t="s">
        <v>8224</v>
      </c>
      <c r="H804" t="s">
        <v>8246</v>
      </c>
      <c r="I804">
        <v>1474844400</v>
      </c>
      <c r="J804">
        <v>1469871148</v>
      </c>
      <c r="K804" t="b">
        <v>0</v>
      </c>
      <c r="L804">
        <v>80</v>
      </c>
      <c r="M804" t="b">
        <v>1</v>
      </c>
      <c r="N804" t="s">
        <v>8269</v>
      </c>
      <c r="O804" s="20" t="s">
        <v>8319</v>
      </c>
      <c r="P804" s="15" t="s">
        <v>8320</v>
      </c>
      <c r="Q804" s="13">
        <v>42581.397546296299</v>
      </c>
      <c r="R804">
        <v>2016</v>
      </c>
      <c r="S804" t="s">
        <v>8370</v>
      </c>
    </row>
    <row r="805" spans="1:19" ht="44" thickBot="1" x14ac:dyDescent="0.4">
      <c r="A805">
        <v>3524</v>
      </c>
      <c r="B805" s="3" t="s">
        <v>3523</v>
      </c>
      <c r="C805" s="3" t="s">
        <v>7634</v>
      </c>
      <c r="D805" s="6">
        <v>10000</v>
      </c>
      <c r="E805" s="8">
        <v>10156</v>
      </c>
      <c r="F805" t="s">
        <v>8218</v>
      </c>
      <c r="G805" t="s">
        <v>8223</v>
      </c>
      <c r="H805" t="s">
        <v>8245</v>
      </c>
      <c r="I805">
        <v>1410580800</v>
      </c>
      <c r="J805">
        <v>1409336373</v>
      </c>
      <c r="K805" t="b">
        <v>0</v>
      </c>
      <c r="L805">
        <v>74</v>
      </c>
      <c r="M805" t="b">
        <v>1</v>
      </c>
      <c r="N805" t="s">
        <v>8269</v>
      </c>
      <c r="O805" s="20" t="s">
        <v>8319</v>
      </c>
      <c r="P805" s="15" t="s">
        <v>8320</v>
      </c>
      <c r="Q805" s="12">
        <v>41880.76357638889</v>
      </c>
      <c r="R805">
        <v>2014</v>
      </c>
      <c r="S805" t="s">
        <v>8371</v>
      </c>
    </row>
    <row r="806" spans="1:19" ht="87.5" thickBot="1" x14ac:dyDescent="0.4">
      <c r="A806">
        <v>3525</v>
      </c>
      <c r="B806" s="3" t="s">
        <v>3524</v>
      </c>
      <c r="C806" s="3" t="s">
        <v>7635</v>
      </c>
      <c r="D806" s="6">
        <v>500</v>
      </c>
      <c r="E806" s="8">
        <v>530</v>
      </c>
      <c r="F806" t="s">
        <v>8218</v>
      </c>
      <c r="G806" t="s">
        <v>8223</v>
      </c>
      <c r="H806" t="s">
        <v>8245</v>
      </c>
      <c r="I806">
        <v>1439136000</v>
      </c>
      <c r="J806">
        <v>1438188106</v>
      </c>
      <c r="K806" t="b">
        <v>0</v>
      </c>
      <c r="L806">
        <v>7</v>
      </c>
      <c r="M806" t="b">
        <v>1</v>
      </c>
      <c r="N806" t="s">
        <v>8269</v>
      </c>
      <c r="O806" s="20" t="s">
        <v>8319</v>
      </c>
      <c r="P806" s="15" t="s">
        <v>8320</v>
      </c>
      <c r="Q806" s="13">
        <v>42214.695671296293</v>
      </c>
      <c r="R806">
        <v>2015</v>
      </c>
      <c r="S806" t="s">
        <v>8370</v>
      </c>
    </row>
    <row r="807" spans="1:19" ht="58.5" thickBot="1" x14ac:dyDescent="0.4">
      <c r="A807">
        <v>3526</v>
      </c>
      <c r="B807" s="3" t="s">
        <v>3525</v>
      </c>
      <c r="C807" s="3" t="s">
        <v>7636</v>
      </c>
      <c r="D807" s="6">
        <v>3300</v>
      </c>
      <c r="E807" s="8">
        <v>3366</v>
      </c>
      <c r="F807" t="s">
        <v>8218</v>
      </c>
      <c r="G807" t="s">
        <v>8223</v>
      </c>
      <c r="H807" t="s">
        <v>8245</v>
      </c>
      <c r="I807">
        <v>1461823140</v>
      </c>
      <c r="J807">
        <v>1459411371</v>
      </c>
      <c r="K807" t="b">
        <v>0</v>
      </c>
      <c r="L807">
        <v>34</v>
      </c>
      <c r="M807" t="b">
        <v>1</v>
      </c>
      <c r="N807" t="s">
        <v>8269</v>
      </c>
      <c r="O807" s="20" t="s">
        <v>8319</v>
      </c>
      <c r="P807" s="15" t="s">
        <v>8320</v>
      </c>
      <c r="Q807" s="12">
        <v>42460.335312499999</v>
      </c>
      <c r="R807">
        <v>2016</v>
      </c>
      <c r="S807" t="s">
        <v>8366</v>
      </c>
    </row>
    <row r="808" spans="1:19" ht="131" thickBot="1" x14ac:dyDescent="0.4">
      <c r="A808">
        <v>3527</v>
      </c>
      <c r="B808" s="3" t="s">
        <v>3526</v>
      </c>
      <c r="C808" s="3" t="s">
        <v>7637</v>
      </c>
      <c r="D808" s="6">
        <v>6000</v>
      </c>
      <c r="E808" s="8">
        <v>7015</v>
      </c>
      <c r="F808" t="s">
        <v>8218</v>
      </c>
      <c r="G808" t="s">
        <v>8223</v>
      </c>
      <c r="H808" t="s">
        <v>8245</v>
      </c>
      <c r="I808">
        <v>1436587140</v>
      </c>
      <c r="J808">
        <v>1434069205</v>
      </c>
      <c r="K808" t="b">
        <v>0</v>
      </c>
      <c r="L808">
        <v>86</v>
      </c>
      <c r="M808" t="b">
        <v>1</v>
      </c>
      <c r="N808" t="s">
        <v>8269</v>
      </c>
      <c r="O808" s="20" t="s">
        <v>8319</v>
      </c>
      <c r="P808" s="15" t="s">
        <v>8320</v>
      </c>
      <c r="Q808" s="13">
        <v>42167.023206018515</v>
      </c>
      <c r="R808">
        <v>2015</v>
      </c>
      <c r="S808" t="s">
        <v>8369</v>
      </c>
    </row>
    <row r="809" spans="1:19" ht="102" thickBot="1" x14ac:dyDescent="0.4">
      <c r="A809">
        <v>3528</v>
      </c>
      <c r="B809" s="3" t="s">
        <v>3527</v>
      </c>
      <c r="C809" s="3" t="s">
        <v>7638</v>
      </c>
      <c r="D809" s="6">
        <v>1650</v>
      </c>
      <c r="E809" s="8">
        <v>1669</v>
      </c>
      <c r="F809" t="s">
        <v>8218</v>
      </c>
      <c r="G809" t="s">
        <v>8224</v>
      </c>
      <c r="H809" t="s">
        <v>8246</v>
      </c>
      <c r="I809">
        <v>1484740918</v>
      </c>
      <c r="J809">
        <v>1483012918</v>
      </c>
      <c r="K809" t="b">
        <v>0</v>
      </c>
      <c r="L809">
        <v>37</v>
      </c>
      <c r="M809" t="b">
        <v>1</v>
      </c>
      <c r="N809" t="s">
        <v>8269</v>
      </c>
      <c r="O809" s="20" t="s">
        <v>8319</v>
      </c>
      <c r="P809" s="15" t="s">
        <v>8320</v>
      </c>
      <c r="Q809" s="12">
        <v>42733.50136574074</v>
      </c>
      <c r="R809">
        <v>2016</v>
      </c>
      <c r="S809" t="s">
        <v>8375</v>
      </c>
    </row>
    <row r="810" spans="1:19" ht="102" thickBot="1" x14ac:dyDescent="0.4">
      <c r="A810">
        <v>3529</v>
      </c>
      <c r="B810" s="3" t="s">
        <v>3528</v>
      </c>
      <c r="C810" s="3" t="s">
        <v>7639</v>
      </c>
      <c r="D810" s="6">
        <v>500</v>
      </c>
      <c r="E810" s="8">
        <v>660</v>
      </c>
      <c r="F810" t="s">
        <v>8218</v>
      </c>
      <c r="G810" t="s">
        <v>8223</v>
      </c>
      <c r="H810" t="s">
        <v>8245</v>
      </c>
      <c r="I810">
        <v>1436749200</v>
      </c>
      <c r="J810">
        <v>1434997018</v>
      </c>
      <c r="K810" t="b">
        <v>0</v>
      </c>
      <c r="L810">
        <v>18</v>
      </c>
      <c r="M810" t="b">
        <v>1</v>
      </c>
      <c r="N810" t="s">
        <v>8269</v>
      </c>
      <c r="O810" s="20" t="s">
        <v>8319</v>
      </c>
      <c r="P810" s="15" t="s">
        <v>8320</v>
      </c>
      <c r="Q810" s="13">
        <v>42177.761782407404</v>
      </c>
      <c r="R810">
        <v>2015</v>
      </c>
      <c r="S810" t="s">
        <v>8369</v>
      </c>
    </row>
    <row r="811" spans="1:19" ht="29.5" thickBot="1" x14ac:dyDescent="0.4">
      <c r="A811">
        <v>3530</v>
      </c>
      <c r="B811" s="3" t="s">
        <v>3529</v>
      </c>
      <c r="C811" s="3" t="s">
        <v>7640</v>
      </c>
      <c r="D811" s="6">
        <v>2750</v>
      </c>
      <c r="E811" s="8">
        <v>2750</v>
      </c>
      <c r="F811" t="s">
        <v>8218</v>
      </c>
      <c r="G811" t="s">
        <v>8224</v>
      </c>
      <c r="H811" t="s">
        <v>8246</v>
      </c>
      <c r="I811">
        <v>1460318400</v>
      </c>
      <c r="J811">
        <v>1457881057</v>
      </c>
      <c r="K811" t="b">
        <v>0</v>
      </c>
      <c r="L811">
        <v>22</v>
      </c>
      <c r="M811" t="b">
        <v>1</v>
      </c>
      <c r="N811" t="s">
        <v>8269</v>
      </c>
      <c r="O811" s="20" t="s">
        <v>8319</v>
      </c>
      <c r="P811" s="15" t="s">
        <v>8320</v>
      </c>
      <c r="Q811" s="12">
        <v>42442.623344907406</v>
      </c>
      <c r="R811">
        <v>2016</v>
      </c>
      <c r="S811" t="s">
        <v>8366</v>
      </c>
    </row>
    <row r="812" spans="1:19" ht="58.5" thickBot="1" x14ac:dyDescent="0.4">
      <c r="A812">
        <v>3531</v>
      </c>
      <c r="B812" s="3" t="s">
        <v>3530</v>
      </c>
      <c r="C812" s="3" t="s">
        <v>7641</v>
      </c>
      <c r="D812" s="6">
        <v>1000</v>
      </c>
      <c r="E812" s="8">
        <v>1280</v>
      </c>
      <c r="F812" t="s">
        <v>8218</v>
      </c>
      <c r="G812" t="s">
        <v>8223</v>
      </c>
      <c r="H812" t="s">
        <v>8245</v>
      </c>
      <c r="I812">
        <v>1467301334</v>
      </c>
      <c r="J812">
        <v>1464709334</v>
      </c>
      <c r="K812" t="b">
        <v>0</v>
      </c>
      <c r="L812">
        <v>26</v>
      </c>
      <c r="M812" t="b">
        <v>1</v>
      </c>
      <c r="N812" t="s">
        <v>8269</v>
      </c>
      <c r="O812" s="20" t="s">
        <v>8319</v>
      </c>
      <c r="P812" s="15" t="s">
        <v>8320</v>
      </c>
      <c r="Q812" s="13">
        <v>42521.654328703706</v>
      </c>
      <c r="R812">
        <v>2016</v>
      </c>
      <c r="S812" t="s">
        <v>8368</v>
      </c>
    </row>
    <row r="813" spans="1:19" ht="58.5" thickBot="1" x14ac:dyDescent="0.4">
      <c r="A813">
        <v>3532</v>
      </c>
      <c r="B813" s="3" t="s">
        <v>3531</v>
      </c>
      <c r="C813" s="3" t="s">
        <v>7642</v>
      </c>
      <c r="D813" s="6">
        <v>960</v>
      </c>
      <c r="E813" s="8">
        <v>1142</v>
      </c>
      <c r="F813" t="s">
        <v>8218</v>
      </c>
      <c r="G813" t="s">
        <v>8223</v>
      </c>
      <c r="H813" t="s">
        <v>8245</v>
      </c>
      <c r="I813">
        <v>1411012740</v>
      </c>
      <c r="J813">
        <v>1409667827</v>
      </c>
      <c r="K813" t="b">
        <v>0</v>
      </c>
      <c r="L813">
        <v>27</v>
      </c>
      <c r="M813" t="b">
        <v>1</v>
      </c>
      <c r="N813" t="s">
        <v>8269</v>
      </c>
      <c r="O813" s="20" t="s">
        <v>8319</v>
      </c>
      <c r="P813" s="15" t="s">
        <v>8320</v>
      </c>
      <c r="Q813" s="12">
        <v>41884.599849537037</v>
      </c>
      <c r="R813">
        <v>2014</v>
      </c>
      <c r="S813" t="s">
        <v>8372</v>
      </c>
    </row>
    <row r="814" spans="1:19" ht="116.5" thickBot="1" x14ac:dyDescent="0.4">
      <c r="A814">
        <v>3533</v>
      </c>
      <c r="B814" s="3" t="s">
        <v>3532</v>
      </c>
      <c r="C814" s="3" t="s">
        <v>7643</v>
      </c>
      <c r="D814" s="6">
        <v>500</v>
      </c>
      <c r="E814" s="8">
        <v>631</v>
      </c>
      <c r="F814" t="s">
        <v>8218</v>
      </c>
      <c r="G814" t="s">
        <v>8223</v>
      </c>
      <c r="H814" t="s">
        <v>8245</v>
      </c>
      <c r="I814">
        <v>1447269367</v>
      </c>
      <c r="J814">
        <v>1444673767</v>
      </c>
      <c r="K814" t="b">
        <v>0</v>
      </c>
      <c r="L814">
        <v>8</v>
      </c>
      <c r="M814" t="b">
        <v>1</v>
      </c>
      <c r="N814" t="s">
        <v>8269</v>
      </c>
      <c r="O814" s="20" t="s">
        <v>8319</v>
      </c>
      <c r="P814" s="15" t="s">
        <v>8320</v>
      </c>
      <c r="Q814" s="13">
        <v>42289.761192129627</v>
      </c>
      <c r="R814">
        <v>2015</v>
      </c>
      <c r="S814" t="s">
        <v>8373</v>
      </c>
    </row>
    <row r="815" spans="1:19" ht="29.5" thickBot="1" x14ac:dyDescent="0.4">
      <c r="A815">
        <v>3534</v>
      </c>
      <c r="B815" s="3" t="s">
        <v>3533</v>
      </c>
      <c r="C815" s="3" t="s">
        <v>7644</v>
      </c>
      <c r="D815" s="6">
        <v>5000</v>
      </c>
      <c r="E815" s="8">
        <v>7810</v>
      </c>
      <c r="F815" t="s">
        <v>8218</v>
      </c>
      <c r="G815" t="s">
        <v>8223</v>
      </c>
      <c r="H815" t="s">
        <v>8245</v>
      </c>
      <c r="I815">
        <v>1443711623</v>
      </c>
      <c r="J815">
        <v>1440687623</v>
      </c>
      <c r="K815" t="b">
        <v>0</v>
      </c>
      <c r="L815">
        <v>204</v>
      </c>
      <c r="M815" t="b">
        <v>1</v>
      </c>
      <c r="N815" t="s">
        <v>8269</v>
      </c>
      <c r="O815" s="20" t="s">
        <v>8319</v>
      </c>
      <c r="P815" s="15" t="s">
        <v>8320</v>
      </c>
      <c r="Q815" s="12">
        <v>42243.6252662037</v>
      </c>
      <c r="R815">
        <v>2015</v>
      </c>
      <c r="S815" t="s">
        <v>8371</v>
      </c>
    </row>
    <row r="816" spans="1:19" ht="44" thickBot="1" x14ac:dyDescent="0.4">
      <c r="A816">
        <v>3535</v>
      </c>
      <c r="B816" s="3" t="s">
        <v>3534</v>
      </c>
      <c r="C816" s="3" t="s">
        <v>7645</v>
      </c>
      <c r="D816" s="6">
        <v>2000</v>
      </c>
      <c r="E816" s="8">
        <v>2063</v>
      </c>
      <c r="F816" t="s">
        <v>8218</v>
      </c>
      <c r="G816" t="s">
        <v>8224</v>
      </c>
      <c r="H816" t="s">
        <v>8246</v>
      </c>
      <c r="I816">
        <v>1443808800</v>
      </c>
      <c r="J816">
        <v>1441120910</v>
      </c>
      <c r="K816" t="b">
        <v>0</v>
      </c>
      <c r="L816">
        <v>46</v>
      </c>
      <c r="M816" t="b">
        <v>1</v>
      </c>
      <c r="N816" t="s">
        <v>8269</v>
      </c>
      <c r="O816" s="20" t="s">
        <v>8319</v>
      </c>
      <c r="P816" s="15" t="s">
        <v>8320</v>
      </c>
      <c r="Q816" s="13">
        <v>42248.640162037038</v>
      </c>
      <c r="R816">
        <v>2015</v>
      </c>
      <c r="S816" t="s">
        <v>8372</v>
      </c>
    </row>
    <row r="817" spans="1:19" ht="87.5" thickBot="1" x14ac:dyDescent="0.4">
      <c r="A817">
        <v>3536</v>
      </c>
      <c r="B817" s="3" t="s">
        <v>3535</v>
      </c>
      <c r="C817" s="3" t="s">
        <v>7646</v>
      </c>
      <c r="D817" s="6">
        <v>150</v>
      </c>
      <c r="E817" s="8">
        <v>230</v>
      </c>
      <c r="F817" t="s">
        <v>8218</v>
      </c>
      <c r="G817" t="s">
        <v>8224</v>
      </c>
      <c r="H817" t="s">
        <v>8246</v>
      </c>
      <c r="I817">
        <v>1450612740</v>
      </c>
      <c r="J817">
        <v>1448040425</v>
      </c>
      <c r="K817" t="b">
        <v>0</v>
      </c>
      <c r="L817">
        <v>17</v>
      </c>
      <c r="M817" t="b">
        <v>1</v>
      </c>
      <c r="N817" t="s">
        <v>8269</v>
      </c>
      <c r="O817" s="20" t="s">
        <v>8319</v>
      </c>
      <c r="P817" s="15" t="s">
        <v>8320</v>
      </c>
      <c r="Q817" s="12">
        <v>42328.727141203701</v>
      </c>
      <c r="R817">
        <v>2015</v>
      </c>
      <c r="S817" t="s">
        <v>8374</v>
      </c>
    </row>
    <row r="818" spans="1:19" ht="87.5" thickBot="1" x14ac:dyDescent="0.4">
      <c r="A818">
        <v>3537</v>
      </c>
      <c r="B818" s="3" t="s">
        <v>3536</v>
      </c>
      <c r="C818" s="3" t="s">
        <v>7647</v>
      </c>
      <c r="D818" s="6">
        <v>675</v>
      </c>
      <c r="E818" s="8">
        <v>1218</v>
      </c>
      <c r="F818" t="s">
        <v>8218</v>
      </c>
      <c r="G818" t="s">
        <v>8228</v>
      </c>
      <c r="H818" t="s">
        <v>8250</v>
      </c>
      <c r="I818">
        <v>1416211140</v>
      </c>
      <c r="J818">
        <v>1413016216</v>
      </c>
      <c r="K818" t="b">
        <v>0</v>
      </c>
      <c r="L818">
        <v>28</v>
      </c>
      <c r="M818" t="b">
        <v>1</v>
      </c>
      <c r="N818" t="s">
        <v>8269</v>
      </c>
      <c r="O818" s="20" t="s">
        <v>8319</v>
      </c>
      <c r="P818" s="15" t="s">
        <v>8320</v>
      </c>
      <c r="Q818" s="13">
        <v>41923.354351851849</v>
      </c>
      <c r="R818">
        <v>2014</v>
      </c>
      <c r="S818" t="s">
        <v>8373</v>
      </c>
    </row>
    <row r="819" spans="1:19" ht="73" thickBot="1" x14ac:dyDescent="0.4">
      <c r="A819">
        <v>3538</v>
      </c>
      <c r="B819" s="3" t="s">
        <v>3537</v>
      </c>
      <c r="C819" s="3" t="s">
        <v>7648</v>
      </c>
      <c r="D819" s="6">
        <v>2000</v>
      </c>
      <c r="E819" s="8">
        <v>2569</v>
      </c>
      <c r="F819" t="s">
        <v>8218</v>
      </c>
      <c r="G819" t="s">
        <v>8224</v>
      </c>
      <c r="H819" t="s">
        <v>8246</v>
      </c>
      <c r="I819">
        <v>1471428340</v>
      </c>
      <c r="J819">
        <v>1469009140</v>
      </c>
      <c r="K819" t="b">
        <v>0</v>
      </c>
      <c r="L819">
        <v>83</v>
      </c>
      <c r="M819" t="b">
        <v>1</v>
      </c>
      <c r="N819" t="s">
        <v>8269</v>
      </c>
      <c r="O819" s="20" t="s">
        <v>8319</v>
      </c>
      <c r="P819" s="15" t="s">
        <v>8320</v>
      </c>
      <c r="Q819" s="12">
        <v>42571.420601851853</v>
      </c>
      <c r="R819">
        <v>2016</v>
      </c>
      <c r="S819" t="s">
        <v>8370</v>
      </c>
    </row>
    <row r="820" spans="1:19" ht="29.5" thickBot="1" x14ac:dyDescent="0.4">
      <c r="A820">
        <v>3539</v>
      </c>
      <c r="B820" s="3" t="s">
        <v>3538</v>
      </c>
      <c r="C820" s="3" t="s">
        <v>7649</v>
      </c>
      <c r="D820" s="6">
        <v>600</v>
      </c>
      <c r="E820" s="8">
        <v>718</v>
      </c>
      <c r="F820" t="s">
        <v>8218</v>
      </c>
      <c r="G820" t="s">
        <v>8223</v>
      </c>
      <c r="H820" t="s">
        <v>8245</v>
      </c>
      <c r="I820">
        <v>1473358122</v>
      </c>
      <c r="J820">
        <v>1471543722</v>
      </c>
      <c r="K820" t="b">
        <v>0</v>
      </c>
      <c r="L820">
        <v>13</v>
      </c>
      <c r="M820" t="b">
        <v>1</v>
      </c>
      <c r="N820" t="s">
        <v>8269</v>
      </c>
      <c r="O820" s="20" t="s">
        <v>8319</v>
      </c>
      <c r="P820" s="15" t="s">
        <v>8320</v>
      </c>
      <c r="Q820" s="13">
        <v>42600.756041666667</v>
      </c>
      <c r="R820">
        <v>2016</v>
      </c>
      <c r="S820" t="s">
        <v>8371</v>
      </c>
    </row>
    <row r="821" spans="1:19" ht="73" thickBot="1" x14ac:dyDescent="0.4">
      <c r="A821">
        <v>3540</v>
      </c>
      <c r="B821" s="3" t="s">
        <v>3539</v>
      </c>
      <c r="C821" s="3" t="s">
        <v>7650</v>
      </c>
      <c r="D821" s="6">
        <v>300</v>
      </c>
      <c r="E821" s="8">
        <v>369</v>
      </c>
      <c r="F821" t="s">
        <v>8218</v>
      </c>
      <c r="G821" t="s">
        <v>8224</v>
      </c>
      <c r="H821" t="s">
        <v>8246</v>
      </c>
      <c r="I821">
        <v>1466899491</v>
      </c>
      <c r="J821">
        <v>1464307491</v>
      </c>
      <c r="K821" t="b">
        <v>0</v>
      </c>
      <c r="L821">
        <v>8</v>
      </c>
      <c r="M821" t="b">
        <v>1</v>
      </c>
      <c r="N821" t="s">
        <v>8269</v>
      </c>
      <c r="O821" s="20" t="s">
        <v>8319</v>
      </c>
      <c r="P821" s="15" t="s">
        <v>8320</v>
      </c>
      <c r="Q821" s="12">
        <v>42517.003368055557</v>
      </c>
      <c r="R821">
        <v>2016</v>
      </c>
      <c r="S821" t="s">
        <v>8368</v>
      </c>
    </row>
    <row r="822" spans="1:19" ht="58.5" thickBot="1" x14ac:dyDescent="0.4">
      <c r="A822">
        <v>3541</v>
      </c>
      <c r="B822" s="3" t="s">
        <v>3540</v>
      </c>
      <c r="C822" s="3" t="s">
        <v>7651</v>
      </c>
      <c r="D822" s="6">
        <v>1200</v>
      </c>
      <c r="E822" s="8">
        <v>1260</v>
      </c>
      <c r="F822" t="s">
        <v>8218</v>
      </c>
      <c r="G822" t="s">
        <v>8224</v>
      </c>
      <c r="H822" t="s">
        <v>8246</v>
      </c>
      <c r="I822">
        <v>1441042275</v>
      </c>
      <c r="J822">
        <v>1438882275</v>
      </c>
      <c r="K822" t="b">
        <v>0</v>
      </c>
      <c r="L822">
        <v>32</v>
      </c>
      <c r="M822" t="b">
        <v>1</v>
      </c>
      <c r="N822" t="s">
        <v>8269</v>
      </c>
      <c r="O822" s="20" t="s">
        <v>8319</v>
      </c>
      <c r="P822" s="15" t="s">
        <v>8320</v>
      </c>
      <c r="Q822" s="13">
        <v>42222.730034722219</v>
      </c>
      <c r="R822">
        <v>2015</v>
      </c>
      <c r="S822" t="s">
        <v>8371</v>
      </c>
    </row>
    <row r="823" spans="1:19" ht="29.5" thickBot="1" x14ac:dyDescent="0.4">
      <c r="A823">
        <v>3542</v>
      </c>
      <c r="B823" s="3" t="s">
        <v>3541</v>
      </c>
      <c r="C823" s="3" t="s">
        <v>7652</v>
      </c>
      <c r="D823" s="6">
        <v>5500</v>
      </c>
      <c r="E823" s="8">
        <v>5623</v>
      </c>
      <c r="F823" t="s">
        <v>8218</v>
      </c>
      <c r="G823" t="s">
        <v>8223</v>
      </c>
      <c r="H823" t="s">
        <v>8245</v>
      </c>
      <c r="I823">
        <v>1410099822</v>
      </c>
      <c r="J823">
        <v>1404915822</v>
      </c>
      <c r="K823" t="b">
        <v>0</v>
      </c>
      <c r="L823">
        <v>85</v>
      </c>
      <c r="M823" t="b">
        <v>1</v>
      </c>
      <c r="N823" t="s">
        <v>8269</v>
      </c>
      <c r="O823" s="20" t="s">
        <v>8319</v>
      </c>
      <c r="P823" s="15" t="s">
        <v>8320</v>
      </c>
      <c r="Q823" s="12">
        <v>41829.599791666667</v>
      </c>
      <c r="R823">
        <v>2014</v>
      </c>
      <c r="S823" t="s">
        <v>8370</v>
      </c>
    </row>
    <row r="824" spans="1:19" ht="116.5" thickBot="1" x14ac:dyDescent="0.4">
      <c r="A824">
        <v>3543</v>
      </c>
      <c r="B824" s="3" t="s">
        <v>3542</v>
      </c>
      <c r="C824" s="3" t="s">
        <v>7653</v>
      </c>
      <c r="D824" s="6">
        <v>1500</v>
      </c>
      <c r="E824" s="8">
        <v>1570</v>
      </c>
      <c r="F824" t="s">
        <v>8218</v>
      </c>
      <c r="G824" t="s">
        <v>8235</v>
      </c>
      <c r="H824" t="s">
        <v>8248</v>
      </c>
      <c r="I824">
        <v>1435255659</v>
      </c>
      <c r="J824">
        <v>1432663659</v>
      </c>
      <c r="K824" t="b">
        <v>0</v>
      </c>
      <c r="L824">
        <v>29</v>
      </c>
      <c r="M824" t="b">
        <v>1</v>
      </c>
      <c r="N824" t="s">
        <v>8269</v>
      </c>
      <c r="O824" s="20" t="s">
        <v>8319</v>
      </c>
      <c r="P824" s="15" t="s">
        <v>8320</v>
      </c>
      <c r="Q824" s="13">
        <v>42150.755312499998</v>
      </c>
      <c r="R824">
        <v>2015</v>
      </c>
      <c r="S824" t="s">
        <v>8368</v>
      </c>
    </row>
    <row r="825" spans="1:19" ht="44" thickBot="1" x14ac:dyDescent="0.4">
      <c r="A825">
        <v>3544</v>
      </c>
      <c r="B825" s="3" t="s">
        <v>3543</v>
      </c>
      <c r="C825" s="3" t="s">
        <v>7654</v>
      </c>
      <c r="D825" s="6">
        <v>2500</v>
      </c>
      <c r="E825" s="8">
        <v>2500</v>
      </c>
      <c r="F825" t="s">
        <v>8218</v>
      </c>
      <c r="G825" t="s">
        <v>8223</v>
      </c>
      <c r="H825" t="s">
        <v>8245</v>
      </c>
      <c r="I825">
        <v>1425758257</v>
      </c>
      <c r="J825">
        <v>1423166257</v>
      </c>
      <c r="K825" t="b">
        <v>0</v>
      </c>
      <c r="L825">
        <v>24</v>
      </c>
      <c r="M825" t="b">
        <v>1</v>
      </c>
      <c r="N825" t="s">
        <v>8269</v>
      </c>
      <c r="O825" s="20" t="s">
        <v>8319</v>
      </c>
      <c r="P825" s="15" t="s">
        <v>8320</v>
      </c>
      <c r="Q825" s="12">
        <v>42040.831678240742</v>
      </c>
      <c r="R825">
        <v>2015</v>
      </c>
      <c r="S825" t="s">
        <v>8376</v>
      </c>
    </row>
    <row r="826" spans="1:19" ht="131" thickBot="1" x14ac:dyDescent="0.4">
      <c r="A826">
        <v>3545</v>
      </c>
      <c r="B826" s="3" t="s">
        <v>3544</v>
      </c>
      <c r="C826" s="3" t="s">
        <v>7655</v>
      </c>
      <c r="D826" s="6">
        <v>250</v>
      </c>
      <c r="E826" s="8">
        <v>251</v>
      </c>
      <c r="F826" t="s">
        <v>8218</v>
      </c>
      <c r="G826" t="s">
        <v>8223</v>
      </c>
      <c r="H826" t="s">
        <v>8245</v>
      </c>
      <c r="I826">
        <v>1428780159</v>
      </c>
      <c r="J826">
        <v>1426188159</v>
      </c>
      <c r="K826" t="b">
        <v>0</v>
      </c>
      <c r="L826">
        <v>8</v>
      </c>
      <c r="M826" t="b">
        <v>1</v>
      </c>
      <c r="N826" t="s">
        <v>8269</v>
      </c>
      <c r="O826" s="20" t="s">
        <v>8319</v>
      </c>
      <c r="P826" s="15" t="s">
        <v>8320</v>
      </c>
      <c r="Q826" s="13">
        <v>42075.807395833333</v>
      </c>
      <c r="R826">
        <v>2015</v>
      </c>
      <c r="S826" t="s">
        <v>8366</v>
      </c>
    </row>
    <row r="827" spans="1:19" ht="87.5" thickBot="1" x14ac:dyDescent="0.4">
      <c r="A827">
        <v>3546</v>
      </c>
      <c r="B827" s="3" t="s">
        <v>3545</v>
      </c>
      <c r="C827" s="3" t="s">
        <v>7656</v>
      </c>
      <c r="D827" s="6">
        <v>1100</v>
      </c>
      <c r="E827" s="8">
        <v>1125</v>
      </c>
      <c r="F827" t="s">
        <v>8218</v>
      </c>
      <c r="G827" t="s">
        <v>8223</v>
      </c>
      <c r="H827" t="s">
        <v>8245</v>
      </c>
      <c r="I827">
        <v>1427860740</v>
      </c>
      <c r="J827">
        <v>1426002684</v>
      </c>
      <c r="K827" t="b">
        <v>0</v>
      </c>
      <c r="L827">
        <v>19</v>
      </c>
      <c r="M827" t="b">
        <v>1</v>
      </c>
      <c r="N827" t="s">
        <v>8269</v>
      </c>
      <c r="O827" s="20" t="s">
        <v>8319</v>
      </c>
      <c r="P827" s="15" t="s">
        <v>8320</v>
      </c>
      <c r="Q827" s="12">
        <v>42073.660694444443</v>
      </c>
      <c r="R827">
        <v>2015</v>
      </c>
      <c r="S827" t="s">
        <v>8366</v>
      </c>
    </row>
    <row r="828" spans="1:19" ht="87.5" thickBot="1" x14ac:dyDescent="0.4">
      <c r="A828">
        <v>3547</v>
      </c>
      <c r="B828" s="3" t="s">
        <v>3546</v>
      </c>
      <c r="C828" s="3" t="s">
        <v>7657</v>
      </c>
      <c r="D828" s="6">
        <v>35000</v>
      </c>
      <c r="E828" s="8">
        <v>40043.25</v>
      </c>
      <c r="F828" t="s">
        <v>8218</v>
      </c>
      <c r="G828" t="s">
        <v>8223</v>
      </c>
      <c r="H828" t="s">
        <v>8245</v>
      </c>
      <c r="I828">
        <v>1463198340</v>
      </c>
      <c r="J828">
        <v>1461117201</v>
      </c>
      <c r="K828" t="b">
        <v>0</v>
      </c>
      <c r="L828">
        <v>336</v>
      </c>
      <c r="M828" t="b">
        <v>1</v>
      </c>
      <c r="N828" t="s">
        <v>8269</v>
      </c>
      <c r="O828" s="20" t="s">
        <v>8319</v>
      </c>
      <c r="P828" s="15" t="s">
        <v>8320</v>
      </c>
      <c r="Q828" s="13">
        <v>42480.078715277778</v>
      </c>
      <c r="R828">
        <v>2016</v>
      </c>
      <c r="S828" t="s">
        <v>8367</v>
      </c>
    </row>
    <row r="829" spans="1:19" ht="73" thickBot="1" x14ac:dyDescent="0.4">
      <c r="A829">
        <v>3548</v>
      </c>
      <c r="B829" s="3" t="s">
        <v>3547</v>
      </c>
      <c r="C829" s="3" t="s">
        <v>7658</v>
      </c>
      <c r="D829" s="6">
        <v>2100</v>
      </c>
      <c r="E829" s="8">
        <v>2140</v>
      </c>
      <c r="F829" t="s">
        <v>8218</v>
      </c>
      <c r="G829" t="s">
        <v>8223</v>
      </c>
      <c r="H829" t="s">
        <v>8245</v>
      </c>
      <c r="I829">
        <v>1457139600</v>
      </c>
      <c r="J829">
        <v>1455230214</v>
      </c>
      <c r="K829" t="b">
        <v>0</v>
      </c>
      <c r="L829">
        <v>13</v>
      </c>
      <c r="M829" t="b">
        <v>1</v>
      </c>
      <c r="N829" t="s">
        <v>8269</v>
      </c>
      <c r="O829" s="20" t="s">
        <v>8319</v>
      </c>
      <c r="P829" s="15" t="s">
        <v>8320</v>
      </c>
      <c r="Q829" s="12">
        <v>42411.942291666666</v>
      </c>
      <c r="R829">
        <v>2016</v>
      </c>
      <c r="S829" t="s">
        <v>8376</v>
      </c>
    </row>
    <row r="830" spans="1:19" ht="44" thickBot="1" x14ac:dyDescent="0.4">
      <c r="A830">
        <v>3549</v>
      </c>
      <c r="B830" s="3" t="s">
        <v>3548</v>
      </c>
      <c r="C830" s="3" t="s">
        <v>7659</v>
      </c>
      <c r="D830" s="6">
        <v>1000</v>
      </c>
      <c r="E830" s="8">
        <v>1020</v>
      </c>
      <c r="F830" t="s">
        <v>8218</v>
      </c>
      <c r="G830" t="s">
        <v>8224</v>
      </c>
      <c r="H830" t="s">
        <v>8246</v>
      </c>
      <c r="I830">
        <v>1441358873</v>
      </c>
      <c r="J830">
        <v>1438939673</v>
      </c>
      <c r="K830" t="b">
        <v>0</v>
      </c>
      <c r="L830">
        <v>42</v>
      </c>
      <c r="M830" t="b">
        <v>1</v>
      </c>
      <c r="N830" t="s">
        <v>8269</v>
      </c>
      <c r="O830" s="20" t="s">
        <v>8319</v>
      </c>
      <c r="P830" s="15" t="s">
        <v>8320</v>
      </c>
      <c r="Q830" s="13">
        <v>42223.394363425927</v>
      </c>
      <c r="R830">
        <v>2015</v>
      </c>
      <c r="S830" t="s">
        <v>8371</v>
      </c>
    </row>
    <row r="831" spans="1:19" ht="44" thickBot="1" x14ac:dyDescent="0.4">
      <c r="A831">
        <v>3550</v>
      </c>
      <c r="B831" s="3" t="s">
        <v>3549</v>
      </c>
      <c r="C831" s="3" t="s">
        <v>7660</v>
      </c>
      <c r="D831" s="6">
        <v>2500</v>
      </c>
      <c r="E831" s="8">
        <v>2620</v>
      </c>
      <c r="F831" t="s">
        <v>8218</v>
      </c>
      <c r="G831" t="s">
        <v>8224</v>
      </c>
      <c r="H831" t="s">
        <v>8246</v>
      </c>
      <c r="I831">
        <v>1462224398</v>
      </c>
      <c r="J831">
        <v>1459632398</v>
      </c>
      <c r="K831" t="b">
        <v>0</v>
      </c>
      <c r="L831">
        <v>64</v>
      </c>
      <c r="M831" t="b">
        <v>1</v>
      </c>
      <c r="N831" t="s">
        <v>8269</v>
      </c>
      <c r="O831" s="20" t="s">
        <v>8319</v>
      </c>
      <c r="P831" s="15" t="s">
        <v>8320</v>
      </c>
      <c r="Q831" s="12">
        <v>42462.893495370372</v>
      </c>
      <c r="R831">
        <v>2016</v>
      </c>
      <c r="S831" t="s">
        <v>8367</v>
      </c>
    </row>
    <row r="832" spans="1:19" ht="73" thickBot="1" x14ac:dyDescent="0.4">
      <c r="A832">
        <v>3551</v>
      </c>
      <c r="B832" s="3" t="s">
        <v>3550</v>
      </c>
      <c r="C832" s="3" t="s">
        <v>7661</v>
      </c>
      <c r="D832" s="6">
        <v>1500</v>
      </c>
      <c r="E832" s="8">
        <v>1527.5</v>
      </c>
      <c r="F832" t="s">
        <v>8218</v>
      </c>
      <c r="G832" t="s">
        <v>8223</v>
      </c>
      <c r="H832" t="s">
        <v>8245</v>
      </c>
      <c r="I832">
        <v>1400796420</v>
      </c>
      <c r="J832">
        <v>1398342170</v>
      </c>
      <c r="K832" t="b">
        <v>0</v>
      </c>
      <c r="L832">
        <v>25</v>
      </c>
      <c r="M832" t="b">
        <v>1</v>
      </c>
      <c r="N832" t="s">
        <v>8269</v>
      </c>
      <c r="O832" s="20" t="s">
        <v>8319</v>
      </c>
      <c r="P832" s="15" t="s">
        <v>8320</v>
      </c>
      <c r="Q832" s="13">
        <v>41753.515856481485</v>
      </c>
      <c r="R832">
        <v>2014</v>
      </c>
      <c r="S832" t="s">
        <v>8367</v>
      </c>
    </row>
    <row r="833" spans="1:19" ht="73" thickBot="1" x14ac:dyDescent="0.4">
      <c r="A833">
        <v>3552</v>
      </c>
      <c r="B833" s="3" t="s">
        <v>3551</v>
      </c>
      <c r="C833" s="3" t="s">
        <v>7662</v>
      </c>
      <c r="D833" s="6">
        <v>773</v>
      </c>
      <c r="E833" s="8">
        <v>773</v>
      </c>
      <c r="F833" t="s">
        <v>8218</v>
      </c>
      <c r="G833" t="s">
        <v>8224</v>
      </c>
      <c r="H833" t="s">
        <v>8246</v>
      </c>
      <c r="I833">
        <v>1403964324</v>
      </c>
      <c r="J833">
        <v>1401372324</v>
      </c>
      <c r="K833" t="b">
        <v>0</v>
      </c>
      <c r="L833">
        <v>20</v>
      </c>
      <c r="M833" t="b">
        <v>1</v>
      </c>
      <c r="N833" t="s">
        <v>8269</v>
      </c>
      <c r="O833" s="20" t="s">
        <v>8319</v>
      </c>
      <c r="P833" s="15" t="s">
        <v>8320</v>
      </c>
      <c r="Q833" s="12">
        <v>41788.587083333332</v>
      </c>
      <c r="R833">
        <v>2014</v>
      </c>
      <c r="S833" t="s">
        <v>8368</v>
      </c>
    </row>
    <row r="834" spans="1:19" ht="44" thickBot="1" x14ac:dyDescent="0.4">
      <c r="A834">
        <v>3553</v>
      </c>
      <c r="B834" s="3" t="s">
        <v>3552</v>
      </c>
      <c r="C834" s="3" t="s">
        <v>7663</v>
      </c>
      <c r="D834" s="6">
        <v>5500</v>
      </c>
      <c r="E834" s="8">
        <v>5845</v>
      </c>
      <c r="F834" t="s">
        <v>8218</v>
      </c>
      <c r="G834" t="s">
        <v>8223</v>
      </c>
      <c r="H834" t="s">
        <v>8245</v>
      </c>
      <c r="I834">
        <v>1439337600</v>
      </c>
      <c r="J834">
        <v>1436575280</v>
      </c>
      <c r="K834" t="b">
        <v>0</v>
      </c>
      <c r="L834">
        <v>104</v>
      </c>
      <c r="M834" t="b">
        <v>1</v>
      </c>
      <c r="N834" t="s">
        <v>8269</v>
      </c>
      <c r="O834" s="20" t="s">
        <v>8319</v>
      </c>
      <c r="P834" s="15" t="s">
        <v>8320</v>
      </c>
      <c r="Q834" s="13">
        <v>42196.028703703705</v>
      </c>
      <c r="R834">
        <v>2015</v>
      </c>
      <c r="S834" t="s">
        <v>8370</v>
      </c>
    </row>
    <row r="835" spans="1:19" ht="58.5" thickBot="1" x14ac:dyDescent="0.4">
      <c r="A835">
        <v>3554</v>
      </c>
      <c r="B835" s="3" t="s">
        <v>3553</v>
      </c>
      <c r="C835" s="3" t="s">
        <v>7664</v>
      </c>
      <c r="D835" s="6">
        <v>5000</v>
      </c>
      <c r="E835" s="8">
        <v>5671.11</v>
      </c>
      <c r="F835" t="s">
        <v>8218</v>
      </c>
      <c r="G835" t="s">
        <v>8223</v>
      </c>
      <c r="H835" t="s">
        <v>8245</v>
      </c>
      <c r="I835">
        <v>1423674000</v>
      </c>
      <c r="J835">
        <v>1421025159</v>
      </c>
      <c r="K835" t="b">
        <v>0</v>
      </c>
      <c r="L835">
        <v>53</v>
      </c>
      <c r="M835" t="b">
        <v>1</v>
      </c>
      <c r="N835" t="s">
        <v>8269</v>
      </c>
      <c r="O835" s="20" t="s">
        <v>8319</v>
      </c>
      <c r="P835" s="15" t="s">
        <v>8320</v>
      </c>
      <c r="Q835" s="12">
        <v>42016.050451388888</v>
      </c>
      <c r="R835">
        <v>2015</v>
      </c>
      <c r="S835" t="s">
        <v>8365</v>
      </c>
    </row>
    <row r="836" spans="1:19" ht="87.5" thickBot="1" x14ac:dyDescent="0.4">
      <c r="A836">
        <v>3555</v>
      </c>
      <c r="B836" s="3" t="s">
        <v>3554</v>
      </c>
      <c r="C836" s="3" t="s">
        <v>7665</v>
      </c>
      <c r="D836" s="6">
        <v>2400</v>
      </c>
      <c r="E836" s="8">
        <v>2400</v>
      </c>
      <c r="F836" t="s">
        <v>8218</v>
      </c>
      <c r="G836" t="s">
        <v>8236</v>
      </c>
      <c r="H836" t="s">
        <v>8248</v>
      </c>
      <c r="I836">
        <v>1479382594</v>
      </c>
      <c r="J836">
        <v>1476786994</v>
      </c>
      <c r="K836" t="b">
        <v>0</v>
      </c>
      <c r="L836">
        <v>14</v>
      </c>
      <c r="M836" t="b">
        <v>1</v>
      </c>
      <c r="N836" t="s">
        <v>8269</v>
      </c>
      <c r="O836" s="20" t="s">
        <v>8319</v>
      </c>
      <c r="P836" s="15" t="s">
        <v>8320</v>
      </c>
      <c r="Q836" s="13">
        <v>42661.442060185182</v>
      </c>
      <c r="R836">
        <v>2016</v>
      </c>
      <c r="S836" t="s">
        <v>8373</v>
      </c>
    </row>
    <row r="837" spans="1:19" ht="44" thickBot="1" x14ac:dyDescent="0.4">
      <c r="A837">
        <v>3556</v>
      </c>
      <c r="B837" s="3" t="s">
        <v>3555</v>
      </c>
      <c r="C837" s="3" t="s">
        <v>7666</v>
      </c>
      <c r="D837" s="6">
        <v>2200</v>
      </c>
      <c r="E837" s="8">
        <v>2210</v>
      </c>
      <c r="F837" t="s">
        <v>8218</v>
      </c>
      <c r="G837" t="s">
        <v>8224</v>
      </c>
      <c r="H837" t="s">
        <v>8246</v>
      </c>
      <c r="I837">
        <v>1408289724</v>
      </c>
      <c r="J837">
        <v>1403105724</v>
      </c>
      <c r="K837" t="b">
        <v>0</v>
      </c>
      <c r="L837">
        <v>20</v>
      </c>
      <c r="M837" t="b">
        <v>1</v>
      </c>
      <c r="N837" t="s">
        <v>8269</v>
      </c>
      <c r="O837" s="20" t="s">
        <v>8319</v>
      </c>
      <c r="P837" s="15" t="s">
        <v>8320</v>
      </c>
      <c r="Q837" s="12">
        <v>41808.649583333332</v>
      </c>
      <c r="R837">
        <v>2014</v>
      </c>
      <c r="S837" t="s">
        <v>8369</v>
      </c>
    </row>
    <row r="838" spans="1:19" ht="44" thickBot="1" x14ac:dyDescent="0.4">
      <c r="A838">
        <v>3557</v>
      </c>
      <c r="B838" s="3" t="s">
        <v>3556</v>
      </c>
      <c r="C838" s="3" t="s">
        <v>7667</v>
      </c>
      <c r="D838" s="6">
        <v>100000</v>
      </c>
      <c r="E838" s="8">
        <v>100036</v>
      </c>
      <c r="F838" t="s">
        <v>8218</v>
      </c>
      <c r="G838" t="s">
        <v>8223</v>
      </c>
      <c r="H838" t="s">
        <v>8245</v>
      </c>
      <c r="I838">
        <v>1399271911</v>
      </c>
      <c r="J838">
        <v>1396334311</v>
      </c>
      <c r="K838" t="b">
        <v>0</v>
      </c>
      <c r="L838">
        <v>558</v>
      </c>
      <c r="M838" t="b">
        <v>1</v>
      </c>
      <c r="N838" t="s">
        <v>8269</v>
      </c>
      <c r="O838" s="20" t="s">
        <v>8319</v>
      </c>
      <c r="P838" s="15" t="s">
        <v>8320</v>
      </c>
      <c r="Q838" s="13">
        <v>41730.276747685188</v>
      </c>
      <c r="R838">
        <v>2014</v>
      </c>
      <c r="S838" t="s">
        <v>8367</v>
      </c>
    </row>
    <row r="839" spans="1:19" ht="73" thickBot="1" x14ac:dyDescent="0.4">
      <c r="A839">
        <v>3558</v>
      </c>
      <c r="B839" s="3" t="s">
        <v>3557</v>
      </c>
      <c r="C839" s="3" t="s">
        <v>7668</v>
      </c>
      <c r="D839" s="6">
        <v>350</v>
      </c>
      <c r="E839" s="8">
        <v>504</v>
      </c>
      <c r="F839" t="s">
        <v>8218</v>
      </c>
      <c r="G839" t="s">
        <v>8224</v>
      </c>
      <c r="H839" t="s">
        <v>8246</v>
      </c>
      <c r="I839">
        <v>1435352400</v>
      </c>
      <c r="J839">
        <v>1431718575</v>
      </c>
      <c r="K839" t="b">
        <v>0</v>
      </c>
      <c r="L839">
        <v>22</v>
      </c>
      <c r="M839" t="b">
        <v>1</v>
      </c>
      <c r="N839" t="s">
        <v>8269</v>
      </c>
      <c r="O839" s="20" t="s">
        <v>8319</v>
      </c>
      <c r="P839" s="15" t="s">
        <v>8320</v>
      </c>
      <c r="Q839" s="12">
        <v>42139.816840277781</v>
      </c>
      <c r="R839">
        <v>2015</v>
      </c>
      <c r="S839" t="s">
        <v>8368</v>
      </c>
    </row>
    <row r="840" spans="1:19" ht="87.5" thickBot="1" x14ac:dyDescent="0.4">
      <c r="A840">
        <v>3559</v>
      </c>
      <c r="B840" s="3" t="s">
        <v>3558</v>
      </c>
      <c r="C840" s="3" t="s">
        <v>7669</v>
      </c>
      <c r="D840" s="6">
        <v>1000</v>
      </c>
      <c r="E840" s="8">
        <v>1035</v>
      </c>
      <c r="F840" t="s">
        <v>8218</v>
      </c>
      <c r="G840" t="s">
        <v>8225</v>
      </c>
      <c r="H840" t="s">
        <v>8247</v>
      </c>
      <c r="I840">
        <v>1438333080</v>
      </c>
      <c r="J840">
        <v>1436408308</v>
      </c>
      <c r="K840" t="b">
        <v>0</v>
      </c>
      <c r="L840">
        <v>24</v>
      </c>
      <c r="M840" t="b">
        <v>1</v>
      </c>
      <c r="N840" t="s">
        <v>8269</v>
      </c>
      <c r="O840" s="20" t="s">
        <v>8319</v>
      </c>
      <c r="P840" s="15" t="s">
        <v>8320</v>
      </c>
      <c r="Q840" s="13">
        <v>42194.09615740741</v>
      </c>
      <c r="R840">
        <v>2015</v>
      </c>
      <c r="S840" t="s">
        <v>8370</v>
      </c>
    </row>
    <row r="841" spans="1:19" ht="44" thickBot="1" x14ac:dyDescent="0.4">
      <c r="A841">
        <v>3560</v>
      </c>
      <c r="B841" s="3" t="s">
        <v>3559</v>
      </c>
      <c r="C841" s="3" t="s">
        <v>7670</v>
      </c>
      <c r="D841" s="6">
        <v>3200</v>
      </c>
      <c r="E841" s="8">
        <v>3470</v>
      </c>
      <c r="F841" t="s">
        <v>8218</v>
      </c>
      <c r="G841" t="s">
        <v>8228</v>
      </c>
      <c r="H841" t="s">
        <v>8250</v>
      </c>
      <c r="I841">
        <v>1432694700</v>
      </c>
      <c r="J841">
        <v>1429651266</v>
      </c>
      <c r="K841" t="b">
        <v>0</v>
      </c>
      <c r="L841">
        <v>74</v>
      </c>
      <c r="M841" t="b">
        <v>1</v>
      </c>
      <c r="N841" t="s">
        <v>8269</v>
      </c>
      <c r="O841" s="20" t="s">
        <v>8319</v>
      </c>
      <c r="P841" s="15" t="s">
        <v>8320</v>
      </c>
      <c r="Q841" s="12">
        <v>42115.889652777776</v>
      </c>
      <c r="R841">
        <v>2015</v>
      </c>
      <c r="S841" t="s">
        <v>8367</v>
      </c>
    </row>
    <row r="842" spans="1:19" ht="102" thickBot="1" x14ac:dyDescent="0.4">
      <c r="A842">
        <v>3561</v>
      </c>
      <c r="B842" s="3" t="s">
        <v>3560</v>
      </c>
      <c r="C842" s="3" t="s">
        <v>7671</v>
      </c>
      <c r="D842" s="6">
        <v>2500</v>
      </c>
      <c r="E842" s="8">
        <v>2560</v>
      </c>
      <c r="F842" t="s">
        <v>8218</v>
      </c>
      <c r="G842" t="s">
        <v>8223</v>
      </c>
      <c r="H842" t="s">
        <v>8245</v>
      </c>
      <c r="I842">
        <v>1438799760</v>
      </c>
      <c r="J842">
        <v>1437236378</v>
      </c>
      <c r="K842" t="b">
        <v>0</v>
      </c>
      <c r="L842">
        <v>54</v>
      </c>
      <c r="M842" t="b">
        <v>1</v>
      </c>
      <c r="N842" t="s">
        <v>8269</v>
      </c>
      <c r="O842" s="20" t="s">
        <v>8319</v>
      </c>
      <c r="P842" s="15" t="s">
        <v>8320</v>
      </c>
      <c r="Q842" s="13">
        <v>42203.680300925924</v>
      </c>
      <c r="R842">
        <v>2015</v>
      </c>
      <c r="S842" t="s">
        <v>8370</v>
      </c>
    </row>
    <row r="843" spans="1:19" ht="116.5" thickBot="1" x14ac:dyDescent="0.4">
      <c r="A843">
        <v>3562</v>
      </c>
      <c r="B843" s="3" t="s">
        <v>3561</v>
      </c>
      <c r="C843" s="3" t="s">
        <v>7672</v>
      </c>
      <c r="D843" s="6">
        <v>315</v>
      </c>
      <c r="E843" s="8">
        <v>469</v>
      </c>
      <c r="F843" t="s">
        <v>8218</v>
      </c>
      <c r="G843" t="s">
        <v>8224</v>
      </c>
      <c r="H843" t="s">
        <v>8246</v>
      </c>
      <c r="I843">
        <v>1457906400</v>
      </c>
      <c r="J843">
        <v>1457115427</v>
      </c>
      <c r="K843" t="b">
        <v>0</v>
      </c>
      <c r="L843">
        <v>31</v>
      </c>
      <c r="M843" t="b">
        <v>1</v>
      </c>
      <c r="N843" t="s">
        <v>8269</v>
      </c>
      <c r="O843" s="20" t="s">
        <v>8319</v>
      </c>
      <c r="P843" s="15" t="s">
        <v>8320</v>
      </c>
      <c r="Q843" s="12">
        <v>42433.761886574073</v>
      </c>
      <c r="R843">
        <v>2016</v>
      </c>
      <c r="S843" t="s">
        <v>8366</v>
      </c>
    </row>
    <row r="844" spans="1:19" ht="102" thickBot="1" x14ac:dyDescent="0.4">
      <c r="A844">
        <v>3563</v>
      </c>
      <c r="B844" s="3" t="s">
        <v>3562</v>
      </c>
      <c r="C844" s="3" t="s">
        <v>7673</v>
      </c>
      <c r="D844" s="6">
        <v>500</v>
      </c>
      <c r="E844" s="8">
        <v>527.45000000000005</v>
      </c>
      <c r="F844" t="s">
        <v>8218</v>
      </c>
      <c r="G844" t="s">
        <v>8224</v>
      </c>
      <c r="H844" t="s">
        <v>8246</v>
      </c>
      <c r="I844">
        <v>1470078000</v>
      </c>
      <c r="J844">
        <v>1467648456</v>
      </c>
      <c r="K844" t="b">
        <v>0</v>
      </c>
      <c r="L844">
        <v>25</v>
      </c>
      <c r="M844" t="b">
        <v>1</v>
      </c>
      <c r="N844" t="s">
        <v>8269</v>
      </c>
      <c r="O844" s="20" t="s">
        <v>8319</v>
      </c>
      <c r="P844" s="15" t="s">
        <v>8320</v>
      </c>
      <c r="Q844" s="13">
        <v>42555.671944444446</v>
      </c>
      <c r="R844">
        <v>2016</v>
      </c>
      <c r="S844" t="s">
        <v>8370</v>
      </c>
    </row>
    <row r="845" spans="1:19" ht="73" thickBot="1" x14ac:dyDescent="0.4">
      <c r="A845">
        <v>3564</v>
      </c>
      <c r="B845" s="3" t="s">
        <v>3563</v>
      </c>
      <c r="C845" s="3" t="s">
        <v>7674</v>
      </c>
      <c r="D845" s="6">
        <v>1000</v>
      </c>
      <c r="E845" s="8">
        <v>1005</v>
      </c>
      <c r="F845" t="s">
        <v>8218</v>
      </c>
      <c r="G845" t="s">
        <v>8224</v>
      </c>
      <c r="H845" t="s">
        <v>8246</v>
      </c>
      <c r="I845">
        <v>1444060800</v>
      </c>
      <c r="J845">
        <v>1440082649</v>
      </c>
      <c r="K845" t="b">
        <v>0</v>
      </c>
      <c r="L845">
        <v>17</v>
      </c>
      <c r="M845" t="b">
        <v>1</v>
      </c>
      <c r="N845" t="s">
        <v>8269</v>
      </c>
      <c r="O845" s="20" t="s">
        <v>8319</v>
      </c>
      <c r="P845" s="15" t="s">
        <v>8320</v>
      </c>
      <c r="Q845" s="12">
        <v>42236.623252314814</v>
      </c>
      <c r="R845">
        <v>2015</v>
      </c>
      <c r="S845" t="s">
        <v>8371</v>
      </c>
    </row>
    <row r="846" spans="1:19" ht="102" thickBot="1" x14ac:dyDescent="0.4">
      <c r="A846">
        <v>3565</v>
      </c>
      <c r="B846" s="3" t="s">
        <v>3564</v>
      </c>
      <c r="C846" s="3" t="s">
        <v>7675</v>
      </c>
      <c r="D846" s="6">
        <v>900</v>
      </c>
      <c r="E846" s="8">
        <v>1175</v>
      </c>
      <c r="F846" t="s">
        <v>8218</v>
      </c>
      <c r="G846" t="s">
        <v>8223</v>
      </c>
      <c r="H846" t="s">
        <v>8245</v>
      </c>
      <c r="I846">
        <v>1420048208</v>
      </c>
      <c r="J846">
        <v>1417456208</v>
      </c>
      <c r="K846" t="b">
        <v>0</v>
      </c>
      <c r="L846">
        <v>12</v>
      </c>
      <c r="M846" t="b">
        <v>1</v>
      </c>
      <c r="N846" t="s">
        <v>8269</v>
      </c>
      <c r="O846" s="20" t="s">
        <v>8319</v>
      </c>
      <c r="P846" s="15" t="s">
        <v>8320</v>
      </c>
      <c r="Q846" s="13">
        <v>41974.743148148147</v>
      </c>
      <c r="R846">
        <v>2014</v>
      </c>
      <c r="S846" t="s">
        <v>8375</v>
      </c>
    </row>
    <row r="847" spans="1:19" ht="73" thickBot="1" x14ac:dyDescent="0.4">
      <c r="A847">
        <v>3566</v>
      </c>
      <c r="B847" s="3" t="s">
        <v>3565</v>
      </c>
      <c r="C847" s="3" t="s">
        <v>7676</v>
      </c>
      <c r="D847" s="6">
        <v>2000</v>
      </c>
      <c r="E847" s="8">
        <v>2095</v>
      </c>
      <c r="F847" t="s">
        <v>8218</v>
      </c>
      <c r="G847" t="s">
        <v>8224</v>
      </c>
      <c r="H847" t="s">
        <v>8246</v>
      </c>
      <c r="I847">
        <v>1422015083</v>
      </c>
      <c r="J847">
        <v>1419423083</v>
      </c>
      <c r="K847" t="b">
        <v>0</v>
      </c>
      <c r="L847">
        <v>38</v>
      </c>
      <c r="M847" t="b">
        <v>1</v>
      </c>
      <c r="N847" t="s">
        <v>8269</v>
      </c>
      <c r="O847" s="20" t="s">
        <v>8319</v>
      </c>
      <c r="P847" s="15" t="s">
        <v>8320</v>
      </c>
      <c r="Q847" s="12">
        <v>41997.507905092592</v>
      </c>
      <c r="R847">
        <v>2014</v>
      </c>
      <c r="S847" t="s">
        <v>8375</v>
      </c>
    </row>
    <row r="848" spans="1:19" ht="87.5" thickBot="1" x14ac:dyDescent="0.4">
      <c r="A848">
        <v>3567</v>
      </c>
      <c r="B848" s="3" t="s">
        <v>3566</v>
      </c>
      <c r="C848" s="3" t="s">
        <v>7677</v>
      </c>
      <c r="D848" s="6">
        <v>1000</v>
      </c>
      <c r="E848" s="8">
        <v>1088</v>
      </c>
      <c r="F848" t="s">
        <v>8218</v>
      </c>
      <c r="G848" t="s">
        <v>8224</v>
      </c>
      <c r="H848" t="s">
        <v>8246</v>
      </c>
      <c r="I848">
        <v>1433964444</v>
      </c>
      <c r="J848">
        <v>1431372444</v>
      </c>
      <c r="K848" t="b">
        <v>0</v>
      </c>
      <c r="L848">
        <v>41</v>
      </c>
      <c r="M848" t="b">
        <v>1</v>
      </c>
      <c r="N848" t="s">
        <v>8269</v>
      </c>
      <c r="O848" s="20" t="s">
        <v>8319</v>
      </c>
      <c r="P848" s="15" t="s">
        <v>8320</v>
      </c>
      <c r="Q848" s="13">
        <v>42135.810694444444</v>
      </c>
      <c r="R848">
        <v>2015</v>
      </c>
      <c r="S848" t="s">
        <v>8368</v>
      </c>
    </row>
    <row r="849" spans="1:19" ht="58.5" thickBot="1" x14ac:dyDescent="0.4">
      <c r="A849">
        <v>3568</v>
      </c>
      <c r="B849" s="3" t="s">
        <v>3567</v>
      </c>
      <c r="C849" s="3" t="s">
        <v>7678</v>
      </c>
      <c r="D849" s="6">
        <v>1000</v>
      </c>
      <c r="E849" s="8">
        <v>1110</v>
      </c>
      <c r="F849" t="s">
        <v>8218</v>
      </c>
      <c r="G849" t="s">
        <v>8223</v>
      </c>
      <c r="H849" t="s">
        <v>8245</v>
      </c>
      <c r="I849">
        <v>1410975994</v>
      </c>
      <c r="J849">
        <v>1408383994</v>
      </c>
      <c r="K849" t="b">
        <v>0</v>
      </c>
      <c r="L849">
        <v>19</v>
      </c>
      <c r="M849" t="b">
        <v>1</v>
      </c>
      <c r="N849" t="s">
        <v>8269</v>
      </c>
      <c r="O849" s="20" t="s">
        <v>8319</v>
      </c>
      <c r="P849" s="15" t="s">
        <v>8320</v>
      </c>
      <c r="Q849" s="12">
        <v>41869.740671296298</v>
      </c>
      <c r="R849">
        <v>2014</v>
      </c>
      <c r="S849" t="s">
        <v>8371</v>
      </c>
    </row>
    <row r="850" spans="1:19" ht="131" thickBot="1" x14ac:dyDescent="0.4">
      <c r="A850">
        <v>3569</v>
      </c>
      <c r="B850" s="3" t="s">
        <v>3568</v>
      </c>
      <c r="C850" s="3" t="s">
        <v>7679</v>
      </c>
      <c r="D850" s="6">
        <v>5000</v>
      </c>
      <c r="E850" s="8">
        <v>5024</v>
      </c>
      <c r="F850" t="s">
        <v>8218</v>
      </c>
      <c r="G850" t="s">
        <v>8223</v>
      </c>
      <c r="H850" t="s">
        <v>8245</v>
      </c>
      <c r="I850">
        <v>1420734696</v>
      </c>
      <c r="J850">
        <v>1418142696</v>
      </c>
      <c r="K850" t="b">
        <v>0</v>
      </c>
      <c r="L850">
        <v>41</v>
      </c>
      <c r="M850" t="b">
        <v>1</v>
      </c>
      <c r="N850" t="s">
        <v>8269</v>
      </c>
      <c r="O850" s="20" t="s">
        <v>8319</v>
      </c>
      <c r="P850" s="15" t="s">
        <v>8320</v>
      </c>
      <c r="Q850" s="13">
        <v>41982.688611111109</v>
      </c>
      <c r="R850">
        <v>2014</v>
      </c>
      <c r="S850" t="s">
        <v>8375</v>
      </c>
    </row>
    <row r="851" spans="1:19" ht="44" thickBot="1" x14ac:dyDescent="0.4">
      <c r="A851">
        <v>3570</v>
      </c>
      <c r="B851" s="3" t="s">
        <v>3569</v>
      </c>
      <c r="C851" s="3" t="s">
        <v>7680</v>
      </c>
      <c r="D851" s="6">
        <v>2000</v>
      </c>
      <c r="E851" s="8">
        <v>2287</v>
      </c>
      <c r="F851" t="s">
        <v>8218</v>
      </c>
      <c r="G851" t="s">
        <v>8223</v>
      </c>
      <c r="H851" t="s">
        <v>8245</v>
      </c>
      <c r="I851">
        <v>1420009200</v>
      </c>
      <c r="J851">
        <v>1417593483</v>
      </c>
      <c r="K851" t="b">
        <v>0</v>
      </c>
      <c r="L851">
        <v>26</v>
      </c>
      <c r="M851" t="b">
        <v>1</v>
      </c>
      <c r="N851" t="s">
        <v>8269</v>
      </c>
      <c r="O851" s="20" t="s">
        <v>8319</v>
      </c>
      <c r="P851" s="15" t="s">
        <v>8320</v>
      </c>
      <c r="Q851" s="12">
        <v>41976.331979166665</v>
      </c>
      <c r="R851">
        <v>2014</v>
      </c>
      <c r="S851" t="s">
        <v>8375</v>
      </c>
    </row>
    <row r="852" spans="1:19" ht="44" thickBot="1" x14ac:dyDescent="0.4">
      <c r="A852">
        <v>3571</v>
      </c>
      <c r="B852" s="3" t="s">
        <v>3570</v>
      </c>
      <c r="C852" s="3" t="s">
        <v>7681</v>
      </c>
      <c r="D852" s="6">
        <v>1500</v>
      </c>
      <c r="E852" s="8">
        <v>1831</v>
      </c>
      <c r="F852" t="s">
        <v>8218</v>
      </c>
      <c r="G852" t="s">
        <v>8224</v>
      </c>
      <c r="H852" t="s">
        <v>8246</v>
      </c>
      <c r="I852">
        <v>1414701413</v>
      </c>
      <c r="J852">
        <v>1412109413</v>
      </c>
      <c r="K852" t="b">
        <v>0</v>
      </c>
      <c r="L852">
        <v>25</v>
      </c>
      <c r="M852" t="b">
        <v>1</v>
      </c>
      <c r="N852" t="s">
        <v>8269</v>
      </c>
      <c r="O852" s="20" t="s">
        <v>8319</v>
      </c>
      <c r="P852" s="15" t="s">
        <v>8320</v>
      </c>
      <c r="Q852" s="13">
        <v>41912.858946759261</v>
      </c>
      <c r="R852">
        <v>2014</v>
      </c>
      <c r="S852" t="s">
        <v>8372</v>
      </c>
    </row>
    <row r="853" spans="1:19" ht="29.5" thickBot="1" x14ac:dyDescent="0.4">
      <c r="A853">
        <v>3572</v>
      </c>
      <c r="B853" s="3" t="s">
        <v>3571</v>
      </c>
      <c r="C853" s="3" t="s">
        <v>7682</v>
      </c>
      <c r="D853" s="6">
        <v>500</v>
      </c>
      <c r="E853" s="8">
        <v>500</v>
      </c>
      <c r="F853" t="s">
        <v>8218</v>
      </c>
      <c r="G853" t="s">
        <v>8224</v>
      </c>
      <c r="H853" t="s">
        <v>8246</v>
      </c>
      <c r="I853">
        <v>1434894082</v>
      </c>
      <c r="J853">
        <v>1432302082</v>
      </c>
      <c r="K853" t="b">
        <v>0</v>
      </c>
      <c r="L853">
        <v>9</v>
      </c>
      <c r="M853" t="b">
        <v>1</v>
      </c>
      <c r="N853" t="s">
        <v>8269</v>
      </c>
      <c r="O853" s="20" t="s">
        <v>8319</v>
      </c>
      <c r="P853" s="15" t="s">
        <v>8320</v>
      </c>
      <c r="Q853" s="12">
        <v>42146.570393518516</v>
      </c>
      <c r="R853">
        <v>2015</v>
      </c>
      <c r="S853" t="s">
        <v>8368</v>
      </c>
    </row>
    <row r="854" spans="1:19" ht="29.5" thickBot="1" x14ac:dyDescent="0.4">
      <c r="A854">
        <v>3573</v>
      </c>
      <c r="B854" s="3" t="s">
        <v>3572</v>
      </c>
      <c r="C854" s="3" t="s">
        <v>7683</v>
      </c>
      <c r="D854" s="6">
        <v>3000</v>
      </c>
      <c r="E854" s="8">
        <v>3084</v>
      </c>
      <c r="F854" t="s">
        <v>8218</v>
      </c>
      <c r="G854" t="s">
        <v>8224</v>
      </c>
      <c r="H854" t="s">
        <v>8246</v>
      </c>
      <c r="I854">
        <v>1415440846</v>
      </c>
      <c r="J854">
        <v>1412845246</v>
      </c>
      <c r="K854" t="b">
        <v>0</v>
      </c>
      <c r="L854">
        <v>78</v>
      </c>
      <c r="M854" t="b">
        <v>1</v>
      </c>
      <c r="N854" t="s">
        <v>8269</v>
      </c>
      <c r="O854" s="20" t="s">
        <v>8319</v>
      </c>
      <c r="P854" s="15" t="s">
        <v>8320</v>
      </c>
      <c r="Q854" s="13">
        <v>41921.375532407408</v>
      </c>
      <c r="R854">
        <v>2014</v>
      </c>
      <c r="S854" t="s">
        <v>8373</v>
      </c>
    </row>
    <row r="855" spans="1:19" ht="87.5" thickBot="1" x14ac:dyDescent="0.4">
      <c r="A855">
        <v>3574</v>
      </c>
      <c r="B855" s="3" t="s">
        <v>3573</v>
      </c>
      <c r="C855" s="3" t="s">
        <v>7684</v>
      </c>
      <c r="D855" s="6">
        <v>5800</v>
      </c>
      <c r="E855" s="8">
        <v>6155</v>
      </c>
      <c r="F855" t="s">
        <v>8218</v>
      </c>
      <c r="G855" t="s">
        <v>8223</v>
      </c>
      <c r="H855" t="s">
        <v>8245</v>
      </c>
      <c r="I855">
        <v>1415921848</v>
      </c>
      <c r="J855">
        <v>1413326248</v>
      </c>
      <c r="K855" t="b">
        <v>0</v>
      </c>
      <c r="L855">
        <v>45</v>
      </c>
      <c r="M855" t="b">
        <v>1</v>
      </c>
      <c r="N855" t="s">
        <v>8269</v>
      </c>
      <c r="O855" s="20" t="s">
        <v>8319</v>
      </c>
      <c r="P855" s="15" t="s">
        <v>8320</v>
      </c>
      <c r="Q855" s="12">
        <v>41926.942685185182</v>
      </c>
      <c r="R855">
        <v>2014</v>
      </c>
      <c r="S855" t="s">
        <v>8373</v>
      </c>
    </row>
    <row r="856" spans="1:19" ht="44" thickBot="1" x14ac:dyDescent="0.4">
      <c r="A856">
        <v>3575</v>
      </c>
      <c r="B856" s="3" t="s">
        <v>3574</v>
      </c>
      <c r="C856" s="3" t="s">
        <v>7685</v>
      </c>
      <c r="D856" s="6">
        <v>10000</v>
      </c>
      <c r="E856" s="8">
        <v>10133</v>
      </c>
      <c r="F856" t="s">
        <v>8218</v>
      </c>
      <c r="G856" t="s">
        <v>8223</v>
      </c>
      <c r="H856" t="s">
        <v>8245</v>
      </c>
      <c r="I856">
        <v>1470887940</v>
      </c>
      <c r="J856">
        <v>1468176527</v>
      </c>
      <c r="K856" t="b">
        <v>0</v>
      </c>
      <c r="L856">
        <v>102</v>
      </c>
      <c r="M856" t="b">
        <v>1</v>
      </c>
      <c r="N856" t="s">
        <v>8269</v>
      </c>
      <c r="O856" s="20" t="s">
        <v>8319</v>
      </c>
      <c r="P856" s="15" t="s">
        <v>8320</v>
      </c>
      <c r="Q856" s="13">
        <v>42561.783877314818</v>
      </c>
      <c r="R856">
        <v>2016</v>
      </c>
      <c r="S856" t="s">
        <v>8370</v>
      </c>
    </row>
    <row r="857" spans="1:19" ht="58.5" thickBot="1" x14ac:dyDescent="0.4">
      <c r="A857">
        <v>3576</v>
      </c>
      <c r="B857" s="3" t="s">
        <v>3575</v>
      </c>
      <c r="C857" s="3" t="s">
        <v>7686</v>
      </c>
      <c r="D857" s="6">
        <v>100</v>
      </c>
      <c r="E857" s="8">
        <v>100</v>
      </c>
      <c r="F857" t="s">
        <v>8218</v>
      </c>
      <c r="G857" t="s">
        <v>8223</v>
      </c>
      <c r="H857" t="s">
        <v>8245</v>
      </c>
      <c r="I857">
        <v>1480947054</v>
      </c>
      <c r="J857">
        <v>1475759454</v>
      </c>
      <c r="K857" t="b">
        <v>0</v>
      </c>
      <c r="L857">
        <v>5</v>
      </c>
      <c r="M857" t="b">
        <v>1</v>
      </c>
      <c r="N857" t="s">
        <v>8269</v>
      </c>
      <c r="O857" s="20" t="s">
        <v>8319</v>
      </c>
      <c r="P857" s="15" t="s">
        <v>8320</v>
      </c>
      <c r="Q857" s="12">
        <v>42649.54923611111</v>
      </c>
      <c r="R857">
        <v>2016</v>
      </c>
      <c r="S857" t="s">
        <v>8373</v>
      </c>
    </row>
    <row r="858" spans="1:19" ht="73" thickBot="1" x14ac:dyDescent="0.4">
      <c r="A858">
        <v>3577</v>
      </c>
      <c r="B858" s="3" t="s">
        <v>3576</v>
      </c>
      <c r="C858" s="3" t="s">
        <v>7687</v>
      </c>
      <c r="D858" s="6">
        <v>600</v>
      </c>
      <c r="E858" s="8">
        <v>780</v>
      </c>
      <c r="F858" t="s">
        <v>8218</v>
      </c>
      <c r="G858" t="s">
        <v>8223</v>
      </c>
      <c r="H858" t="s">
        <v>8245</v>
      </c>
      <c r="I858">
        <v>1430029680</v>
      </c>
      <c r="J858">
        <v>1427741583</v>
      </c>
      <c r="K858" t="b">
        <v>0</v>
      </c>
      <c r="L858">
        <v>27</v>
      </c>
      <c r="M858" t="b">
        <v>1</v>
      </c>
      <c r="N858" t="s">
        <v>8269</v>
      </c>
      <c r="O858" s="20" t="s">
        <v>8319</v>
      </c>
      <c r="P858" s="15" t="s">
        <v>8320</v>
      </c>
      <c r="Q858" s="13">
        <v>42093.786840277775</v>
      </c>
      <c r="R858">
        <v>2015</v>
      </c>
      <c r="S858" t="s">
        <v>8366</v>
      </c>
    </row>
    <row r="859" spans="1:19" ht="29.5" thickBot="1" x14ac:dyDescent="0.4">
      <c r="A859">
        <v>3578</v>
      </c>
      <c r="B859" s="3" t="s">
        <v>3577</v>
      </c>
      <c r="C859" s="3" t="s">
        <v>7688</v>
      </c>
      <c r="D859" s="6">
        <v>1500</v>
      </c>
      <c r="E859" s="8">
        <v>1500.2</v>
      </c>
      <c r="F859" t="s">
        <v>8218</v>
      </c>
      <c r="G859" t="s">
        <v>8224</v>
      </c>
      <c r="H859" t="s">
        <v>8246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8269</v>
      </c>
      <c r="O859" s="20" t="s">
        <v>8319</v>
      </c>
      <c r="P859" s="15" t="s">
        <v>8320</v>
      </c>
      <c r="Q859" s="12">
        <v>42460.733530092592</v>
      </c>
      <c r="R859">
        <v>2016</v>
      </c>
      <c r="S859" t="s">
        <v>8366</v>
      </c>
    </row>
    <row r="860" spans="1:19" ht="116.5" thickBot="1" x14ac:dyDescent="0.4">
      <c r="A860">
        <v>3579</v>
      </c>
      <c r="B860" s="3" t="s">
        <v>3578</v>
      </c>
      <c r="C860" s="3" t="s">
        <v>7689</v>
      </c>
      <c r="D860" s="6">
        <v>500</v>
      </c>
      <c r="E860" s="8">
        <v>500</v>
      </c>
      <c r="F860" t="s">
        <v>8218</v>
      </c>
      <c r="G860" t="s">
        <v>8224</v>
      </c>
      <c r="H860" t="s">
        <v>8246</v>
      </c>
      <c r="I860">
        <v>1459444656</v>
      </c>
      <c r="J860">
        <v>1456856256</v>
      </c>
      <c r="K860" t="b">
        <v>0</v>
      </c>
      <c r="L860">
        <v>14</v>
      </c>
      <c r="M860" t="b">
        <v>1</v>
      </c>
      <c r="N860" t="s">
        <v>8269</v>
      </c>
      <c r="O860" s="20" t="s">
        <v>8319</v>
      </c>
      <c r="P860" s="15" t="s">
        <v>8320</v>
      </c>
      <c r="Q860" s="13">
        <v>42430.76222222222</v>
      </c>
      <c r="R860">
        <v>2016</v>
      </c>
      <c r="S860" t="s">
        <v>8366</v>
      </c>
    </row>
    <row r="861" spans="1:19" ht="29.5" thickBot="1" x14ac:dyDescent="0.4">
      <c r="A861">
        <v>3580</v>
      </c>
      <c r="B861" s="3" t="s">
        <v>3579</v>
      </c>
      <c r="C861" s="3" t="s">
        <v>7690</v>
      </c>
      <c r="D861" s="6">
        <v>900</v>
      </c>
      <c r="E861" s="8">
        <v>1025</v>
      </c>
      <c r="F861" t="s">
        <v>8218</v>
      </c>
      <c r="G861" t="s">
        <v>8223</v>
      </c>
      <c r="H861" t="s">
        <v>8245</v>
      </c>
      <c r="I861">
        <v>1425185940</v>
      </c>
      <c r="J861">
        <v>1421900022</v>
      </c>
      <c r="K861" t="b">
        <v>0</v>
      </c>
      <c r="L861">
        <v>27</v>
      </c>
      <c r="M861" t="b">
        <v>1</v>
      </c>
      <c r="N861" t="s">
        <v>8269</v>
      </c>
      <c r="O861" s="20" t="s">
        <v>8319</v>
      </c>
      <c r="P861" s="15" t="s">
        <v>8320</v>
      </c>
      <c r="Q861" s="12">
        <v>42026.176180555558</v>
      </c>
      <c r="R861">
        <v>2015</v>
      </c>
      <c r="S861" t="s">
        <v>8365</v>
      </c>
    </row>
    <row r="862" spans="1:19" ht="73" thickBot="1" x14ac:dyDescent="0.4">
      <c r="A862">
        <v>3581</v>
      </c>
      <c r="B862" s="3" t="s">
        <v>3580</v>
      </c>
      <c r="C862" s="3" t="s">
        <v>7691</v>
      </c>
      <c r="D862" s="6">
        <v>1500</v>
      </c>
      <c r="E862" s="8">
        <v>1500</v>
      </c>
      <c r="F862" t="s">
        <v>8218</v>
      </c>
      <c r="G862" t="s">
        <v>8224</v>
      </c>
      <c r="H862" t="s">
        <v>8246</v>
      </c>
      <c r="I862">
        <v>1406719110</v>
      </c>
      <c r="J862">
        <v>1405509510</v>
      </c>
      <c r="K862" t="b">
        <v>0</v>
      </c>
      <c r="L862">
        <v>45</v>
      </c>
      <c r="M862" t="b">
        <v>1</v>
      </c>
      <c r="N862" t="s">
        <v>8269</v>
      </c>
      <c r="O862" s="20" t="s">
        <v>8319</v>
      </c>
      <c r="P862" s="15" t="s">
        <v>8320</v>
      </c>
      <c r="Q862" s="13">
        <v>41836.471180555556</v>
      </c>
      <c r="R862">
        <v>2014</v>
      </c>
      <c r="S862" t="s">
        <v>8370</v>
      </c>
    </row>
    <row r="863" spans="1:19" ht="29.5" thickBot="1" x14ac:dyDescent="0.4">
      <c r="A863">
        <v>3582</v>
      </c>
      <c r="B863" s="3" t="s">
        <v>3581</v>
      </c>
      <c r="C863" s="3" t="s">
        <v>7692</v>
      </c>
      <c r="D863" s="6">
        <v>1000</v>
      </c>
      <c r="E863" s="8">
        <v>2870</v>
      </c>
      <c r="F863" t="s">
        <v>8218</v>
      </c>
      <c r="G863" t="s">
        <v>8223</v>
      </c>
      <c r="H863" t="s">
        <v>8245</v>
      </c>
      <c r="I863">
        <v>1459822682</v>
      </c>
      <c r="J863">
        <v>1458613082</v>
      </c>
      <c r="K863" t="b">
        <v>0</v>
      </c>
      <c r="L863">
        <v>49</v>
      </c>
      <c r="M863" t="b">
        <v>1</v>
      </c>
      <c r="N863" t="s">
        <v>8269</v>
      </c>
      <c r="O863" s="20" t="s">
        <v>8319</v>
      </c>
      <c r="P863" s="15" t="s">
        <v>8320</v>
      </c>
      <c r="Q863" s="12">
        <v>42451.095856481479</v>
      </c>
      <c r="R863">
        <v>2016</v>
      </c>
      <c r="S863" t="s">
        <v>8366</v>
      </c>
    </row>
    <row r="864" spans="1:19" ht="58.5" thickBot="1" x14ac:dyDescent="0.4">
      <c r="A864">
        <v>3583</v>
      </c>
      <c r="B864" s="3" t="s">
        <v>3582</v>
      </c>
      <c r="C864" s="3" t="s">
        <v>7693</v>
      </c>
      <c r="D864" s="6">
        <v>3000</v>
      </c>
      <c r="E864" s="8">
        <v>3255</v>
      </c>
      <c r="F864" t="s">
        <v>8218</v>
      </c>
      <c r="G864" t="s">
        <v>8223</v>
      </c>
      <c r="H864" t="s">
        <v>8245</v>
      </c>
      <c r="I864">
        <v>1460970805</v>
      </c>
      <c r="J864">
        <v>1455790405</v>
      </c>
      <c r="K864" t="b">
        <v>0</v>
      </c>
      <c r="L864">
        <v>24</v>
      </c>
      <c r="M864" t="b">
        <v>1</v>
      </c>
      <c r="N864" t="s">
        <v>8269</v>
      </c>
      <c r="O864" s="20" t="s">
        <v>8319</v>
      </c>
      <c r="P864" s="15" t="s">
        <v>8320</v>
      </c>
      <c r="Q864" s="13">
        <v>42418.425983796296</v>
      </c>
      <c r="R864">
        <v>2016</v>
      </c>
      <c r="S864" t="s">
        <v>8376</v>
      </c>
    </row>
    <row r="865" spans="1:19" ht="73" thickBot="1" x14ac:dyDescent="0.4">
      <c r="A865">
        <v>3584</v>
      </c>
      <c r="B865" s="3" t="s">
        <v>3583</v>
      </c>
      <c r="C865" s="3" t="s">
        <v>7694</v>
      </c>
      <c r="D865" s="6">
        <v>3000</v>
      </c>
      <c r="E865" s="8">
        <v>3465</v>
      </c>
      <c r="F865" t="s">
        <v>8218</v>
      </c>
      <c r="G865" t="s">
        <v>8224</v>
      </c>
      <c r="H865" t="s">
        <v>8246</v>
      </c>
      <c r="I865">
        <v>1436772944</v>
      </c>
      <c r="J865">
        <v>1434180944</v>
      </c>
      <c r="K865" t="b">
        <v>0</v>
      </c>
      <c r="L865">
        <v>112</v>
      </c>
      <c r="M865" t="b">
        <v>1</v>
      </c>
      <c r="N865" t="s">
        <v>8269</v>
      </c>
      <c r="O865" s="20" t="s">
        <v>8319</v>
      </c>
      <c r="P865" s="15" t="s">
        <v>8320</v>
      </c>
      <c r="Q865" s="12">
        <v>42168.316481481481</v>
      </c>
      <c r="R865">
        <v>2015</v>
      </c>
      <c r="S865" t="s">
        <v>8369</v>
      </c>
    </row>
    <row r="866" spans="1:19" ht="44" thickBot="1" x14ac:dyDescent="0.4">
      <c r="A866">
        <v>3585</v>
      </c>
      <c r="B866" s="3" t="s">
        <v>3584</v>
      </c>
      <c r="C866" s="3" t="s">
        <v>7695</v>
      </c>
      <c r="D866" s="6">
        <v>3400</v>
      </c>
      <c r="E866" s="8">
        <v>4050</v>
      </c>
      <c r="F866" t="s">
        <v>8218</v>
      </c>
      <c r="G866" t="s">
        <v>8223</v>
      </c>
      <c r="H866" t="s">
        <v>8245</v>
      </c>
      <c r="I866">
        <v>1419181890</v>
      </c>
      <c r="J866">
        <v>1416589890</v>
      </c>
      <c r="K866" t="b">
        <v>0</v>
      </c>
      <c r="L866">
        <v>23</v>
      </c>
      <c r="M866" t="b">
        <v>1</v>
      </c>
      <c r="N866" t="s">
        <v>8269</v>
      </c>
      <c r="O866" s="20" t="s">
        <v>8319</v>
      </c>
      <c r="P866" s="15" t="s">
        <v>8320</v>
      </c>
      <c r="Q866" s="13">
        <v>41964.716319444444</v>
      </c>
      <c r="R866">
        <v>2014</v>
      </c>
      <c r="S866" t="s">
        <v>8374</v>
      </c>
    </row>
    <row r="867" spans="1:19" ht="87.5" thickBot="1" x14ac:dyDescent="0.4">
      <c r="A867">
        <v>3586</v>
      </c>
      <c r="B867" s="3" t="s">
        <v>3585</v>
      </c>
      <c r="C867" s="3" t="s">
        <v>7696</v>
      </c>
      <c r="D867" s="6">
        <v>7500</v>
      </c>
      <c r="E867" s="8">
        <v>8207</v>
      </c>
      <c r="F867" t="s">
        <v>8218</v>
      </c>
      <c r="G867" t="s">
        <v>8223</v>
      </c>
      <c r="H867" t="s">
        <v>8245</v>
      </c>
      <c r="I867">
        <v>1474649070</v>
      </c>
      <c r="J867">
        <v>1469465070</v>
      </c>
      <c r="K867" t="b">
        <v>0</v>
      </c>
      <c r="L867">
        <v>54</v>
      </c>
      <c r="M867" t="b">
        <v>1</v>
      </c>
      <c r="N867" t="s">
        <v>8269</v>
      </c>
      <c r="O867" s="20" t="s">
        <v>8319</v>
      </c>
      <c r="P867" s="15" t="s">
        <v>8320</v>
      </c>
      <c r="Q867" s="12">
        <v>42576.697569444441</v>
      </c>
      <c r="R867">
        <v>2016</v>
      </c>
      <c r="S867" t="s">
        <v>8370</v>
      </c>
    </row>
    <row r="868" spans="1:19" ht="73" thickBot="1" x14ac:dyDescent="0.4">
      <c r="A868">
        <v>3587</v>
      </c>
      <c r="B868" s="3" t="s">
        <v>3586</v>
      </c>
      <c r="C868" s="3" t="s">
        <v>7697</v>
      </c>
      <c r="D868" s="6">
        <v>500</v>
      </c>
      <c r="E868" s="8">
        <v>633</v>
      </c>
      <c r="F868" t="s">
        <v>8218</v>
      </c>
      <c r="G868" t="s">
        <v>8224</v>
      </c>
      <c r="H868" t="s">
        <v>8246</v>
      </c>
      <c r="I868">
        <v>1467054000</v>
      </c>
      <c r="J868">
        <v>1463144254</v>
      </c>
      <c r="K868" t="b">
        <v>0</v>
      </c>
      <c r="L868">
        <v>28</v>
      </c>
      <c r="M868" t="b">
        <v>1</v>
      </c>
      <c r="N868" t="s">
        <v>8269</v>
      </c>
      <c r="O868" s="20" t="s">
        <v>8319</v>
      </c>
      <c r="P868" s="15" t="s">
        <v>8320</v>
      </c>
      <c r="Q868" s="13">
        <v>42503.539976851855</v>
      </c>
      <c r="R868">
        <v>2016</v>
      </c>
      <c r="S868" t="s">
        <v>8368</v>
      </c>
    </row>
    <row r="869" spans="1:19" ht="73" thickBot="1" x14ac:dyDescent="0.4">
      <c r="A869">
        <v>3588</v>
      </c>
      <c r="B869" s="3" t="s">
        <v>3587</v>
      </c>
      <c r="C869" s="3" t="s">
        <v>7698</v>
      </c>
      <c r="D869" s="6">
        <v>200</v>
      </c>
      <c r="E869" s="8">
        <v>201</v>
      </c>
      <c r="F869" t="s">
        <v>8218</v>
      </c>
      <c r="G869" t="s">
        <v>8224</v>
      </c>
      <c r="H869" t="s">
        <v>8246</v>
      </c>
      <c r="I869">
        <v>1430348400</v>
      </c>
      <c r="J869">
        <v>1428436410</v>
      </c>
      <c r="K869" t="b">
        <v>0</v>
      </c>
      <c r="L869">
        <v>11</v>
      </c>
      <c r="M869" t="b">
        <v>1</v>
      </c>
      <c r="N869" t="s">
        <v>8269</v>
      </c>
      <c r="O869" s="20" t="s">
        <v>8319</v>
      </c>
      <c r="P869" s="15" t="s">
        <v>8320</v>
      </c>
      <c r="Q869" s="12">
        <v>42101.828819444447</v>
      </c>
      <c r="R869">
        <v>2015</v>
      </c>
      <c r="S869" t="s">
        <v>8367</v>
      </c>
    </row>
    <row r="870" spans="1:19" ht="102" thickBot="1" x14ac:dyDescent="0.4">
      <c r="A870">
        <v>3589</v>
      </c>
      <c r="B870" s="3" t="s">
        <v>3588</v>
      </c>
      <c r="C870" s="3" t="s">
        <v>7699</v>
      </c>
      <c r="D870" s="6">
        <v>4000</v>
      </c>
      <c r="E870" s="8">
        <v>5100</v>
      </c>
      <c r="F870" t="s">
        <v>8218</v>
      </c>
      <c r="G870" t="s">
        <v>8223</v>
      </c>
      <c r="H870" t="s">
        <v>8245</v>
      </c>
      <c r="I870">
        <v>1432654347</v>
      </c>
      <c r="J870">
        <v>1430494347</v>
      </c>
      <c r="K870" t="b">
        <v>0</v>
      </c>
      <c r="L870">
        <v>62</v>
      </c>
      <c r="M870" t="b">
        <v>1</v>
      </c>
      <c r="N870" t="s">
        <v>8269</v>
      </c>
      <c r="O870" s="20" t="s">
        <v>8319</v>
      </c>
      <c r="P870" s="15" t="s">
        <v>8320</v>
      </c>
      <c r="Q870" s="13">
        <v>42125.647534722222</v>
      </c>
      <c r="R870">
        <v>2015</v>
      </c>
      <c r="S870" t="s">
        <v>8368</v>
      </c>
    </row>
    <row r="871" spans="1:19" ht="44" thickBot="1" x14ac:dyDescent="0.4">
      <c r="A871">
        <v>3590</v>
      </c>
      <c r="B871" s="3" t="s">
        <v>3589</v>
      </c>
      <c r="C871" s="3" t="s">
        <v>7700</v>
      </c>
      <c r="D871" s="6">
        <v>5000</v>
      </c>
      <c r="E871" s="8">
        <v>5003</v>
      </c>
      <c r="F871" t="s">
        <v>8218</v>
      </c>
      <c r="G871" t="s">
        <v>8224</v>
      </c>
      <c r="H871" t="s">
        <v>8246</v>
      </c>
      <c r="I871">
        <v>1413792034</v>
      </c>
      <c r="J871">
        <v>1411200034</v>
      </c>
      <c r="K871" t="b">
        <v>0</v>
      </c>
      <c r="L871">
        <v>73</v>
      </c>
      <c r="M871" t="b">
        <v>1</v>
      </c>
      <c r="N871" t="s">
        <v>8269</v>
      </c>
      <c r="O871" s="20" t="s">
        <v>8319</v>
      </c>
      <c r="P871" s="15" t="s">
        <v>8320</v>
      </c>
      <c r="Q871" s="12">
        <v>41902.333726851852</v>
      </c>
      <c r="R871">
        <v>2014</v>
      </c>
      <c r="S871" t="s">
        <v>8372</v>
      </c>
    </row>
    <row r="872" spans="1:19" ht="116.5" thickBot="1" x14ac:dyDescent="0.4">
      <c r="A872">
        <v>3591</v>
      </c>
      <c r="B872" s="3" t="s">
        <v>3590</v>
      </c>
      <c r="C872" s="3" t="s">
        <v>7701</v>
      </c>
      <c r="D872" s="6">
        <v>700</v>
      </c>
      <c r="E872" s="8">
        <v>1225</v>
      </c>
      <c r="F872" t="s">
        <v>8218</v>
      </c>
      <c r="G872" t="s">
        <v>8223</v>
      </c>
      <c r="H872" t="s">
        <v>8245</v>
      </c>
      <c r="I872">
        <v>1422075540</v>
      </c>
      <c r="J872">
        <v>1419979544</v>
      </c>
      <c r="K872" t="b">
        <v>0</v>
      </c>
      <c r="L872">
        <v>18</v>
      </c>
      <c r="M872" t="b">
        <v>1</v>
      </c>
      <c r="N872" t="s">
        <v>8269</v>
      </c>
      <c r="O872" s="20" t="s">
        <v>8319</v>
      </c>
      <c r="P872" s="15" t="s">
        <v>8320</v>
      </c>
      <c r="Q872" s="13">
        <v>42003.948425925926</v>
      </c>
      <c r="R872">
        <v>2014</v>
      </c>
      <c r="S872" t="s">
        <v>8375</v>
      </c>
    </row>
    <row r="873" spans="1:19" ht="87.5" thickBot="1" x14ac:dyDescent="0.4">
      <c r="A873">
        <v>3592</v>
      </c>
      <c r="B873" s="3" t="s">
        <v>3591</v>
      </c>
      <c r="C873" s="3" t="s">
        <v>7702</v>
      </c>
      <c r="D873" s="6">
        <v>2000</v>
      </c>
      <c r="E873" s="8">
        <v>2545</v>
      </c>
      <c r="F873" t="s">
        <v>8218</v>
      </c>
      <c r="G873" t="s">
        <v>8223</v>
      </c>
      <c r="H873" t="s">
        <v>8245</v>
      </c>
      <c r="I873">
        <v>1423630740</v>
      </c>
      <c r="J873">
        <v>1418673307</v>
      </c>
      <c r="K873" t="b">
        <v>0</v>
      </c>
      <c r="L873">
        <v>35</v>
      </c>
      <c r="M873" t="b">
        <v>1</v>
      </c>
      <c r="N873" t="s">
        <v>8269</v>
      </c>
      <c r="O873" s="20" t="s">
        <v>8319</v>
      </c>
      <c r="P873" s="15" t="s">
        <v>8320</v>
      </c>
      <c r="Q873" s="12">
        <v>41988.829942129632</v>
      </c>
      <c r="R873">
        <v>2014</v>
      </c>
      <c r="S873" t="s">
        <v>8375</v>
      </c>
    </row>
    <row r="874" spans="1:19" ht="102" thickBot="1" x14ac:dyDescent="0.4">
      <c r="A874">
        <v>3593</v>
      </c>
      <c r="B874" s="3" t="s">
        <v>3592</v>
      </c>
      <c r="C874" s="3" t="s">
        <v>7703</v>
      </c>
      <c r="D874" s="6">
        <v>3000</v>
      </c>
      <c r="E874" s="8">
        <v>3319</v>
      </c>
      <c r="F874" t="s">
        <v>8218</v>
      </c>
      <c r="G874" t="s">
        <v>8223</v>
      </c>
      <c r="H874" t="s">
        <v>8245</v>
      </c>
      <c r="I874">
        <v>1420489560</v>
      </c>
      <c r="J874">
        <v>1417469639</v>
      </c>
      <c r="K874" t="b">
        <v>0</v>
      </c>
      <c r="L874">
        <v>43</v>
      </c>
      <c r="M874" t="b">
        <v>1</v>
      </c>
      <c r="N874" t="s">
        <v>8269</v>
      </c>
      <c r="O874" s="20" t="s">
        <v>8319</v>
      </c>
      <c r="P874" s="15" t="s">
        <v>8320</v>
      </c>
      <c r="Q874" s="13">
        <v>41974.898599537039</v>
      </c>
      <c r="R874">
        <v>2014</v>
      </c>
      <c r="S874" t="s">
        <v>8375</v>
      </c>
    </row>
    <row r="875" spans="1:19" ht="44" thickBot="1" x14ac:dyDescent="0.4">
      <c r="A875">
        <v>3594</v>
      </c>
      <c r="B875" s="3" t="s">
        <v>3593</v>
      </c>
      <c r="C875" s="3" t="s">
        <v>7704</v>
      </c>
      <c r="D875" s="6">
        <v>1600</v>
      </c>
      <c r="E875" s="8">
        <v>2015</v>
      </c>
      <c r="F875" t="s">
        <v>8218</v>
      </c>
      <c r="G875" t="s">
        <v>8223</v>
      </c>
      <c r="H875" t="s">
        <v>8245</v>
      </c>
      <c r="I875">
        <v>1472952982</v>
      </c>
      <c r="J875">
        <v>1470792982</v>
      </c>
      <c r="K875" t="b">
        <v>0</v>
      </c>
      <c r="L875">
        <v>36</v>
      </c>
      <c r="M875" t="b">
        <v>1</v>
      </c>
      <c r="N875" t="s">
        <v>8269</v>
      </c>
      <c r="O875" s="20" t="s">
        <v>8319</v>
      </c>
      <c r="P875" s="15" t="s">
        <v>8320</v>
      </c>
      <c r="Q875" s="12">
        <v>42592.066921296297</v>
      </c>
      <c r="R875">
        <v>2016</v>
      </c>
      <c r="S875" t="s">
        <v>8371</v>
      </c>
    </row>
    <row r="876" spans="1:19" ht="29.5" thickBot="1" x14ac:dyDescent="0.4">
      <c r="A876">
        <v>3595</v>
      </c>
      <c r="B876" s="3" t="s">
        <v>3594</v>
      </c>
      <c r="C876" s="3" t="s">
        <v>7705</v>
      </c>
      <c r="D876" s="6">
        <v>2600</v>
      </c>
      <c r="E876" s="8">
        <v>3081</v>
      </c>
      <c r="F876" t="s">
        <v>8218</v>
      </c>
      <c r="G876" t="s">
        <v>8223</v>
      </c>
      <c r="H876" t="s">
        <v>8245</v>
      </c>
      <c r="I876">
        <v>1426229940</v>
      </c>
      <c r="J876">
        <v>1423959123</v>
      </c>
      <c r="K876" t="b">
        <v>0</v>
      </c>
      <c r="L876">
        <v>62</v>
      </c>
      <c r="M876" t="b">
        <v>1</v>
      </c>
      <c r="N876" t="s">
        <v>8269</v>
      </c>
      <c r="O876" s="20" t="s">
        <v>8319</v>
      </c>
      <c r="P876" s="15" t="s">
        <v>8320</v>
      </c>
      <c r="Q876" s="13">
        <v>42050.008368055554</v>
      </c>
      <c r="R876">
        <v>2015</v>
      </c>
      <c r="S876" t="s">
        <v>8376</v>
      </c>
    </row>
    <row r="877" spans="1:19" ht="73" thickBot="1" x14ac:dyDescent="0.4">
      <c r="A877">
        <v>3596</v>
      </c>
      <c r="B877" s="3" t="s">
        <v>3595</v>
      </c>
      <c r="C877" s="3" t="s">
        <v>7706</v>
      </c>
      <c r="D877" s="6">
        <v>1100</v>
      </c>
      <c r="E877" s="8">
        <v>1185</v>
      </c>
      <c r="F877" t="s">
        <v>8218</v>
      </c>
      <c r="G877" t="s">
        <v>8228</v>
      </c>
      <c r="H877" t="s">
        <v>8250</v>
      </c>
      <c r="I877">
        <v>1409072982</v>
      </c>
      <c r="J877">
        <v>1407258582</v>
      </c>
      <c r="K877" t="b">
        <v>0</v>
      </c>
      <c r="L877">
        <v>15</v>
      </c>
      <c r="M877" t="b">
        <v>1</v>
      </c>
      <c r="N877" t="s">
        <v>8269</v>
      </c>
      <c r="O877" s="20" t="s">
        <v>8319</v>
      </c>
      <c r="P877" s="15" t="s">
        <v>8320</v>
      </c>
      <c r="Q877" s="12">
        <v>41856.715069444443</v>
      </c>
      <c r="R877">
        <v>2014</v>
      </c>
      <c r="S877" t="s">
        <v>8371</v>
      </c>
    </row>
    <row r="878" spans="1:19" ht="102" thickBot="1" x14ac:dyDescent="0.4">
      <c r="A878">
        <v>3597</v>
      </c>
      <c r="B878" s="3" t="s">
        <v>3596</v>
      </c>
      <c r="C878" s="3" t="s">
        <v>7707</v>
      </c>
      <c r="D878" s="6">
        <v>2500</v>
      </c>
      <c r="E878" s="8">
        <v>2565</v>
      </c>
      <c r="F878" t="s">
        <v>8218</v>
      </c>
      <c r="G878" t="s">
        <v>8223</v>
      </c>
      <c r="H878" t="s">
        <v>8245</v>
      </c>
      <c r="I878">
        <v>1456984740</v>
      </c>
      <c r="J878">
        <v>1455717790</v>
      </c>
      <c r="K878" t="b">
        <v>0</v>
      </c>
      <c r="L878">
        <v>33</v>
      </c>
      <c r="M878" t="b">
        <v>1</v>
      </c>
      <c r="N878" t="s">
        <v>8269</v>
      </c>
      <c r="O878" s="20" t="s">
        <v>8319</v>
      </c>
      <c r="P878" s="15" t="s">
        <v>8320</v>
      </c>
      <c r="Q878" s="13">
        <v>42417.585532407407</v>
      </c>
      <c r="R878">
        <v>2016</v>
      </c>
      <c r="S878" t="s">
        <v>8376</v>
      </c>
    </row>
    <row r="879" spans="1:19" ht="29.5" thickBot="1" x14ac:dyDescent="0.4">
      <c r="A879">
        <v>3598</v>
      </c>
      <c r="B879" s="3" t="s">
        <v>3597</v>
      </c>
      <c r="C879" s="3" t="s">
        <v>7708</v>
      </c>
      <c r="D879" s="6">
        <v>1000</v>
      </c>
      <c r="E879" s="8">
        <v>1101</v>
      </c>
      <c r="F879" t="s">
        <v>8218</v>
      </c>
      <c r="G879" t="s">
        <v>8223</v>
      </c>
      <c r="H879" t="s">
        <v>8245</v>
      </c>
      <c r="I879">
        <v>1409720340</v>
      </c>
      <c r="J879">
        <v>1408129822</v>
      </c>
      <c r="K879" t="b">
        <v>0</v>
      </c>
      <c r="L879">
        <v>27</v>
      </c>
      <c r="M879" t="b">
        <v>1</v>
      </c>
      <c r="N879" t="s">
        <v>8269</v>
      </c>
      <c r="O879" s="20" t="s">
        <v>8319</v>
      </c>
      <c r="P879" s="15" t="s">
        <v>8320</v>
      </c>
      <c r="Q879" s="12">
        <v>41866.79886574074</v>
      </c>
      <c r="R879">
        <v>2014</v>
      </c>
      <c r="S879" t="s">
        <v>8371</v>
      </c>
    </row>
    <row r="880" spans="1:19" ht="29.5" thickBot="1" x14ac:dyDescent="0.4">
      <c r="A880">
        <v>3599</v>
      </c>
      <c r="B880" s="3" t="s">
        <v>3598</v>
      </c>
      <c r="C880" s="3" t="s">
        <v>7709</v>
      </c>
      <c r="D880" s="6">
        <v>500</v>
      </c>
      <c r="E880" s="8">
        <v>1010</v>
      </c>
      <c r="F880" t="s">
        <v>8218</v>
      </c>
      <c r="G880" t="s">
        <v>8223</v>
      </c>
      <c r="H880" t="s">
        <v>8245</v>
      </c>
      <c r="I880">
        <v>1440892800</v>
      </c>
      <c r="J880">
        <v>1438715077</v>
      </c>
      <c r="K880" t="b">
        <v>0</v>
      </c>
      <c r="L880">
        <v>17</v>
      </c>
      <c r="M880" t="b">
        <v>1</v>
      </c>
      <c r="N880" t="s">
        <v>8269</v>
      </c>
      <c r="O880" s="20" t="s">
        <v>8319</v>
      </c>
      <c r="P880" s="15" t="s">
        <v>8320</v>
      </c>
      <c r="Q880" s="13">
        <v>42220.794872685183</v>
      </c>
      <c r="R880">
        <v>2015</v>
      </c>
      <c r="S880" t="s">
        <v>8371</v>
      </c>
    </row>
    <row r="881" spans="1:19" ht="29.5" thickBot="1" x14ac:dyDescent="0.4">
      <c r="A881">
        <v>3600</v>
      </c>
      <c r="B881" s="3" t="s">
        <v>3599</v>
      </c>
      <c r="C881" s="3" t="s">
        <v>7710</v>
      </c>
      <c r="D881" s="6">
        <v>10</v>
      </c>
      <c r="E881" s="8">
        <v>13</v>
      </c>
      <c r="F881" t="s">
        <v>8218</v>
      </c>
      <c r="G881" t="s">
        <v>8223</v>
      </c>
      <c r="H881" t="s">
        <v>8245</v>
      </c>
      <c r="I881">
        <v>1476390164</v>
      </c>
      <c r="J881">
        <v>1473970964</v>
      </c>
      <c r="K881" t="b">
        <v>0</v>
      </c>
      <c r="L881">
        <v>4</v>
      </c>
      <c r="M881" t="b">
        <v>1</v>
      </c>
      <c r="N881" t="s">
        <v>8269</v>
      </c>
      <c r="O881" s="20" t="s">
        <v>8319</v>
      </c>
      <c r="P881" s="15" t="s">
        <v>8320</v>
      </c>
      <c r="Q881" s="12">
        <v>42628.849120370367</v>
      </c>
      <c r="R881">
        <v>2016</v>
      </c>
      <c r="S881" t="s">
        <v>8372</v>
      </c>
    </row>
    <row r="882" spans="1:19" ht="102" thickBot="1" x14ac:dyDescent="0.4">
      <c r="A882">
        <v>3601</v>
      </c>
      <c r="B882" s="3" t="s">
        <v>3600</v>
      </c>
      <c r="C882" s="3" t="s">
        <v>7711</v>
      </c>
      <c r="D882" s="6">
        <v>2000</v>
      </c>
      <c r="E882" s="8">
        <v>2087</v>
      </c>
      <c r="F882" t="s">
        <v>8218</v>
      </c>
      <c r="G882" t="s">
        <v>8224</v>
      </c>
      <c r="H882" t="s">
        <v>8246</v>
      </c>
      <c r="I882">
        <v>1421452682</v>
      </c>
      <c r="J882">
        <v>1418860682</v>
      </c>
      <c r="K882" t="b">
        <v>0</v>
      </c>
      <c r="L882">
        <v>53</v>
      </c>
      <c r="M882" t="b">
        <v>1</v>
      </c>
      <c r="N882" t="s">
        <v>8269</v>
      </c>
      <c r="O882" s="20" t="s">
        <v>8319</v>
      </c>
      <c r="P882" s="15" t="s">
        <v>8320</v>
      </c>
      <c r="Q882" s="13">
        <v>41990.99863425926</v>
      </c>
      <c r="R882">
        <v>2014</v>
      </c>
      <c r="S882" t="s">
        <v>8375</v>
      </c>
    </row>
    <row r="883" spans="1:19" ht="87.5" thickBot="1" x14ac:dyDescent="0.4">
      <c r="A883">
        <v>3602</v>
      </c>
      <c r="B883" s="3" t="s">
        <v>3601</v>
      </c>
      <c r="C883" s="3" t="s">
        <v>7712</v>
      </c>
      <c r="D883" s="6">
        <v>4000</v>
      </c>
      <c r="E883" s="8">
        <v>4002</v>
      </c>
      <c r="F883" t="s">
        <v>8218</v>
      </c>
      <c r="G883" t="s">
        <v>8223</v>
      </c>
      <c r="H883" t="s">
        <v>8245</v>
      </c>
      <c r="I883">
        <v>1463520479</v>
      </c>
      <c r="J883">
        <v>1458336479</v>
      </c>
      <c r="K883" t="b">
        <v>0</v>
      </c>
      <c r="L883">
        <v>49</v>
      </c>
      <c r="M883" t="b">
        <v>1</v>
      </c>
      <c r="N883" t="s">
        <v>8269</v>
      </c>
      <c r="O883" s="20" t="s">
        <v>8319</v>
      </c>
      <c r="P883" s="15" t="s">
        <v>8320</v>
      </c>
      <c r="Q883" s="12">
        <v>42447.894432870373</v>
      </c>
      <c r="R883">
        <v>2016</v>
      </c>
      <c r="S883" t="s">
        <v>8366</v>
      </c>
    </row>
    <row r="884" spans="1:19" ht="44" thickBot="1" x14ac:dyDescent="0.4">
      <c r="A884">
        <v>3603</v>
      </c>
      <c r="B884" s="3" t="s">
        <v>3602</v>
      </c>
      <c r="C884" s="3" t="s">
        <v>7713</v>
      </c>
      <c r="D884" s="6">
        <v>1500</v>
      </c>
      <c r="E884" s="8">
        <v>2560</v>
      </c>
      <c r="F884" t="s">
        <v>8218</v>
      </c>
      <c r="G884" t="s">
        <v>8223</v>
      </c>
      <c r="H884" t="s">
        <v>8245</v>
      </c>
      <c r="I884">
        <v>1446759880</v>
      </c>
      <c r="J884">
        <v>1444164280</v>
      </c>
      <c r="K884" t="b">
        <v>0</v>
      </c>
      <c r="L884">
        <v>57</v>
      </c>
      <c r="M884" t="b">
        <v>1</v>
      </c>
      <c r="N884" t="s">
        <v>8269</v>
      </c>
      <c r="O884" s="20" t="s">
        <v>8319</v>
      </c>
      <c r="P884" s="15" t="s">
        <v>8320</v>
      </c>
      <c r="Q884" s="13">
        <v>42283.864351851851</v>
      </c>
      <c r="R884">
        <v>2015</v>
      </c>
      <c r="S884" t="s">
        <v>8373</v>
      </c>
    </row>
    <row r="885" spans="1:19" ht="58.5" thickBot="1" x14ac:dyDescent="0.4">
      <c r="A885">
        <v>3604</v>
      </c>
      <c r="B885" s="3" t="s">
        <v>3603</v>
      </c>
      <c r="C885" s="3" t="s">
        <v>7714</v>
      </c>
      <c r="D885" s="6">
        <v>3000</v>
      </c>
      <c r="E885" s="8">
        <v>3385</v>
      </c>
      <c r="F885" t="s">
        <v>8218</v>
      </c>
      <c r="G885" t="s">
        <v>8223</v>
      </c>
      <c r="H885" t="s">
        <v>8245</v>
      </c>
      <c r="I885">
        <v>1461913140</v>
      </c>
      <c r="J885">
        <v>1461370956</v>
      </c>
      <c r="K885" t="b">
        <v>0</v>
      </c>
      <c r="L885">
        <v>69</v>
      </c>
      <c r="M885" t="b">
        <v>1</v>
      </c>
      <c r="N885" t="s">
        <v>8269</v>
      </c>
      <c r="O885" s="20" t="s">
        <v>8319</v>
      </c>
      <c r="P885" s="15" t="s">
        <v>8320</v>
      </c>
      <c r="Q885" s="12">
        <v>42483.015694444446</v>
      </c>
      <c r="R885">
        <v>2016</v>
      </c>
      <c r="S885" t="s">
        <v>8367</v>
      </c>
    </row>
    <row r="886" spans="1:19" ht="102" thickBot="1" x14ac:dyDescent="0.4">
      <c r="A886">
        <v>3605</v>
      </c>
      <c r="B886" s="3" t="s">
        <v>3604</v>
      </c>
      <c r="C886" s="3" t="s">
        <v>7715</v>
      </c>
      <c r="D886" s="6">
        <v>250</v>
      </c>
      <c r="E886" s="8">
        <v>460</v>
      </c>
      <c r="F886" t="s">
        <v>8218</v>
      </c>
      <c r="G886" t="s">
        <v>8224</v>
      </c>
      <c r="H886" t="s">
        <v>8246</v>
      </c>
      <c r="I886">
        <v>1455390126</v>
      </c>
      <c r="J886">
        <v>1452798126</v>
      </c>
      <c r="K886" t="b">
        <v>0</v>
      </c>
      <c r="L886">
        <v>15</v>
      </c>
      <c r="M886" t="b">
        <v>1</v>
      </c>
      <c r="N886" t="s">
        <v>8269</v>
      </c>
      <c r="O886" s="20" t="s">
        <v>8319</v>
      </c>
      <c r="P886" s="15" t="s">
        <v>8320</v>
      </c>
      <c r="Q886" s="13">
        <v>42383.793124999997</v>
      </c>
      <c r="R886">
        <v>2016</v>
      </c>
      <c r="S886" t="s">
        <v>8365</v>
      </c>
    </row>
    <row r="887" spans="1:19" ht="73" thickBot="1" x14ac:dyDescent="0.4">
      <c r="A887">
        <v>3606</v>
      </c>
      <c r="B887" s="3" t="s">
        <v>3605</v>
      </c>
      <c r="C887" s="3" t="s">
        <v>7716</v>
      </c>
      <c r="D887" s="6">
        <v>3000</v>
      </c>
      <c r="E887" s="8">
        <v>3908</v>
      </c>
      <c r="F887" t="s">
        <v>8218</v>
      </c>
      <c r="G887" t="s">
        <v>8224</v>
      </c>
      <c r="H887" t="s">
        <v>8246</v>
      </c>
      <c r="I887">
        <v>1471185057</v>
      </c>
      <c r="J887">
        <v>1468593057</v>
      </c>
      <c r="K887" t="b">
        <v>0</v>
      </c>
      <c r="L887">
        <v>64</v>
      </c>
      <c r="M887" t="b">
        <v>1</v>
      </c>
      <c r="N887" t="s">
        <v>8269</v>
      </c>
      <c r="O887" s="20" t="s">
        <v>8319</v>
      </c>
      <c r="P887" s="15" t="s">
        <v>8320</v>
      </c>
      <c r="Q887" s="12">
        <v>42566.604826388888</v>
      </c>
      <c r="R887">
        <v>2016</v>
      </c>
      <c r="S887" t="s">
        <v>8370</v>
      </c>
    </row>
    <row r="888" spans="1:19" ht="73" thickBot="1" x14ac:dyDescent="0.4">
      <c r="A888">
        <v>3607</v>
      </c>
      <c r="B888" s="3" t="s">
        <v>3606</v>
      </c>
      <c r="C888" s="3" t="s">
        <v>7717</v>
      </c>
      <c r="D888" s="6">
        <v>550</v>
      </c>
      <c r="E888" s="8">
        <v>580</v>
      </c>
      <c r="F888" t="s">
        <v>8218</v>
      </c>
      <c r="G888" t="s">
        <v>8224</v>
      </c>
      <c r="H888" t="s">
        <v>8246</v>
      </c>
      <c r="I888">
        <v>1450137600</v>
      </c>
      <c r="J888">
        <v>1448924882</v>
      </c>
      <c r="K888" t="b">
        <v>0</v>
      </c>
      <c r="L888">
        <v>20</v>
      </c>
      <c r="M888" t="b">
        <v>1</v>
      </c>
      <c r="N888" t="s">
        <v>8269</v>
      </c>
      <c r="O888" s="20" t="s">
        <v>8319</v>
      </c>
      <c r="P888" s="15" t="s">
        <v>8320</v>
      </c>
      <c r="Q888" s="13">
        <v>42338.963912037034</v>
      </c>
      <c r="R888">
        <v>2015</v>
      </c>
      <c r="S888" t="s">
        <v>8374</v>
      </c>
    </row>
    <row r="889" spans="1:19" ht="29.5" thickBot="1" x14ac:dyDescent="0.4">
      <c r="A889">
        <v>3608</v>
      </c>
      <c r="B889" s="3" t="s">
        <v>3607</v>
      </c>
      <c r="C889" s="3" t="s">
        <v>7718</v>
      </c>
      <c r="D889" s="6">
        <v>800</v>
      </c>
      <c r="E889" s="8">
        <v>800</v>
      </c>
      <c r="F889" t="s">
        <v>8218</v>
      </c>
      <c r="G889" t="s">
        <v>8224</v>
      </c>
      <c r="H889" t="s">
        <v>8246</v>
      </c>
      <c r="I889">
        <v>1466172000</v>
      </c>
      <c r="J889">
        <v>1463418090</v>
      </c>
      <c r="K889" t="b">
        <v>0</v>
      </c>
      <c r="L889">
        <v>27</v>
      </c>
      <c r="M889" t="b">
        <v>1</v>
      </c>
      <c r="N889" t="s">
        <v>8269</v>
      </c>
      <c r="O889" s="20" t="s">
        <v>8319</v>
      </c>
      <c r="P889" s="15" t="s">
        <v>8320</v>
      </c>
      <c r="Q889" s="12">
        <v>42506.709374999999</v>
      </c>
      <c r="R889">
        <v>2016</v>
      </c>
      <c r="S889" t="s">
        <v>8368</v>
      </c>
    </row>
    <row r="890" spans="1:19" ht="102" thickBot="1" x14ac:dyDescent="0.4">
      <c r="A890">
        <v>3609</v>
      </c>
      <c r="B890" s="3" t="s">
        <v>3608</v>
      </c>
      <c r="C890" s="3" t="s">
        <v>7719</v>
      </c>
      <c r="D890" s="6">
        <v>1960</v>
      </c>
      <c r="E890" s="8">
        <v>3005</v>
      </c>
      <c r="F890" t="s">
        <v>8218</v>
      </c>
      <c r="G890" t="s">
        <v>8224</v>
      </c>
      <c r="H890" t="s">
        <v>8246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8269</v>
      </c>
      <c r="O890" s="20" t="s">
        <v>8319</v>
      </c>
      <c r="P890" s="15" t="s">
        <v>8320</v>
      </c>
      <c r="Q890" s="13">
        <v>42429.991724537038</v>
      </c>
      <c r="R890">
        <v>2016</v>
      </c>
      <c r="S890" t="s">
        <v>8376</v>
      </c>
    </row>
    <row r="891" spans="1:19" ht="73" thickBot="1" x14ac:dyDescent="0.4">
      <c r="A891">
        <v>3610</v>
      </c>
      <c r="B891" s="3" t="s">
        <v>3609</v>
      </c>
      <c r="C891" s="3" t="s">
        <v>7720</v>
      </c>
      <c r="D891" s="6">
        <v>1000</v>
      </c>
      <c r="E891" s="8">
        <v>1623</v>
      </c>
      <c r="F891" t="s">
        <v>8218</v>
      </c>
      <c r="G891" t="s">
        <v>8224</v>
      </c>
      <c r="H891" t="s">
        <v>8246</v>
      </c>
      <c r="I891">
        <v>1439806936</v>
      </c>
      <c r="J891">
        <v>1437214936</v>
      </c>
      <c r="K891" t="b">
        <v>0</v>
      </c>
      <c r="L891">
        <v>31</v>
      </c>
      <c r="M891" t="b">
        <v>1</v>
      </c>
      <c r="N891" t="s">
        <v>8269</v>
      </c>
      <c r="O891" s="20" t="s">
        <v>8319</v>
      </c>
      <c r="P891" s="15" t="s">
        <v>8320</v>
      </c>
      <c r="Q891" s="12">
        <v>42203.432129629633</v>
      </c>
      <c r="R891">
        <v>2015</v>
      </c>
      <c r="S891" t="s">
        <v>8370</v>
      </c>
    </row>
    <row r="892" spans="1:19" ht="44" thickBot="1" x14ac:dyDescent="0.4">
      <c r="A892">
        <v>3611</v>
      </c>
      <c r="B892" s="3" t="s">
        <v>3610</v>
      </c>
      <c r="C892" s="3" t="s">
        <v>7721</v>
      </c>
      <c r="D892" s="6">
        <v>2500</v>
      </c>
      <c r="E892" s="8">
        <v>3400</v>
      </c>
      <c r="F892" t="s">
        <v>8218</v>
      </c>
      <c r="G892" t="s">
        <v>8224</v>
      </c>
      <c r="H892" t="s">
        <v>8246</v>
      </c>
      <c r="I892">
        <v>1428483201</v>
      </c>
      <c r="J892">
        <v>1425891201</v>
      </c>
      <c r="K892" t="b">
        <v>0</v>
      </c>
      <c r="L892">
        <v>51</v>
      </c>
      <c r="M892" t="b">
        <v>1</v>
      </c>
      <c r="N892" t="s">
        <v>8269</v>
      </c>
      <c r="O892" s="20" t="s">
        <v>8319</v>
      </c>
      <c r="P892" s="15" t="s">
        <v>8320</v>
      </c>
      <c r="Q892" s="13">
        <v>42072.370381944442</v>
      </c>
      <c r="R892">
        <v>2015</v>
      </c>
      <c r="S892" t="s">
        <v>8366</v>
      </c>
    </row>
    <row r="893" spans="1:19" ht="87.5" thickBot="1" x14ac:dyDescent="0.4">
      <c r="A893">
        <v>3612</v>
      </c>
      <c r="B893" s="3" t="s">
        <v>3611</v>
      </c>
      <c r="C893" s="3" t="s">
        <v>7722</v>
      </c>
      <c r="D893" s="6">
        <v>5000</v>
      </c>
      <c r="E893" s="8">
        <v>7220</v>
      </c>
      <c r="F893" t="s">
        <v>8218</v>
      </c>
      <c r="G893" t="s">
        <v>8228</v>
      </c>
      <c r="H893" t="s">
        <v>8250</v>
      </c>
      <c r="I893">
        <v>1402334811</v>
      </c>
      <c r="J893">
        <v>1401470811</v>
      </c>
      <c r="K893" t="b">
        <v>0</v>
      </c>
      <c r="L893">
        <v>57</v>
      </c>
      <c r="M893" t="b">
        <v>1</v>
      </c>
      <c r="N893" t="s">
        <v>8269</v>
      </c>
      <c r="O893" s="20" t="s">
        <v>8319</v>
      </c>
      <c r="P893" s="15" t="s">
        <v>8320</v>
      </c>
      <c r="Q893" s="12">
        <v>41789.726979166669</v>
      </c>
      <c r="R893">
        <v>2014</v>
      </c>
      <c r="S893" t="s">
        <v>8368</v>
      </c>
    </row>
    <row r="894" spans="1:19" ht="73" thickBot="1" x14ac:dyDescent="0.4">
      <c r="A894">
        <v>3613</v>
      </c>
      <c r="B894" s="3" t="s">
        <v>3612</v>
      </c>
      <c r="C894" s="3" t="s">
        <v>7723</v>
      </c>
      <c r="D894" s="6">
        <v>1250</v>
      </c>
      <c r="E894" s="8">
        <v>1250</v>
      </c>
      <c r="F894" t="s">
        <v>8218</v>
      </c>
      <c r="G894" t="s">
        <v>8223</v>
      </c>
      <c r="H894" t="s">
        <v>8245</v>
      </c>
      <c r="I894">
        <v>1403964574</v>
      </c>
      <c r="J894">
        <v>1401372574</v>
      </c>
      <c r="K894" t="b">
        <v>0</v>
      </c>
      <c r="L894">
        <v>20</v>
      </c>
      <c r="M894" t="b">
        <v>1</v>
      </c>
      <c r="N894" t="s">
        <v>8269</v>
      </c>
      <c r="O894" s="20" t="s">
        <v>8319</v>
      </c>
      <c r="P894" s="15" t="s">
        <v>8320</v>
      </c>
      <c r="Q894" s="13">
        <v>41788.58997685185</v>
      </c>
      <c r="R894">
        <v>2014</v>
      </c>
      <c r="S894" t="s">
        <v>8368</v>
      </c>
    </row>
    <row r="895" spans="1:19" ht="73" thickBot="1" x14ac:dyDescent="0.4">
      <c r="A895">
        <v>3614</v>
      </c>
      <c r="B895" s="3" t="s">
        <v>3439</v>
      </c>
      <c r="C895" s="3" t="s">
        <v>7724</v>
      </c>
      <c r="D895" s="6">
        <v>2500</v>
      </c>
      <c r="E895" s="8">
        <v>2520</v>
      </c>
      <c r="F895" t="s">
        <v>8218</v>
      </c>
      <c r="G895" t="s">
        <v>8223</v>
      </c>
      <c r="H895" t="s">
        <v>8245</v>
      </c>
      <c r="I895">
        <v>1434675616</v>
      </c>
      <c r="J895">
        <v>1432083616</v>
      </c>
      <c r="K895" t="b">
        <v>0</v>
      </c>
      <c r="L895">
        <v>71</v>
      </c>
      <c r="M895" t="b">
        <v>1</v>
      </c>
      <c r="N895" t="s">
        <v>8269</v>
      </c>
      <c r="O895" s="20" t="s">
        <v>8319</v>
      </c>
      <c r="P895" s="15" t="s">
        <v>8320</v>
      </c>
      <c r="Q895" s="12">
        <v>42144.041851851849</v>
      </c>
      <c r="R895">
        <v>2015</v>
      </c>
      <c r="S895" t="s">
        <v>8368</v>
      </c>
    </row>
    <row r="896" spans="1:19" ht="58.5" thickBot="1" x14ac:dyDescent="0.4">
      <c r="A896">
        <v>3615</v>
      </c>
      <c r="B896" s="3" t="s">
        <v>3613</v>
      </c>
      <c r="C896" s="3" t="s">
        <v>7725</v>
      </c>
      <c r="D896" s="6">
        <v>2500</v>
      </c>
      <c r="E896" s="8">
        <v>2670</v>
      </c>
      <c r="F896" t="s">
        <v>8218</v>
      </c>
      <c r="G896" t="s">
        <v>8224</v>
      </c>
      <c r="H896" t="s">
        <v>8246</v>
      </c>
      <c r="I896">
        <v>1449756896</v>
      </c>
      <c r="J896">
        <v>1447164896</v>
      </c>
      <c r="K896" t="b">
        <v>0</v>
      </c>
      <c r="L896">
        <v>72</v>
      </c>
      <c r="M896" t="b">
        <v>1</v>
      </c>
      <c r="N896" t="s">
        <v>8269</v>
      </c>
      <c r="O896" s="20" t="s">
        <v>8319</v>
      </c>
      <c r="P896" s="15" t="s">
        <v>8320</v>
      </c>
      <c r="Q896" s="13">
        <v>42318.5937037037</v>
      </c>
      <c r="R896">
        <v>2015</v>
      </c>
      <c r="S896" t="s">
        <v>8374</v>
      </c>
    </row>
    <row r="897" spans="1:19" ht="102" thickBot="1" x14ac:dyDescent="0.4">
      <c r="A897">
        <v>3616</v>
      </c>
      <c r="B897" s="3" t="s">
        <v>3614</v>
      </c>
      <c r="C897" s="3" t="s">
        <v>7726</v>
      </c>
      <c r="D897" s="6">
        <v>2500</v>
      </c>
      <c r="E897" s="8">
        <v>3120</v>
      </c>
      <c r="F897" t="s">
        <v>8218</v>
      </c>
      <c r="G897" t="s">
        <v>8224</v>
      </c>
      <c r="H897" t="s">
        <v>8246</v>
      </c>
      <c r="I897">
        <v>1426801664</v>
      </c>
      <c r="J897">
        <v>1424213264</v>
      </c>
      <c r="K897" t="b">
        <v>0</v>
      </c>
      <c r="L897">
        <v>45</v>
      </c>
      <c r="M897" t="b">
        <v>1</v>
      </c>
      <c r="N897" t="s">
        <v>8269</v>
      </c>
      <c r="O897" s="20" t="s">
        <v>8319</v>
      </c>
      <c r="P897" s="15" t="s">
        <v>8320</v>
      </c>
      <c r="Q897" s="12">
        <v>42052.949814814812</v>
      </c>
      <c r="R897">
        <v>2015</v>
      </c>
      <c r="S897" t="s">
        <v>8376</v>
      </c>
    </row>
    <row r="898" spans="1:19" ht="73" thickBot="1" x14ac:dyDescent="0.4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 s="20" t="s">
        <v>8319</v>
      </c>
      <c r="P898" s="15" t="s">
        <v>8320</v>
      </c>
      <c r="Q898" s="13">
        <v>42779.610289351855</v>
      </c>
      <c r="R898">
        <v>2017</v>
      </c>
      <c r="S898" t="s">
        <v>8376</v>
      </c>
    </row>
    <row r="899" spans="1:19" ht="44" thickBot="1" x14ac:dyDescent="0.4">
      <c r="A899">
        <v>3618</v>
      </c>
      <c r="B899" s="3" t="s">
        <v>3616</v>
      </c>
      <c r="C899" s="3" t="s">
        <v>7728</v>
      </c>
      <c r="D899" s="6">
        <v>2000</v>
      </c>
      <c r="E899" s="8">
        <v>2020</v>
      </c>
      <c r="F899" t="s">
        <v>8218</v>
      </c>
      <c r="G899" t="s">
        <v>8224</v>
      </c>
      <c r="H899" t="s">
        <v>8246</v>
      </c>
      <c r="I899">
        <v>1433343850</v>
      </c>
      <c r="J899">
        <v>1430751850</v>
      </c>
      <c r="K899" t="b">
        <v>0</v>
      </c>
      <c r="L899">
        <v>56</v>
      </c>
      <c r="M899" t="b">
        <v>1</v>
      </c>
      <c r="N899" t="s">
        <v>8269</v>
      </c>
      <c r="O899" s="20" t="s">
        <v>8319</v>
      </c>
      <c r="P899" s="15" t="s">
        <v>8320</v>
      </c>
      <c r="Q899" s="12">
        <v>42128.627893518518</v>
      </c>
      <c r="R899">
        <v>2015</v>
      </c>
      <c r="S899" t="s">
        <v>8368</v>
      </c>
    </row>
    <row r="900" spans="1:19" ht="58.5" thickBot="1" x14ac:dyDescent="0.4">
      <c r="A900">
        <v>3619</v>
      </c>
      <c r="B900" s="3" t="s">
        <v>3617</v>
      </c>
      <c r="C900" s="3" t="s">
        <v>7729</v>
      </c>
      <c r="D900" s="6">
        <v>1000</v>
      </c>
      <c r="E900" s="8">
        <v>1130</v>
      </c>
      <c r="F900" t="s">
        <v>8218</v>
      </c>
      <c r="G900" t="s">
        <v>8223</v>
      </c>
      <c r="H900" t="s">
        <v>8245</v>
      </c>
      <c r="I900">
        <v>1479592800</v>
      </c>
      <c r="J900">
        <v>1476760226</v>
      </c>
      <c r="K900" t="b">
        <v>0</v>
      </c>
      <c r="L900">
        <v>17</v>
      </c>
      <c r="M900" t="b">
        <v>1</v>
      </c>
      <c r="N900" t="s">
        <v>8269</v>
      </c>
      <c r="O900" s="20" t="s">
        <v>8319</v>
      </c>
      <c r="P900" s="15" t="s">
        <v>8320</v>
      </c>
      <c r="Q900" s="13">
        <v>42661.132245370369</v>
      </c>
      <c r="R900">
        <v>2016</v>
      </c>
      <c r="S900" t="s">
        <v>8373</v>
      </c>
    </row>
    <row r="901" spans="1:19" ht="116.5" thickBot="1" x14ac:dyDescent="0.4">
      <c r="A901">
        <v>3620</v>
      </c>
      <c r="B901" s="3" t="s">
        <v>3618</v>
      </c>
      <c r="C901" s="3" t="s">
        <v>7730</v>
      </c>
      <c r="D901" s="6">
        <v>10500</v>
      </c>
      <c r="E901" s="8">
        <v>11045</v>
      </c>
      <c r="F901" t="s">
        <v>8218</v>
      </c>
      <c r="G901" t="s">
        <v>8223</v>
      </c>
      <c r="H901" t="s">
        <v>8245</v>
      </c>
      <c r="I901">
        <v>1425528000</v>
      </c>
      <c r="J901">
        <v>1422916261</v>
      </c>
      <c r="K901" t="b">
        <v>0</v>
      </c>
      <c r="L901">
        <v>197</v>
      </c>
      <c r="M901" t="b">
        <v>1</v>
      </c>
      <c r="N901" t="s">
        <v>8269</v>
      </c>
      <c r="O901" s="20" t="s">
        <v>8319</v>
      </c>
      <c r="P901" s="15" t="s">
        <v>8320</v>
      </c>
      <c r="Q901" s="12">
        <v>42037.938206018516</v>
      </c>
      <c r="R901">
        <v>2015</v>
      </c>
      <c r="S901" t="s">
        <v>8376</v>
      </c>
    </row>
    <row r="902" spans="1:19" ht="29.5" thickBot="1" x14ac:dyDescent="0.4">
      <c r="A902">
        <v>3621</v>
      </c>
      <c r="B902" s="3" t="s">
        <v>3619</v>
      </c>
      <c r="C902" s="3" t="s">
        <v>7731</v>
      </c>
      <c r="D902" s="6">
        <v>3000</v>
      </c>
      <c r="E902" s="8">
        <v>3292</v>
      </c>
      <c r="F902" t="s">
        <v>8218</v>
      </c>
      <c r="G902" t="s">
        <v>8223</v>
      </c>
      <c r="H902" t="s">
        <v>8245</v>
      </c>
      <c r="I902">
        <v>1475269200</v>
      </c>
      <c r="J902">
        <v>1473200844</v>
      </c>
      <c r="K902" t="b">
        <v>0</v>
      </c>
      <c r="L902">
        <v>70</v>
      </c>
      <c r="M902" t="b">
        <v>1</v>
      </c>
      <c r="N902" t="s">
        <v>8269</v>
      </c>
      <c r="O902" s="20" t="s">
        <v>8319</v>
      </c>
      <c r="P902" s="15" t="s">
        <v>8320</v>
      </c>
      <c r="Q902" s="13">
        <v>42619.935694444444</v>
      </c>
      <c r="R902">
        <v>2016</v>
      </c>
      <c r="S902" t="s">
        <v>8372</v>
      </c>
    </row>
    <row r="903" spans="1:19" ht="73" thickBot="1" x14ac:dyDescent="0.4">
      <c r="A903">
        <v>3622</v>
      </c>
      <c r="B903" s="3" t="s">
        <v>3620</v>
      </c>
      <c r="C903" s="3" t="s">
        <v>7732</v>
      </c>
      <c r="D903" s="6">
        <v>1000</v>
      </c>
      <c r="E903" s="8">
        <v>1000.99</v>
      </c>
      <c r="F903" t="s">
        <v>8218</v>
      </c>
      <c r="G903" t="s">
        <v>8223</v>
      </c>
      <c r="H903" t="s">
        <v>8245</v>
      </c>
      <c r="I903">
        <v>1411874580</v>
      </c>
      <c r="J903">
        <v>1409030371</v>
      </c>
      <c r="K903" t="b">
        <v>0</v>
      </c>
      <c r="L903">
        <v>21</v>
      </c>
      <c r="M903" t="b">
        <v>1</v>
      </c>
      <c r="N903" t="s">
        <v>8269</v>
      </c>
      <c r="O903" s="20" t="s">
        <v>8319</v>
      </c>
      <c r="P903" s="15" t="s">
        <v>8320</v>
      </c>
      <c r="Q903" s="12">
        <v>41877.221886574072</v>
      </c>
      <c r="R903">
        <v>2014</v>
      </c>
      <c r="S903" t="s">
        <v>8371</v>
      </c>
    </row>
    <row r="904" spans="1:19" ht="44" thickBot="1" x14ac:dyDescent="0.4">
      <c r="A904">
        <v>3623</v>
      </c>
      <c r="B904" s="3" t="s">
        <v>3621</v>
      </c>
      <c r="C904" s="3" t="s">
        <v>7733</v>
      </c>
      <c r="D904" s="6">
        <v>2500</v>
      </c>
      <c r="E904" s="8">
        <v>3000</v>
      </c>
      <c r="F904" t="s">
        <v>8218</v>
      </c>
      <c r="G904" t="s">
        <v>8223</v>
      </c>
      <c r="H904" t="s">
        <v>8245</v>
      </c>
      <c r="I904">
        <v>1406358000</v>
      </c>
      <c r="J904">
        <v>1404841270</v>
      </c>
      <c r="K904" t="b">
        <v>0</v>
      </c>
      <c r="L904">
        <v>34</v>
      </c>
      <c r="M904" t="b">
        <v>1</v>
      </c>
      <c r="N904" t="s">
        <v>8269</v>
      </c>
      <c r="O904" s="20" t="s">
        <v>8319</v>
      </c>
      <c r="P904" s="15" t="s">
        <v>8320</v>
      </c>
      <c r="Q904" s="13">
        <v>41828.736921296295</v>
      </c>
      <c r="R904">
        <v>2014</v>
      </c>
      <c r="S904" t="s">
        <v>8370</v>
      </c>
    </row>
    <row r="905" spans="1:19" ht="58.5" thickBot="1" x14ac:dyDescent="0.4">
      <c r="A905">
        <v>3624</v>
      </c>
      <c r="B905" s="3" t="s">
        <v>3622</v>
      </c>
      <c r="C905" s="3" t="s">
        <v>7734</v>
      </c>
      <c r="D905" s="6">
        <v>3000</v>
      </c>
      <c r="E905" s="8">
        <v>3148</v>
      </c>
      <c r="F905" t="s">
        <v>8218</v>
      </c>
      <c r="G905" t="s">
        <v>8223</v>
      </c>
      <c r="H905" t="s">
        <v>8245</v>
      </c>
      <c r="I905">
        <v>1471977290</v>
      </c>
      <c r="J905">
        <v>1466793290</v>
      </c>
      <c r="K905" t="b">
        <v>0</v>
      </c>
      <c r="L905">
        <v>39</v>
      </c>
      <c r="M905" t="b">
        <v>1</v>
      </c>
      <c r="N905" t="s">
        <v>8269</v>
      </c>
      <c r="O905" s="20" t="s">
        <v>8319</v>
      </c>
      <c r="P905" s="15" t="s">
        <v>8320</v>
      </c>
      <c r="Q905" s="12">
        <v>42545.774189814816</v>
      </c>
      <c r="R905">
        <v>2016</v>
      </c>
      <c r="S905" t="s">
        <v>8369</v>
      </c>
    </row>
    <row r="906" spans="1:19" ht="73" thickBot="1" x14ac:dyDescent="0.4">
      <c r="A906">
        <v>3625</v>
      </c>
      <c r="B906" s="3" t="s">
        <v>3623</v>
      </c>
      <c r="C906" s="3" t="s">
        <v>7735</v>
      </c>
      <c r="D906" s="6">
        <v>3000</v>
      </c>
      <c r="E906" s="8">
        <v>3080</v>
      </c>
      <c r="F906" t="s">
        <v>8218</v>
      </c>
      <c r="G906" t="s">
        <v>8224</v>
      </c>
      <c r="H906" t="s">
        <v>8246</v>
      </c>
      <c r="I906">
        <v>1435851577</v>
      </c>
      <c r="J906">
        <v>1433259577</v>
      </c>
      <c r="K906" t="b">
        <v>0</v>
      </c>
      <c r="L906">
        <v>78</v>
      </c>
      <c r="M906" t="b">
        <v>1</v>
      </c>
      <c r="N906" t="s">
        <v>8269</v>
      </c>
      <c r="O906" s="20" t="s">
        <v>8319</v>
      </c>
      <c r="P906" s="15" t="s">
        <v>8320</v>
      </c>
      <c r="Q906" s="13">
        <v>42157.652511574073</v>
      </c>
      <c r="R906">
        <v>2015</v>
      </c>
      <c r="S906" t="s">
        <v>8369</v>
      </c>
    </row>
    <row r="907" spans="1:19" ht="44" thickBot="1" x14ac:dyDescent="0.4">
      <c r="A907">
        <v>3626</v>
      </c>
      <c r="B907" s="3" t="s">
        <v>3624</v>
      </c>
      <c r="C907" s="3" t="s">
        <v>7736</v>
      </c>
      <c r="D907" s="6">
        <v>4000</v>
      </c>
      <c r="E907" s="8">
        <v>4073</v>
      </c>
      <c r="F907" t="s">
        <v>8218</v>
      </c>
      <c r="G907" t="s">
        <v>8224</v>
      </c>
      <c r="H907" t="s">
        <v>8246</v>
      </c>
      <c r="I907">
        <v>1408204857</v>
      </c>
      <c r="J907">
        <v>1406390457</v>
      </c>
      <c r="K907" t="b">
        <v>0</v>
      </c>
      <c r="L907">
        <v>48</v>
      </c>
      <c r="M907" t="b">
        <v>1</v>
      </c>
      <c r="N907" t="s">
        <v>8269</v>
      </c>
      <c r="O907" s="20" t="s">
        <v>8319</v>
      </c>
      <c r="P907" s="15" t="s">
        <v>8320</v>
      </c>
      <c r="Q907" s="12">
        <v>41846.667326388888</v>
      </c>
      <c r="R907">
        <v>2014</v>
      </c>
      <c r="S907" t="s">
        <v>8370</v>
      </c>
    </row>
    <row r="908" spans="1:19" ht="44" thickBot="1" x14ac:dyDescent="0.4">
      <c r="A908">
        <v>3627</v>
      </c>
      <c r="B908" s="3" t="s">
        <v>3625</v>
      </c>
      <c r="C908" s="3" t="s">
        <v>7737</v>
      </c>
      <c r="D908" s="6">
        <v>2000</v>
      </c>
      <c r="E908" s="8">
        <v>2000</v>
      </c>
      <c r="F908" t="s">
        <v>8218</v>
      </c>
      <c r="G908" t="s">
        <v>8223</v>
      </c>
      <c r="H908" t="s">
        <v>8245</v>
      </c>
      <c r="I908">
        <v>1463803140</v>
      </c>
      <c r="J908">
        <v>1459446487</v>
      </c>
      <c r="K908" t="b">
        <v>0</v>
      </c>
      <c r="L908">
        <v>29</v>
      </c>
      <c r="M908" t="b">
        <v>1</v>
      </c>
      <c r="N908" t="s">
        <v>8269</v>
      </c>
      <c r="O908" s="20" t="s">
        <v>8319</v>
      </c>
      <c r="P908" s="15" t="s">
        <v>8320</v>
      </c>
      <c r="Q908" s="13">
        <v>42460.741747685184</v>
      </c>
      <c r="R908">
        <v>2016</v>
      </c>
      <c r="S908" t="s">
        <v>8366</v>
      </c>
    </row>
    <row r="909" spans="1:19" ht="44" thickBot="1" x14ac:dyDescent="0.4">
      <c r="A909">
        <v>3628</v>
      </c>
      <c r="B909" s="3" t="s">
        <v>3626</v>
      </c>
      <c r="C909" s="3" t="s">
        <v>7738</v>
      </c>
      <c r="D909" s="6">
        <v>100000</v>
      </c>
      <c r="E909" s="8">
        <v>0</v>
      </c>
      <c r="F909" t="s">
        <v>8220</v>
      </c>
      <c r="G909" t="s">
        <v>8223</v>
      </c>
      <c r="H909" t="s">
        <v>8245</v>
      </c>
      <c r="I909">
        <v>1450040396</v>
      </c>
      <c r="J909">
        <v>1444852796</v>
      </c>
      <c r="K909" t="b">
        <v>0</v>
      </c>
      <c r="L909">
        <v>0</v>
      </c>
      <c r="M909" t="b">
        <v>0</v>
      </c>
      <c r="N909" t="s">
        <v>8303</v>
      </c>
      <c r="O909" s="20" t="s">
        <v>8319</v>
      </c>
      <c r="P909" s="15" t="s">
        <v>8361</v>
      </c>
      <c r="Q909" s="12">
        <v>42291.833287037036</v>
      </c>
      <c r="R909">
        <v>2015</v>
      </c>
      <c r="S909" t="s">
        <v>8373</v>
      </c>
    </row>
    <row r="910" spans="1:19" ht="116.5" thickBot="1" x14ac:dyDescent="0.4">
      <c r="A910">
        <v>3629</v>
      </c>
      <c r="B910" s="3" t="s">
        <v>3627</v>
      </c>
      <c r="C910" s="3" t="s">
        <v>7739</v>
      </c>
      <c r="D910" s="6">
        <v>1000000</v>
      </c>
      <c r="E910" s="8">
        <v>2</v>
      </c>
      <c r="F910" t="s">
        <v>8220</v>
      </c>
      <c r="G910" t="s">
        <v>8223</v>
      </c>
      <c r="H910" t="s">
        <v>8245</v>
      </c>
      <c r="I910">
        <v>1462467600</v>
      </c>
      <c r="J910">
        <v>1457403364</v>
      </c>
      <c r="K910" t="b">
        <v>0</v>
      </c>
      <c r="L910">
        <v>2</v>
      </c>
      <c r="M910" t="b">
        <v>0</v>
      </c>
      <c r="N910" t="s">
        <v>8303</v>
      </c>
      <c r="O910" s="20" t="s">
        <v>8319</v>
      </c>
      <c r="P910" s="15" t="s">
        <v>8361</v>
      </c>
      <c r="Q910" s="13">
        <v>42437.094490740739</v>
      </c>
      <c r="R910">
        <v>2016</v>
      </c>
      <c r="S910" t="s">
        <v>8366</v>
      </c>
    </row>
    <row r="911" spans="1:19" ht="44" thickBot="1" x14ac:dyDescent="0.4">
      <c r="A911">
        <v>3630</v>
      </c>
      <c r="B911" s="3" t="s">
        <v>3628</v>
      </c>
      <c r="C911" s="3" t="s">
        <v>7740</v>
      </c>
      <c r="D911" s="6">
        <v>3000</v>
      </c>
      <c r="E911" s="8">
        <v>1</v>
      </c>
      <c r="F911" t="s">
        <v>8220</v>
      </c>
      <c r="G911" t="s">
        <v>8224</v>
      </c>
      <c r="H911" t="s">
        <v>8246</v>
      </c>
      <c r="I911">
        <v>1417295990</v>
      </c>
      <c r="J911">
        <v>1414700390</v>
      </c>
      <c r="K911" t="b">
        <v>0</v>
      </c>
      <c r="L911">
        <v>1</v>
      </c>
      <c r="M911" t="b">
        <v>0</v>
      </c>
      <c r="N911" t="s">
        <v>8303</v>
      </c>
      <c r="O911" s="20" t="s">
        <v>8319</v>
      </c>
      <c r="P911" s="15" t="s">
        <v>8361</v>
      </c>
      <c r="Q911" s="12">
        <v>41942.84710648148</v>
      </c>
      <c r="R911">
        <v>2014</v>
      </c>
      <c r="S911" t="s">
        <v>8373</v>
      </c>
    </row>
    <row r="912" spans="1:19" ht="58.5" thickBot="1" x14ac:dyDescent="0.4">
      <c r="A912">
        <v>3631</v>
      </c>
      <c r="B912" s="3" t="s">
        <v>3629</v>
      </c>
      <c r="C912" s="3" t="s">
        <v>7741</v>
      </c>
      <c r="D912" s="6">
        <v>17100</v>
      </c>
      <c r="E912" s="8">
        <v>8725</v>
      </c>
      <c r="F912" t="s">
        <v>8220</v>
      </c>
      <c r="G912" t="s">
        <v>8223</v>
      </c>
      <c r="H912" t="s">
        <v>8245</v>
      </c>
      <c r="I912">
        <v>1411444740</v>
      </c>
      <c r="J912">
        <v>1409335497</v>
      </c>
      <c r="K912" t="b">
        <v>0</v>
      </c>
      <c r="L912">
        <v>59</v>
      </c>
      <c r="M912" t="b">
        <v>0</v>
      </c>
      <c r="N912" t="s">
        <v>8303</v>
      </c>
      <c r="O912" s="20" t="s">
        <v>8319</v>
      </c>
      <c r="P912" s="15" t="s">
        <v>8361</v>
      </c>
      <c r="Q912" s="13">
        <v>41880.753437500003</v>
      </c>
      <c r="R912">
        <v>2014</v>
      </c>
      <c r="S912" t="s">
        <v>8371</v>
      </c>
    </row>
    <row r="913" spans="1:19" ht="73" thickBot="1" x14ac:dyDescent="0.4">
      <c r="A913">
        <v>3632</v>
      </c>
      <c r="B913" s="3" t="s">
        <v>3630</v>
      </c>
      <c r="C913" s="3" t="s">
        <v>7742</v>
      </c>
      <c r="D913" s="6">
        <v>500</v>
      </c>
      <c r="E913" s="8">
        <v>100</v>
      </c>
      <c r="F913" t="s">
        <v>8220</v>
      </c>
      <c r="G913" t="s">
        <v>8224</v>
      </c>
      <c r="H913" t="s">
        <v>8246</v>
      </c>
      <c r="I913">
        <v>1416781749</v>
      </c>
      <c r="J913">
        <v>1415053749</v>
      </c>
      <c r="K913" t="b">
        <v>0</v>
      </c>
      <c r="L913">
        <v>1</v>
      </c>
      <c r="M913" t="b">
        <v>0</v>
      </c>
      <c r="N913" t="s">
        <v>8303</v>
      </c>
      <c r="O913" s="20" t="s">
        <v>8319</v>
      </c>
      <c r="P913" s="15" t="s">
        <v>8361</v>
      </c>
      <c r="Q913" s="12">
        <v>41946.936909722222</v>
      </c>
      <c r="R913">
        <v>2014</v>
      </c>
      <c r="S913" t="s">
        <v>8374</v>
      </c>
    </row>
    <row r="914" spans="1:19" ht="73" thickBot="1" x14ac:dyDescent="0.4">
      <c r="A914">
        <v>3633</v>
      </c>
      <c r="B914" s="3" t="s">
        <v>3631</v>
      </c>
      <c r="C914" s="3" t="s">
        <v>7743</v>
      </c>
      <c r="D914" s="6">
        <v>5000</v>
      </c>
      <c r="E914" s="8">
        <v>1762</v>
      </c>
      <c r="F914" t="s">
        <v>8220</v>
      </c>
      <c r="G914" t="s">
        <v>8223</v>
      </c>
      <c r="H914" t="s">
        <v>8245</v>
      </c>
      <c r="I914">
        <v>1479517200</v>
      </c>
      <c r="J914">
        <v>1475765867</v>
      </c>
      <c r="K914" t="b">
        <v>0</v>
      </c>
      <c r="L914">
        <v>31</v>
      </c>
      <c r="M914" t="b">
        <v>0</v>
      </c>
      <c r="N914" t="s">
        <v>8303</v>
      </c>
      <c r="O914" s="20" t="s">
        <v>8319</v>
      </c>
      <c r="P914" s="15" t="s">
        <v>8361</v>
      </c>
      <c r="Q914" s="13">
        <v>42649.623460648145</v>
      </c>
      <c r="R914">
        <v>2016</v>
      </c>
      <c r="S914" t="s">
        <v>8373</v>
      </c>
    </row>
    <row r="915" spans="1:19" ht="44" thickBot="1" x14ac:dyDescent="0.4">
      <c r="A915">
        <v>3634</v>
      </c>
      <c r="B915" s="3" t="s">
        <v>3632</v>
      </c>
      <c r="C915" s="3" t="s">
        <v>7744</v>
      </c>
      <c r="D915" s="6">
        <v>75000</v>
      </c>
      <c r="E915" s="8">
        <v>3185</v>
      </c>
      <c r="F915" t="s">
        <v>8220</v>
      </c>
      <c r="G915" t="s">
        <v>8228</v>
      </c>
      <c r="H915" t="s">
        <v>8250</v>
      </c>
      <c r="I915">
        <v>1484366340</v>
      </c>
      <c r="J915">
        <v>1480219174</v>
      </c>
      <c r="K915" t="b">
        <v>0</v>
      </c>
      <c r="L915">
        <v>18</v>
      </c>
      <c r="M915" t="b">
        <v>0</v>
      </c>
      <c r="N915" t="s">
        <v>8303</v>
      </c>
      <c r="O915" s="20" t="s">
        <v>8319</v>
      </c>
      <c r="P915" s="15" t="s">
        <v>8361</v>
      </c>
      <c r="Q915" s="12">
        <v>42701.166365740741</v>
      </c>
      <c r="R915">
        <v>2016</v>
      </c>
      <c r="S915" t="s">
        <v>8374</v>
      </c>
    </row>
    <row r="916" spans="1:19" ht="29.5" thickBot="1" x14ac:dyDescent="0.4">
      <c r="A916">
        <v>3635</v>
      </c>
      <c r="B916" s="3" t="s">
        <v>3633</v>
      </c>
      <c r="C916" s="3" t="s">
        <v>7745</v>
      </c>
      <c r="D916" s="6">
        <v>3500</v>
      </c>
      <c r="E916" s="8">
        <v>1276</v>
      </c>
      <c r="F916" t="s">
        <v>8220</v>
      </c>
      <c r="G916" t="s">
        <v>8223</v>
      </c>
      <c r="H916" t="s">
        <v>8245</v>
      </c>
      <c r="I916">
        <v>1461186676</v>
      </c>
      <c r="J916">
        <v>1458594676</v>
      </c>
      <c r="K916" t="b">
        <v>0</v>
      </c>
      <c r="L916">
        <v>10</v>
      </c>
      <c r="M916" t="b">
        <v>0</v>
      </c>
      <c r="N916" t="s">
        <v>8303</v>
      </c>
      <c r="O916" s="20" t="s">
        <v>8319</v>
      </c>
      <c r="P916" s="15" t="s">
        <v>8361</v>
      </c>
      <c r="Q916" s="13">
        <v>42450.882824074077</v>
      </c>
      <c r="R916">
        <v>2016</v>
      </c>
      <c r="S916" t="s">
        <v>8366</v>
      </c>
    </row>
    <row r="917" spans="1:19" ht="58.5" thickBot="1" x14ac:dyDescent="0.4">
      <c r="A917">
        <v>3636</v>
      </c>
      <c r="B917" s="3" t="s">
        <v>3634</v>
      </c>
      <c r="C917" s="3" t="s">
        <v>7746</v>
      </c>
      <c r="D917" s="6">
        <v>150000</v>
      </c>
      <c r="E917" s="8">
        <v>0</v>
      </c>
      <c r="F917" t="s">
        <v>8220</v>
      </c>
      <c r="G917" t="s">
        <v>8223</v>
      </c>
      <c r="H917" t="s">
        <v>8245</v>
      </c>
      <c r="I917">
        <v>1442248829</v>
      </c>
      <c r="J917">
        <v>1439224829</v>
      </c>
      <c r="K917" t="b">
        <v>0</v>
      </c>
      <c r="L917">
        <v>0</v>
      </c>
      <c r="M917" t="b">
        <v>0</v>
      </c>
      <c r="N917" t="s">
        <v>8303</v>
      </c>
      <c r="O917" s="20" t="s">
        <v>8319</v>
      </c>
      <c r="P917" s="15" t="s">
        <v>8361</v>
      </c>
      <c r="Q917" s="12">
        <v>42226.694780092592</v>
      </c>
      <c r="R917">
        <v>2015</v>
      </c>
      <c r="S917" t="s">
        <v>8371</v>
      </c>
    </row>
    <row r="918" spans="1:19" ht="58.5" thickBot="1" x14ac:dyDescent="0.4">
      <c r="A918">
        <v>3637</v>
      </c>
      <c r="B918" s="3" t="s">
        <v>3635</v>
      </c>
      <c r="C918" s="3" t="s">
        <v>7747</v>
      </c>
      <c r="D918" s="6">
        <v>3000</v>
      </c>
      <c r="E918" s="8">
        <v>926</v>
      </c>
      <c r="F918" t="s">
        <v>8220</v>
      </c>
      <c r="G918" t="s">
        <v>8223</v>
      </c>
      <c r="H918" t="s">
        <v>8245</v>
      </c>
      <c r="I918">
        <v>1420130935</v>
      </c>
      <c r="J918">
        <v>1417538935</v>
      </c>
      <c r="K918" t="b">
        <v>0</v>
      </c>
      <c r="L918">
        <v>14</v>
      </c>
      <c r="M918" t="b">
        <v>0</v>
      </c>
      <c r="N918" t="s">
        <v>8303</v>
      </c>
      <c r="O918" s="20" t="s">
        <v>8319</v>
      </c>
      <c r="P918" s="15" t="s">
        <v>8361</v>
      </c>
      <c r="Q918" s="13">
        <v>41975.700636574074</v>
      </c>
      <c r="R918">
        <v>2014</v>
      </c>
      <c r="S918" t="s">
        <v>8375</v>
      </c>
    </row>
    <row r="919" spans="1:19" ht="73" thickBot="1" x14ac:dyDescent="0.4">
      <c r="A919">
        <v>3638</v>
      </c>
      <c r="B919" s="3" t="s">
        <v>3636</v>
      </c>
      <c r="C919" s="3" t="s">
        <v>7748</v>
      </c>
      <c r="D919" s="6">
        <v>3300</v>
      </c>
      <c r="E919" s="8">
        <v>216</v>
      </c>
      <c r="F919" t="s">
        <v>8220</v>
      </c>
      <c r="G919" t="s">
        <v>8228</v>
      </c>
      <c r="H919" t="s">
        <v>8250</v>
      </c>
      <c r="I919">
        <v>1429456132</v>
      </c>
      <c r="J919">
        <v>1424275732</v>
      </c>
      <c r="K919" t="b">
        <v>0</v>
      </c>
      <c r="L919">
        <v>2</v>
      </c>
      <c r="M919" t="b">
        <v>0</v>
      </c>
      <c r="N919" t="s">
        <v>8303</v>
      </c>
      <c r="O919" s="20" t="s">
        <v>8319</v>
      </c>
      <c r="P919" s="15" t="s">
        <v>8361</v>
      </c>
      <c r="Q919" s="12">
        <v>42053.672824074078</v>
      </c>
      <c r="R919">
        <v>2015</v>
      </c>
      <c r="S919" t="s">
        <v>8376</v>
      </c>
    </row>
    <row r="920" spans="1:19" ht="29.5" thickBot="1" x14ac:dyDescent="0.4">
      <c r="A920">
        <v>3639</v>
      </c>
      <c r="B920" s="3" t="s">
        <v>3637</v>
      </c>
      <c r="C920" s="3" t="s">
        <v>7749</v>
      </c>
      <c r="D920" s="6">
        <v>25000</v>
      </c>
      <c r="E920" s="8">
        <v>1</v>
      </c>
      <c r="F920" t="s">
        <v>8220</v>
      </c>
      <c r="G920" t="s">
        <v>8223</v>
      </c>
      <c r="H920" t="s">
        <v>8245</v>
      </c>
      <c r="I920">
        <v>1475853060</v>
      </c>
      <c r="J920">
        <v>1470672906</v>
      </c>
      <c r="K920" t="b">
        <v>0</v>
      </c>
      <c r="L920">
        <v>1</v>
      </c>
      <c r="M920" t="b">
        <v>0</v>
      </c>
      <c r="N920" t="s">
        <v>8303</v>
      </c>
      <c r="O920" s="20" t="s">
        <v>8319</v>
      </c>
      <c r="P920" s="15" t="s">
        <v>8361</v>
      </c>
      <c r="Q920" s="13">
        <v>42590.677152777775</v>
      </c>
      <c r="R920">
        <v>2016</v>
      </c>
      <c r="S920" t="s">
        <v>8371</v>
      </c>
    </row>
    <row r="921" spans="1:19" ht="116.5" thickBot="1" x14ac:dyDescent="0.4">
      <c r="A921">
        <v>3640</v>
      </c>
      <c r="B921" s="3" t="s">
        <v>3638</v>
      </c>
      <c r="C921" s="3" t="s">
        <v>7750</v>
      </c>
      <c r="D921" s="6">
        <v>1000</v>
      </c>
      <c r="E921" s="8">
        <v>55</v>
      </c>
      <c r="F921" t="s">
        <v>8220</v>
      </c>
      <c r="G921" t="s">
        <v>8223</v>
      </c>
      <c r="H921" t="s">
        <v>8245</v>
      </c>
      <c r="I921">
        <v>1431283530</v>
      </c>
      <c r="J921">
        <v>1428691530</v>
      </c>
      <c r="K921" t="b">
        <v>0</v>
      </c>
      <c r="L921">
        <v>3</v>
      </c>
      <c r="M921" t="b">
        <v>0</v>
      </c>
      <c r="N921" t="s">
        <v>8303</v>
      </c>
      <c r="O921" s="20" t="s">
        <v>8319</v>
      </c>
      <c r="P921" s="15" t="s">
        <v>8361</v>
      </c>
      <c r="Q921" s="12">
        <v>42104.781597222223</v>
      </c>
      <c r="R921">
        <v>2015</v>
      </c>
      <c r="S921" t="s">
        <v>8367</v>
      </c>
    </row>
    <row r="922" spans="1:19" ht="102" thickBot="1" x14ac:dyDescent="0.4">
      <c r="A922">
        <v>3641</v>
      </c>
      <c r="B922" s="3" t="s">
        <v>3639</v>
      </c>
      <c r="C922" s="3" t="s">
        <v>7751</v>
      </c>
      <c r="D922" s="6">
        <v>3000</v>
      </c>
      <c r="E922" s="8">
        <v>0</v>
      </c>
      <c r="F922" t="s">
        <v>8220</v>
      </c>
      <c r="G922" t="s">
        <v>8223</v>
      </c>
      <c r="H922" t="s">
        <v>8245</v>
      </c>
      <c r="I922">
        <v>1412485200</v>
      </c>
      <c r="J922">
        <v>1410966179</v>
      </c>
      <c r="K922" t="b">
        <v>0</v>
      </c>
      <c r="L922">
        <v>0</v>
      </c>
      <c r="M922" t="b">
        <v>0</v>
      </c>
      <c r="N922" t="s">
        <v>8303</v>
      </c>
      <c r="O922" s="20" t="s">
        <v>8319</v>
      </c>
      <c r="P922" s="15" t="s">
        <v>8361</v>
      </c>
      <c r="Q922" s="13">
        <v>41899.627071759256</v>
      </c>
      <c r="R922">
        <v>2014</v>
      </c>
      <c r="S922" t="s">
        <v>8372</v>
      </c>
    </row>
    <row r="923" spans="1:19" ht="44" thickBot="1" x14ac:dyDescent="0.4">
      <c r="A923">
        <v>3642</v>
      </c>
      <c r="B923" s="3" t="s">
        <v>3640</v>
      </c>
      <c r="C923" s="3" t="s">
        <v>7752</v>
      </c>
      <c r="D923" s="6">
        <v>700</v>
      </c>
      <c r="E923" s="8">
        <v>15</v>
      </c>
      <c r="F923" t="s">
        <v>8220</v>
      </c>
      <c r="G923" t="s">
        <v>8235</v>
      </c>
      <c r="H923" t="s">
        <v>8248</v>
      </c>
      <c r="I923">
        <v>1448902800</v>
      </c>
      <c r="J923">
        <v>1445369727</v>
      </c>
      <c r="K923" t="b">
        <v>0</v>
      </c>
      <c r="L923">
        <v>2</v>
      </c>
      <c r="M923" t="b">
        <v>0</v>
      </c>
      <c r="N923" t="s">
        <v>8303</v>
      </c>
      <c r="O923" s="20" t="s">
        <v>8319</v>
      </c>
      <c r="P923" s="15" t="s">
        <v>8361</v>
      </c>
      <c r="Q923" s="12">
        <v>42297.816284722219</v>
      </c>
      <c r="R923">
        <v>2015</v>
      </c>
      <c r="S923" t="s">
        <v>8373</v>
      </c>
    </row>
    <row r="924" spans="1:19" ht="44" thickBot="1" x14ac:dyDescent="0.4">
      <c r="A924">
        <v>3643</v>
      </c>
      <c r="B924" s="3" t="s">
        <v>3641</v>
      </c>
      <c r="C924" s="3" t="s">
        <v>7753</v>
      </c>
      <c r="D924" s="6">
        <v>25000</v>
      </c>
      <c r="E924" s="8">
        <v>0</v>
      </c>
      <c r="F924" t="s">
        <v>8220</v>
      </c>
      <c r="G924" t="s">
        <v>8223</v>
      </c>
      <c r="H924" t="s">
        <v>8245</v>
      </c>
      <c r="I924">
        <v>1447734439</v>
      </c>
      <c r="J924">
        <v>1444274839</v>
      </c>
      <c r="K924" t="b">
        <v>0</v>
      </c>
      <c r="L924">
        <v>0</v>
      </c>
      <c r="M924" t="b">
        <v>0</v>
      </c>
      <c r="N924" t="s">
        <v>8303</v>
      </c>
      <c r="O924" s="20" t="s">
        <v>8319</v>
      </c>
      <c r="P924" s="15" t="s">
        <v>8361</v>
      </c>
      <c r="Q924" s="13">
        <v>42285.143969907411</v>
      </c>
      <c r="R924">
        <v>2015</v>
      </c>
      <c r="S924" t="s">
        <v>8373</v>
      </c>
    </row>
    <row r="925" spans="1:19" ht="116.5" thickBot="1" x14ac:dyDescent="0.4">
      <c r="A925">
        <v>3644</v>
      </c>
      <c r="B925" s="3" t="s">
        <v>3642</v>
      </c>
      <c r="C925" s="3" t="s">
        <v>7754</v>
      </c>
      <c r="D925" s="6">
        <v>5000</v>
      </c>
      <c r="E925" s="8">
        <v>821</v>
      </c>
      <c r="F925" t="s">
        <v>8220</v>
      </c>
      <c r="G925" t="s">
        <v>8223</v>
      </c>
      <c r="H925" t="s">
        <v>8245</v>
      </c>
      <c r="I925">
        <v>1457413140</v>
      </c>
      <c r="J925">
        <v>1454996887</v>
      </c>
      <c r="K925" t="b">
        <v>0</v>
      </c>
      <c r="L925">
        <v>12</v>
      </c>
      <c r="M925" t="b">
        <v>0</v>
      </c>
      <c r="N925" t="s">
        <v>8303</v>
      </c>
      <c r="O925" s="20" t="s">
        <v>8319</v>
      </c>
      <c r="P925" s="15" t="s">
        <v>8361</v>
      </c>
      <c r="Q925" s="12">
        <v>42409.241747685184</v>
      </c>
      <c r="R925">
        <v>2016</v>
      </c>
      <c r="S925" t="s">
        <v>8376</v>
      </c>
    </row>
    <row r="926" spans="1:19" ht="29.5" thickBot="1" x14ac:dyDescent="0.4">
      <c r="A926">
        <v>3645</v>
      </c>
      <c r="B926" s="3" t="s">
        <v>3643</v>
      </c>
      <c r="C926" s="3" t="s">
        <v>7755</v>
      </c>
      <c r="D926" s="6">
        <v>1000</v>
      </c>
      <c r="E926" s="8">
        <v>1</v>
      </c>
      <c r="F926" t="s">
        <v>8220</v>
      </c>
      <c r="G926" t="s">
        <v>8228</v>
      </c>
      <c r="H926" t="s">
        <v>8250</v>
      </c>
      <c r="I926">
        <v>1479773838</v>
      </c>
      <c r="J926">
        <v>1477178238</v>
      </c>
      <c r="K926" t="b">
        <v>0</v>
      </c>
      <c r="L926">
        <v>1</v>
      </c>
      <c r="M926" t="b">
        <v>0</v>
      </c>
      <c r="N926" t="s">
        <v>8303</v>
      </c>
      <c r="O926" s="20" t="s">
        <v>8319</v>
      </c>
      <c r="P926" s="15" t="s">
        <v>8361</v>
      </c>
      <c r="Q926" s="13">
        <v>42665.970347222225</v>
      </c>
      <c r="R926">
        <v>2016</v>
      </c>
      <c r="S926" t="s">
        <v>8373</v>
      </c>
    </row>
    <row r="927" spans="1:19" ht="44" thickBot="1" x14ac:dyDescent="0.4">
      <c r="A927">
        <v>3646</v>
      </c>
      <c r="B927" s="3" t="s">
        <v>3644</v>
      </c>
      <c r="C927" s="3" t="s">
        <v>7756</v>
      </c>
      <c r="D927" s="6">
        <v>10000</v>
      </c>
      <c r="E927" s="8">
        <v>481</v>
      </c>
      <c r="F927" t="s">
        <v>8220</v>
      </c>
      <c r="G927" t="s">
        <v>8223</v>
      </c>
      <c r="H927" t="s">
        <v>8245</v>
      </c>
      <c r="I927">
        <v>1434497400</v>
      </c>
      <c r="J927">
        <v>1431770802</v>
      </c>
      <c r="K927" t="b">
        <v>0</v>
      </c>
      <c r="L927">
        <v>8</v>
      </c>
      <c r="M927" t="b">
        <v>0</v>
      </c>
      <c r="N927" t="s">
        <v>8303</v>
      </c>
      <c r="O927" s="20" t="s">
        <v>8319</v>
      </c>
      <c r="P927" s="15" t="s">
        <v>8361</v>
      </c>
      <c r="Q927" s="12">
        <v>42140.421319444446</v>
      </c>
      <c r="R927">
        <v>2015</v>
      </c>
      <c r="S927" t="s">
        <v>8368</v>
      </c>
    </row>
    <row r="928" spans="1:19" ht="102" thickBot="1" x14ac:dyDescent="0.4">
      <c r="A928">
        <v>3647</v>
      </c>
      <c r="B928" s="3" t="s">
        <v>3645</v>
      </c>
      <c r="C928" s="3" t="s">
        <v>7757</v>
      </c>
      <c r="D928" s="6">
        <v>500</v>
      </c>
      <c r="E928" s="8">
        <v>30</v>
      </c>
      <c r="F928" t="s">
        <v>8220</v>
      </c>
      <c r="G928" t="s">
        <v>8224</v>
      </c>
      <c r="H928" t="s">
        <v>8246</v>
      </c>
      <c r="I928">
        <v>1475258327</v>
      </c>
      <c r="J928">
        <v>1471370327</v>
      </c>
      <c r="K928" t="b">
        <v>0</v>
      </c>
      <c r="L928">
        <v>2</v>
      </c>
      <c r="M928" t="b">
        <v>0</v>
      </c>
      <c r="N928" t="s">
        <v>8303</v>
      </c>
      <c r="O928" s="20" t="s">
        <v>8319</v>
      </c>
      <c r="P928" s="15" t="s">
        <v>8361</v>
      </c>
      <c r="Q928" s="13">
        <v>42598.749155092592</v>
      </c>
      <c r="R928">
        <v>2016</v>
      </c>
      <c r="S928" t="s">
        <v>8371</v>
      </c>
    </row>
    <row r="929" spans="1:19" ht="44" thickBot="1" x14ac:dyDescent="0.4">
      <c r="A929">
        <v>3648</v>
      </c>
      <c r="B929" s="3" t="s">
        <v>3646</v>
      </c>
      <c r="C929" s="3" t="s">
        <v>7758</v>
      </c>
      <c r="D929" s="6">
        <v>40000</v>
      </c>
      <c r="E929" s="8">
        <v>40153</v>
      </c>
      <c r="F929" t="s">
        <v>8218</v>
      </c>
      <c r="G929" t="s">
        <v>8223</v>
      </c>
      <c r="H929" t="s">
        <v>8245</v>
      </c>
      <c r="I929">
        <v>1412492445</v>
      </c>
      <c r="J929">
        <v>1409900445</v>
      </c>
      <c r="K929" t="b">
        <v>0</v>
      </c>
      <c r="L929">
        <v>73</v>
      </c>
      <c r="M929" t="b">
        <v>1</v>
      </c>
      <c r="N929" t="s">
        <v>8269</v>
      </c>
      <c r="O929" s="20" t="s">
        <v>8319</v>
      </c>
      <c r="P929" s="15" t="s">
        <v>8320</v>
      </c>
      <c r="Q929" s="12">
        <v>41887.292187500003</v>
      </c>
      <c r="R929">
        <v>2014</v>
      </c>
      <c r="S929" t="s">
        <v>8372</v>
      </c>
    </row>
    <row r="930" spans="1:19" ht="87.5" thickBot="1" x14ac:dyDescent="0.4">
      <c r="A930">
        <v>3649</v>
      </c>
      <c r="B930" s="3" t="s">
        <v>3647</v>
      </c>
      <c r="C930" s="3" t="s">
        <v>7759</v>
      </c>
      <c r="D930" s="6">
        <v>750</v>
      </c>
      <c r="E930" s="8">
        <v>780</v>
      </c>
      <c r="F930" t="s">
        <v>8218</v>
      </c>
      <c r="G930" t="s">
        <v>8228</v>
      </c>
      <c r="H930" t="s">
        <v>8250</v>
      </c>
      <c r="I930">
        <v>1402938394</v>
      </c>
      <c r="J930">
        <v>1400691994</v>
      </c>
      <c r="K930" t="b">
        <v>0</v>
      </c>
      <c r="L930">
        <v>8</v>
      </c>
      <c r="M930" t="b">
        <v>1</v>
      </c>
      <c r="N930" t="s">
        <v>8269</v>
      </c>
      <c r="O930" s="20" t="s">
        <v>8319</v>
      </c>
      <c r="P930" s="15" t="s">
        <v>8320</v>
      </c>
      <c r="Q930" s="13">
        <v>41780.712893518517</v>
      </c>
      <c r="R930">
        <v>2014</v>
      </c>
      <c r="S930" t="s">
        <v>8368</v>
      </c>
    </row>
    <row r="931" spans="1:19" ht="73" thickBot="1" x14ac:dyDescent="0.4">
      <c r="A931">
        <v>3650</v>
      </c>
      <c r="B931" s="3" t="s">
        <v>3648</v>
      </c>
      <c r="C931" s="3" t="s">
        <v>7760</v>
      </c>
      <c r="D931" s="6">
        <v>500</v>
      </c>
      <c r="E931" s="8">
        <v>500</v>
      </c>
      <c r="F931" t="s">
        <v>8218</v>
      </c>
      <c r="G931" t="s">
        <v>8224</v>
      </c>
      <c r="H931" t="s">
        <v>8246</v>
      </c>
      <c r="I931">
        <v>1454412584</v>
      </c>
      <c r="J931">
        <v>1452598184</v>
      </c>
      <c r="K931" t="b">
        <v>0</v>
      </c>
      <c r="L931">
        <v>17</v>
      </c>
      <c r="M931" t="b">
        <v>1</v>
      </c>
      <c r="N931" t="s">
        <v>8269</v>
      </c>
      <c r="O931" s="20" t="s">
        <v>8319</v>
      </c>
      <c r="P931" s="15" t="s">
        <v>8320</v>
      </c>
      <c r="Q931" s="12">
        <v>42381.478981481479</v>
      </c>
      <c r="R931">
        <v>2016</v>
      </c>
      <c r="S931" t="s">
        <v>8365</v>
      </c>
    </row>
    <row r="932" spans="1:19" ht="102" thickBot="1" x14ac:dyDescent="0.4">
      <c r="A932">
        <v>3651</v>
      </c>
      <c r="B932" s="3" t="s">
        <v>3649</v>
      </c>
      <c r="C932" s="3" t="s">
        <v>7761</v>
      </c>
      <c r="D932" s="6">
        <v>500</v>
      </c>
      <c r="E932" s="8">
        <v>520</v>
      </c>
      <c r="F932" t="s">
        <v>8218</v>
      </c>
      <c r="G932" t="s">
        <v>8223</v>
      </c>
      <c r="H932" t="s">
        <v>8245</v>
      </c>
      <c r="I932">
        <v>1407686340</v>
      </c>
      <c r="J932">
        <v>1404833442</v>
      </c>
      <c r="K932" t="b">
        <v>0</v>
      </c>
      <c r="L932">
        <v>9</v>
      </c>
      <c r="M932" t="b">
        <v>1</v>
      </c>
      <c r="N932" t="s">
        <v>8269</v>
      </c>
      <c r="O932" s="20" t="s">
        <v>8319</v>
      </c>
      <c r="P932" s="15" t="s">
        <v>8320</v>
      </c>
      <c r="Q932" s="13">
        <v>41828.646319444444</v>
      </c>
      <c r="R932">
        <v>2014</v>
      </c>
      <c r="S932" t="s">
        <v>8370</v>
      </c>
    </row>
    <row r="933" spans="1:19" ht="73" thickBot="1" x14ac:dyDescent="0.4">
      <c r="A933">
        <v>3652</v>
      </c>
      <c r="B933" s="3" t="s">
        <v>2867</v>
      </c>
      <c r="C933" s="3" t="s">
        <v>7762</v>
      </c>
      <c r="D933" s="6">
        <v>300</v>
      </c>
      <c r="E933" s="8">
        <v>752</v>
      </c>
      <c r="F933" t="s">
        <v>8218</v>
      </c>
      <c r="G933" t="s">
        <v>8228</v>
      </c>
      <c r="H933" t="s">
        <v>8250</v>
      </c>
      <c r="I933">
        <v>1472097540</v>
      </c>
      <c r="J933">
        <v>1471188502</v>
      </c>
      <c r="K933" t="b">
        <v>0</v>
      </c>
      <c r="L933">
        <v>17</v>
      </c>
      <c r="M933" t="b">
        <v>1</v>
      </c>
      <c r="N933" t="s">
        <v>8269</v>
      </c>
      <c r="O933" s="20" t="s">
        <v>8319</v>
      </c>
      <c r="P933" s="15" t="s">
        <v>8320</v>
      </c>
      <c r="Q933" s="12">
        <v>42596.644699074073</v>
      </c>
      <c r="R933">
        <v>2016</v>
      </c>
      <c r="S933" t="s">
        <v>8371</v>
      </c>
    </row>
    <row r="934" spans="1:19" ht="44" thickBot="1" x14ac:dyDescent="0.4">
      <c r="A934">
        <v>3653</v>
      </c>
      <c r="B934" s="3" t="s">
        <v>3650</v>
      </c>
      <c r="C934" s="3" t="s">
        <v>7763</v>
      </c>
      <c r="D934" s="6">
        <v>2000</v>
      </c>
      <c r="E934" s="8">
        <v>2010</v>
      </c>
      <c r="F934" t="s">
        <v>8218</v>
      </c>
      <c r="G934" t="s">
        <v>8224</v>
      </c>
      <c r="H934" t="s">
        <v>8246</v>
      </c>
      <c r="I934">
        <v>1438764207</v>
      </c>
      <c r="J934">
        <v>1436172207</v>
      </c>
      <c r="K934" t="b">
        <v>0</v>
      </c>
      <c r="L934">
        <v>33</v>
      </c>
      <c r="M934" t="b">
        <v>1</v>
      </c>
      <c r="N934" t="s">
        <v>8269</v>
      </c>
      <c r="O934" s="20" t="s">
        <v>8319</v>
      </c>
      <c r="P934" s="15" t="s">
        <v>8320</v>
      </c>
      <c r="Q934" s="13">
        <v>42191.363506944443</v>
      </c>
      <c r="R934">
        <v>2015</v>
      </c>
      <c r="S934" t="s">
        <v>8370</v>
      </c>
    </row>
    <row r="935" spans="1:19" ht="131" thickBot="1" x14ac:dyDescent="0.4">
      <c r="A935">
        <v>3654</v>
      </c>
      <c r="B935" s="3" t="s">
        <v>3651</v>
      </c>
      <c r="C935" s="3" t="s">
        <v>7764</v>
      </c>
      <c r="D935" s="6">
        <v>1500</v>
      </c>
      <c r="E935" s="8">
        <v>2616</v>
      </c>
      <c r="F935" t="s">
        <v>8218</v>
      </c>
      <c r="G935" t="s">
        <v>8224</v>
      </c>
      <c r="H935" t="s">
        <v>8246</v>
      </c>
      <c r="I935">
        <v>1459702800</v>
      </c>
      <c r="J935">
        <v>1457690386</v>
      </c>
      <c r="K935" t="b">
        <v>0</v>
      </c>
      <c r="L935">
        <v>38</v>
      </c>
      <c r="M935" t="b">
        <v>1</v>
      </c>
      <c r="N935" t="s">
        <v>8269</v>
      </c>
      <c r="O935" s="20" t="s">
        <v>8319</v>
      </c>
      <c r="P935" s="15" t="s">
        <v>8320</v>
      </c>
      <c r="Q935" s="12">
        <v>42440.416504629633</v>
      </c>
      <c r="R935">
        <v>2016</v>
      </c>
      <c r="S935" t="s">
        <v>8366</v>
      </c>
    </row>
    <row r="936" spans="1:19" ht="58.5" thickBot="1" x14ac:dyDescent="0.4">
      <c r="A936">
        <v>3655</v>
      </c>
      <c r="B936" s="3" t="s">
        <v>3652</v>
      </c>
      <c r="C936" s="3" t="s">
        <v>7765</v>
      </c>
      <c r="D936" s="6">
        <v>5000</v>
      </c>
      <c r="E936" s="8">
        <v>5813</v>
      </c>
      <c r="F936" t="s">
        <v>8218</v>
      </c>
      <c r="G936" t="s">
        <v>8223</v>
      </c>
      <c r="H936" t="s">
        <v>8245</v>
      </c>
      <c r="I936">
        <v>1437202740</v>
      </c>
      <c r="J936">
        <v>1434654998</v>
      </c>
      <c r="K936" t="b">
        <v>0</v>
      </c>
      <c r="L936">
        <v>79</v>
      </c>
      <c r="M936" t="b">
        <v>1</v>
      </c>
      <c r="N936" t="s">
        <v>8269</v>
      </c>
      <c r="O936" s="20" t="s">
        <v>8319</v>
      </c>
      <c r="P936" s="15" t="s">
        <v>8320</v>
      </c>
      <c r="Q936" s="13">
        <v>42173.803217592591</v>
      </c>
      <c r="R936">
        <v>2015</v>
      </c>
      <c r="S936" t="s">
        <v>8369</v>
      </c>
    </row>
    <row r="937" spans="1:19" ht="87.5" thickBot="1" x14ac:dyDescent="0.4">
      <c r="A937">
        <v>3656</v>
      </c>
      <c r="B937" s="3" t="s">
        <v>3653</v>
      </c>
      <c r="C937" s="3" t="s">
        <v>7766</v>
      </c>
      <c r="D937" s="6">
        <v>5000</v>
      </c>
      <c r="E937" s="8">
        <v>5291</v>
      </c>
      <c r="F937" t="s">
        <v>8218</v>
      </c>
      <c r="G937" t="s">
        <v>8239</v>
      </c>
      <c r="H937" t="s">
        <v>8256</v>
      </c>
      <c r="I937">
        <v>1485989940</v>
      </c>
      <c r="J937">
        <v>1483393836</v>
      </c>
      <c r="K937" t="b">
        <v>0</v>
      </c>
      <c r="L937">
        <v>46</v>
      </c>
      <c r="M937" t="b">
        <v>1</v>
      </c>
      <c r="N937" t="s">
        <v>8269</v>
      </c>
      <c r="O937" s="20" t="s">
        <v>8319</v>
      </c>
      <c r="P937" s="15" t="s">
        <v>8320</v>
      </c>
      <c r="Q937" s="12">
        <v>42737.910138888888</v>
      </c>
      <c r="R937">
        <v>2017</v>
      </c>
      <c r="S937" t="s">
        <v>8365</v>
      </c>
    </row>
    <row r="938" spans="1:19" ht="87.5" thickBot="1" x14ac:dyDescent="0.4">
      <c r="A938">
        <v>3657</v>
      </c>
      <c r="B938" s="3" t="s">
        <v>3654</v>
      </c>
      <c r="C938" s="3" t="s">
        <v>7767</v>
      </c>
      <c r="D938" s="6">
        <v>2000</v>
      </c>
      <c r="E938" s="8">
        <v>2215</v>
      </c>
      <c r="F938" t="s">
        <v>8218</v>
      </c>
      <c r="G938" t="s">
        <v>8231</v>
      </c>
      <c r="H938" t="s">
        <v>8252</v>
      </c>
      <c r="I938">
        <v>1464817320</v>
      </c>
      <c r="J938">
        <v>1462806419</v>
      </c>
      <c r="K938" t="b">
        <v>0</v>
      </c>
      <c r="L938">
        <v>20</v>
      </c>
      <c r="M938" t="b">
        <v>1</v>
      </c>
      <c r="N938" t="s">
        <v>8269</v>
      </c>
      <c r="O938" s="20" t="s">
        <v>8319</v>
      </c>
      <c r="P938" s="15" t="s">
        <v>8320</v>
      </c>
      <c r="Q938" s="13">
        <v>42499.629849537036</v>
      </c>
      <c r="R938">
        <v>2016</v>
      </c>
      <c r="S938" t="s">
        <v>8368</v>
      </c>
    </row>
    <row r="939" spans="1:19" ht="44" thickBot="1" x14ac:dyDescent="0.4">
      <c r="A939">
        <v>3658</v>
      </c>
      <c r="B939" s="3" t="s">
        <v>3655</v>
      </c>
      <c r="C939" s="3" t="s">
        <v>7768</v>
      </c>
      <c r="D939" s="6">
        <v>1500</v>
      </c>
      <c r="E939" s="8">
        <v>1510</v>
      </c>
      <c r="F939" t="s">
        <v>8218</v>
      </c>
      <c r="G939" t="s">
        <v>8223</v>
      </c>
      <c r="H939" t="s">
        <v>8245</v>
      </c>
      <c r="I939">
        <v>1404273540</v>
      </c>
      <c r="J939">
        <v>1400272580</v>
      </c>
      <c r="K939" t="b">
        <v>0</v>
      </c>
      <c r="L939">
        <v>20</v>
      </c>
      <c r="M939" t="b">
        <v>1</v>
      </c>
      <c r="N939" t="s">
        <v>8269</v>
      </c>
      <c r="O939" s="20" t="s">
        <v>8319</v>
      </c>
      <c r="P939" s="15" t="s">
        <v>8320</v>
      </c>
      <c r="Q939" s="12">
        <v>41775.858564814815</v>
      </c>
      <c r="R939">
        <v>2014</v>
      </c>
      <c r="S939" t="s">
        <v>8368</v>
      </c>
    </row>
    <row r="940" spans="1:19" ht="73" thickBot="1" x14ac:dyDescent="0.4">
      <c r="A940">
        <v>3659</v>
      </c>
      <c r="B940" s="3" t="s">
        <v>3656</v>
      </c>
      <c r="C940" s="3" t="s">
        <v>7769</v>
      </c>
      <c r="D940" s="6">
        <v>3000</v>
      </c>
      <c r="E940" s="8">
        <v>3061</v>
      </c>
      <c r="F940" t="s">
        <v>8218</v>
      </c>
      <c r="G940" t="s">
        <v>8223</v>
      </c>
      <c r="H940" t="s">
        <v>8245</v>
      </c>
      <c r="I940">
        <v>1426775940</v>
      </c>
      <c r="J940">
        <v>1424414350</v>
      </c>
      <c r="K940" t="b">
        <v>0</v>
      </c>
      <c r="L940">
        <v>13</v>
      </c>
      <c r="M940" t="b">
        <v>1</v>
      </c>
      <c r="N940" t="s">
        <v>8269</v>
      </c>
      <c r="O940" s="20" t="s">
        <v>8319</v>
      </c>
      <c r="P940" s="15" t="s">
        <v>8320</v>
      </c>
      <c r="Q940" s="13">
        <v>42055.277199074073</v>
      </c>
      <c r="R940">
        <v>2015</v>
      </c>
      <c r="S940" t="s">
        <v>8376</v>
      </c>
    </row>
    <row r="941" spans="1:19" ht="102" thickBot="1" x14ac:dyDescent="0.4">
      <c r="A941">
        <v>3660</v>
      </c>
      <c r="B941" s="3" t="s">
        <v>3657</v>
      </c>
      <c r="C941" s="3" t="s">
        <v>7770</v>
      </c>
      <c r="D941" s="6">
        <v>250</v>
      </c>
      <c r="E941" s="8">
        <v>250</v>
      </c>
      <c r="F941" t="s">
        <v>8218</v>
      </c>
      <c r="G941" t="s">
        <v>8224</v>
      </c>
      <c r="H941" t="s">
        <v>8246</v>
      </c>
      <c r="I941">
        <v>1419368925</v>
      </c>
      <c r="J941">
        <v>1417208925</v>
      </c>
      <c r="K941" t="b">
        <v>0</v>
      </c>
      <c r="L941">
        <v>22</v>
      </c>
      <c r="M941" t="b">
        <v>1</v>
      </c>
      <c r="N941" t="s">
        <v>8269</v>
      </c>
      <c r="O941" s="20" t="s">
        <v>8319</v>
      </c>
      <c r="P941" s="15" t="s">
        <v>8320</v>
      </c>
      <c r="Q941" s="12">
        <v>41971.881076388891</v>
      </c>
      <c r="R941">
        <v>2014</v>
      </c>
      <c r="S941" t="s">
        <v>8374</v>
      </c>
    </row>
    <row r="942" spans="1:19" ht="102" thickBot="1" x14ac:dyDescent="0.4">
      <c r="A942">
        <v>3661</v>
      </c>
      <c r="B942" s="3" t="s">
        <v>3658</v>
      </c>
      <c r="C942" s="3" t="s">
        <v>7771</v>
      </c>
      <c r="D942" s="6">
        <v>3000</v>
      </c>
      <c r="E942" s="8">
        <v>3330</v>
      </c>
      <c r="F942" t="s">
        <v>8218</v>
      </c>
      <c r="G942" t="s">
        <v>8223</v>
      </c>
      <c r="H942" t="s">
        <v>8245</v>
      </c>
      <c r="I942">
        <v>1460260800</v>
      </c>
      <c r="J942">
        <v>1458336672</v>
      </c>
      <c r="K942" t="b">
        <v>0</v>
      </c>
      <c r="L942">
        <v>36</v>
      </c>
      <c r="M942" t="b">
        <v>1</v>
      </c>
      <c r="N942" t="s">
        <v>8269</v>
      </c>
      <c r="O942" s="20" t="s">
        <v>8319</v>
      </c>
      <c r="P942" s="15" t="s">
        <v>8320</v>
      </c>
      <c r="Q942" s="13">
        <v>42447.896666666667</v>
      </c>
      <c r="R942">
        <v>2016</v>
      </c>
      <c r="S942" t="s">
        <v>8366</v>
      </c>
    </row>
    <row r="943" spans="1:19" ht="131" thickBot="1" x14ac:dyDescent="0.4">
      <c r="A943">
        <v>3662</v>
      </c>
      <c r="B943" s="3" t="s">
        <v>3659</v>
      </c>
      <c r="C943" s="3" t="s">
        <v>7772</v>
      </c>
      <c r="D943" s="6">
        <v>8000</v>
      </c>
      <c r="E943" s="8">
        <v>8114</v>
      </c>
      <c r="F943" t="s">
        <v>8218</v>
      </c>
      <c r="G943" t="s">
        <v>8228</v>
      </c>
      <c r="H943" t="s">
        <v>8250</v>
      </c>
      <c r="I943">
        <v>1427775414</v>
      </c>
      <c r="J943">
        <v>1425187014</v>
      </c>
      <c r="K943" t="b">
        <v>0</v>
      </c>
      <c r="L943">
        <v>40</v>
      </c>
      <c r="M943" t="b">
        <v>1</v>
      </c>
      <c r="N943" t="s">
        <v>8269</v>
      </c>
      <c r="O943" s="20" t="s">
        <v>8319</v>
      </c>
      <c r="P943" s="15" t="s">
        <v>8320</v>
      </c>
      <c r="Q943" s="12">
        <v>42064.220069444447</v>
      </c>
      <c r="R943">
        <v>2015</v>
      </c>
      <c r="S943" t="s">
        <v>8366</v>
      </c>
    </row>
    <row r="944" spans="1:19" ht="102" thickBot="1" x14ac:dyDescent="0.4">
      <c r="A944">
        <v>3663</v>
      </c>
      <c r="B944" s="3" t="s">
        <v>3660</v>
      </c>
      <c r="C944" s="3" t="s">
        <v>7773</v>
      </c>
      <c r="D944" s="6">
        <v>225</v>
      </c>
      <c r="E944" s="8">
        <v>234</v>
      </c>
      <c r="F944" t="s">
        <v>8218</v>
      </c>
      <c r="G944" t="s">
        <v>8224</v>
      </c>
      <c r="H944" t="s">
        <v>8246</v>
      </c>
      <c r="I944">
        <v>1482321030</v>
      </c>
      <c r="J944">
        <v>1477133430</v>
      </c>
      <c r="K944" t="b">
        <v>0</v>
      </c>
      <c r="L944">
        <v>9</v>
      </c>
      <c r="M944" t="b">
        <v>1</v>
      </c>
      <c r="N944" t="s">
        <v>8269</v>
      </c>
      <c r="O944" s="20" t="s">
        <v>8319</v>
      </c>
      <c r="P944" s="15" t="s">
        <v>8320</v>
      </c>
      <c r="Q944" s="13">
        <v>42665.451736111114</v>
      </c>
      <c r="R944">
        <v>2016</v>
      </c>
      <c r="S944" t="s">
        <v>8373</v>
      </c>
    </row>
    <row r="945" spans="1:19" ht="44" thickBot="1" x14ac:dyDescent="0.4">
      <c r="A945">
        <v>3664</v>
      </c>
      <c r="B945" s="3" t="s">
        <v>3661</v>
      </c>
      <c r="C945" s="3" t="s">
        <v>7774</v>
      </c>
      <c r="D945" s="6">
        <v>800</v>
      </c>
      <c r="E945" s="8">
        <v>875</v>
      </c>
      <c r="F945" t="s">
        <v>8218</v>
      </c>
      <c r="G945" t="s">
        <v>8223</v>
      </c>
      <c r="H945" t="s">
        <v>8245</v>
      </c>
      <c r="I945">
        <v>1466056689</v>
      </c>
      <c r="J945">
        <v>1464847089</v>
      </c>
      <c r="K945" t="b">
        <v>0</v>
      </c>
      <c r="L945">
        <v>19</v>
      </c>
      <c r="M945" t="b">
        <v>1</v>
      </c>
      <c r="N945" t="s">
        <v>8269</v>
      </c>
      <c r="O945" s="20" t="s">
        <v>8319</v>
      </c>
      <c r="P945" s="15" t="s">
        <v>8320</v>
      </c>
      <c r="Q945" s="12">
        <v>42523.248715277776</v>
      </c>
      <c r="R945">
        <v>2016</v>
      </c>
      <c r="S945" t="s">
        <v>8369</v>
      </c>
    </row>
    <row r="946" spans="1:19" ht="102" thickBot="1" x14ac:dyDescent="0.4">
      <c r="A946">
        <v>3665</v>
      </c>
      <c r="B946" s="3" t="s">
        <v>3662</v>
      </c>
      <c r="C946" s="3" t="s">
        <v>7775</v>
      </c>
      <c r="D946" s="6">
        <v>620</v>
      </c>
      <c r="E946" s="8">
        <v>714</v>
      </c>
      <c r="F946" t="s">
        <v>8218</v>
      </c>
      <c r="G946" t="s">
        <v>8229</v>
      </c>
      <c r="H946" t="s">
        <v>8248</v>
      </c>
      <c r="I946">
        <v>1446062040</v>
      </c>
      <c r="J946">
        <v>1445109822</v>
      </c>
      <c r="K946" t="b">
        <v>0</v>
      </c>
      <c r="L946">
        <v>14</v>
      </c>
      <c r="M946" t="b">
        <v>1</v>
      </c>
      <c r="N946" t="s">
        <v>8269</v>
      </c>
      <c r="O946" s="20" t="s">
        <v>8319</v>
      </c>
      <c r="P946" s="15" t="s">
        <v>8320</v>
      </c>
      <c r="Q946" s="13">
        <v>42294.808125000003</v>
      </c>
      <c r="R946">
        <v>2015</v>
      </c>
      <c r="S946" t="s">
        <v>8373</v>
      </c>
    </row>
    <row r="947" spans="1:19" ht="102" thickBot="1" x14ac:dyDescent="0.4">
      <c r="A947">
        <v>3666</v>
      </c>
      <c r="B947" s="3" t="s">
        <v>3663</v>
      </c>
      <c r="C947" s="3" t="s">
        <v>7776</v>
      </c>
      <c r="D947" s="6">
        <v>1200</v>
      </c>
      <c r="E947" s="8">
        <v>1200</v>
      </c>
      <c r="F947" t="s">
        <v>8218</v>
      </c>
      <c r="G947" t="s">
        <v>8223</v>
      </c>
      <c r="H947" t="s">
        <v>8245</v>
      </c>
      <c r="I947">
        <v>1406185200</v>
      </c>
      <c r="J947">
        <v>1404337382</v>
      </c>
      <c r="K947" t="b">
        <v>0</v>
      </c>
      <c r="L947">
        <v>38</v>
      </c>
      <c r="M947" t="b">
        <v>1</v>
      </c>
      <c r="N947" t="s">
        <v>8269</v>
      </c>
      <c r="O947" s="20" t="s">
        <v>8319</v>
      </c>
      <c r="P947" s="15" t="s">
        <v>8320</v>
      </c>
      <c r="Q947" s="12">
        <v>41822.90488425926</v>
      </c>
      <c r="R947">
        <v>2014</v>
      </c>
      <c r="S947" t="s">
        <v>8370</v>
      </c>
    </row>
    <row r="948" spans="1:19" ht="73" thickBot="1" x14ac:dyDescent="0.4">
      <c r="A948">
        <v>3667</v>
      </c>
      <c r="B948" s="3" t="s">
        <v>3664</v>
      </c>
      <c r="C948" s="3" t="s">
        <v>7777</v>
      </c>
      <c r="D948" s="6">
        <v>3000</v>
      </c>
      <c r="E948" s="8">
        <v>3095.11</v>
      </c>
      <c r="F948" t="s">
        <v>8218</v>
      </c>
      <c r="G948" t="s">
        <v>8224</v>
      </c>
      <c r="H948" t="s">
        <v>8246</v>
      </c>
      <c r="I948">
        <v>1437261419</v>
      </c>
      <c r="J948">
        <v>1434669419</v>
      </c>
      <c r="K948" t="b">
        <v>0</v>
      </c>
      <c r="L948">
        <v>58</v>
      </c>
      <c r="M948" t="b">
        <v>1</v>
      </c>
      <c r="N948" t="s">
        <v>8269</v>
      </c>
      <c r="O948" s="20" t="s">
        <v>8319</v>
      </c>
      <c r="P948" s="15" t="s">
        <v>8320</v>
      </c>
      <c r="Q948" s="13">
        <v>42173.970127314817</v>
      </c>
      <c r="R948">
        <v>2015</v>
      </c>
      <c r="S948" t="s">
        <v>8369</v>
      </c>
    </row>
    <row r="949" spans="1:19" ht="58.5" thickBot="1" x14ac:dyDescent="0.4">
      <c r="A949">
        <v>3668</v>
      </c>
      <c r="B949" s="3" t="s">
        <v>3665</v>
      </c>
      <c r="C949" s="3" t="s">
        <v>7778</v>
      </c>
      <c r="D949" s="6">
        <v>1000</v>
      </c>
      <c r="E949" s="8">
        <v>1035</v>
      </c>
      <c r="F949" t="s">
        <v>8218</v>
      </c>
      <c r="G949" t="s">
        <v>8223</v>
      </c>
      <c r="H949" t="s">
        <v>8245</v>
      </c>
      <c r="I949">
        <v>1437676380</v>
      </c>
      <c r="J949">
        <v>1435670452</v>
      </c>
      <c r="K949" t="b">
        <v>0</v>
      </c>
      <c r="L949">
        <v>28</v>
      </c>
      <c r="M949" t="b">
        <v>1</v>
      </c>
      <c r="N949" t="s">
        <v>8269</v>
      </c>
      <c r="O949" s="20" t="s">
        <v>8319</v>
      </c>
      <c r="P949" s="15" t="s">
        <v>8320</v>
      </c>
      <c r="Q949" s="12">
        <v>42185.556157407409</v>
      </c>
      <c r="R949">
        <v>2015</v>
      </c>
      <c r="S949" t="s">
        <v>8369</v>
      </c>
    </row>
    <row r="950" spans="1:19" ht="44" thickBot="1" x14ac:dyDescent="0.4">
      <c r="A950">
        <v>3669</v>
      </c>
      <c r="B950" s="3" t="s">
        <v>3666</v>
      </c>
      <c r="C950" s="3" t="s">
        <v>7779</v>
      </c>
      <c r="D950" s="6">
        <v>1000</v>
      </c>
      <c r="E950" s="8">
        <v>1382</v>
      </c>
      <c r="F950" t="s">
        <v>8218</v>
      </c>
      <c r="G950" t="s">
        <v>8224</v>
      </c>
      <c r="H950" t="s">
        <v>8246</v>
      </c>
      <c r="I950">
        <v>1434039137</v>
      </c>
      <c r="J950">
        <v>1431447137</v>
      </c>
      <c r="K950" t="b">
        <v>0</v>
      </c>
      <c r="L950">
        <v>17</v>
      </c>
      <c r="M950" t="b">
        <v>1</v>
      </c>
      <c r="N950" t="s">
        <v>8269</v>
      </c>
      <c r="O950" s="20" t="s">
        <v>8319</v>
      </c>
      <c r="P950" s="15" t="s">
        <v>8320</v>
      </c>
      <c r="Q950" s="13">
        <v>42136.675196759257</v>
      </c>
      <c r="R950">
        <v>2015</v>
      </c>
      <c r="S950" t="s">
        <v>8368</v>
      </c>
    </row>
    <row r="951" spans="1:19" ht="87.5" thickBot="1" x14ac:dyDescent="0.4">
      <c r="A951">
        <v>3670</v>
      </c>
      <c r="B951" s="3" t="s">
        <v>3667</v>
      </c>
      <c r="C951" s="3" t="s">
        <v>7780</v>
      </c>
      <c r="D951" s="6">
        <v>220</v>
      </c>
      <c r="E951" s="8">
        <v>241</v>
      </c>
      <c r="F951" t="s">
        <v>8218</v>
      </c>
      <c r="G951" t="s">
        <v>8224</v>
      </c>
      <c r="H951" t="s">
        <v>8246</v>
      </c>
      <c r="I951">
        <v>1433113200</v>
      </c>
      <c r="J951">
        <v>1431951611</v>
      </c>
      <c r="K951" t="b">
        <v>0</v>
      </c>
      <c r="L951">
        <v>12</v>
      </c>
      <c r="M951" t="b">
        <v>1</v>
      </c>
      <c r="N951" t="s">
        <v>8269</v>
      </c>
      <c r="O951" s="20" t="s">
        <v>8319</v>
      </c>
      <c r="P951" s="15" t="s">
        <v>8320</v>
      </c>
      <c r="Q951" s="12">
        <v>42142.514016203706</v>
      </c>
      <c r="R951">
        <v>2015</v>
      </c>
      <c r="S951" t="s">
        <v>8368</v>
      </c>
    </row>
    <row r="952" spans="1:19" ht="44" thickBot="1" x14ac:dyDescent="0.4">
      <c r="A952">
        <v>3671</v>
      </c>
      <c r="B952" s="3" t="s">
        <v>3668</v>
      </c>
      <c r="C952" s="3" t="s">
        <v>7781</v>
      </c>
      <c r="D952" s="6">
        <v>3500</v>
      </c>
      <c r="E952" s="8">
        <v>3530</v>
      </c>
      <c r="F952" t="s">
        <v>8218</v>
      </c>
      <c r="G952" t="s">
        <v>8223</v>
      </c>
      <c r="H952" t="s">
        <v>8245</v>
      </c>
      <c r="I952">
        <v>1405915140</v>
      </c>
      <c r="J952">
        <v>1404140667</v>
      </c>
      <c r="K952" t="b">
        <v>0</v>
      </c>
      <c r="L952">
        <v>40</v>
      </c>
      <c r="M952" t="b">
        <v>1</v>
      </c>
      <c r="N952" t="s">
        <v>8269</v>
      </c>
      <c r="O952" s="20" t="s">
        <v>8319</v>
      </c>
      <c r="P952" s="15" t="s">
        <v>8320</v>
      </c>
      <c r="Q952" s="13">
        <v>41820.62809027778</v>
      </c>
      <c r="R952">
        <v>2014</v>
      </c>
      <c r="S952" t="s">
        <v>8369</v>
      </c>
    </row>
    <row r="953" spans="1:19" ht="116.5" thickBot="1" x14ac:dyDescent="0.4">
      <c r="A953">
        <v>3672</v>
      </c>
      <c r="B953" s="3" t="s">
        <v>3669</v>
      </c>
      <c r="C953" s="3" t="s">
        <v>7782</v>
      </c>
      <c r="D953" s="6">
        <v>3000</v>
      </c>
      <c r="E953" s="8">
        <v>3046</v>
      </c>
      <c r="F953" t="s">
        <v>8218</v>
      </c>
      <c r="G953" t="s">
        <v>8224</v>
      </c>
      <c r="H953" t="s">
        <v>8246</v>
      </c>
      <c r="I953">
        <v>1411771384</v>
      </c>
      <c r="J953">
        <v>1409179384</v>
      </c>
      <c r="K953" t="b">
        <v>0</v>
      </c>
      <c r="L953">
        <v>57</v>
      </c>
      <c r="M953" t="b">
        <v>1</v>
      </c>
      <c r="N953" t="s">
        <v>8269</v>
      </c>
      <c r="O953" s="20" t="s">
        <v>8319</v>
      </c>
      <c r="P953" s="15" t="s">
        <v>8320</v>
      </c>
      <c r="Q953" s="12">
        <v>41878.946574074071</v>
      </c>
      <c r="R953">
        <v>2014</v>
      </c>
      <c r="S953" t="s">
        <v>8371</v>
      </c>
    </row>
    <row r="954" spans="1:19" ht="29.5" thickBot="1" x14ac:dyDescent="0.4">
      <c r="A954">
        <v>3673</v>
      </c>
      <c r="B954" s="3" t="s">
        <v>3670</v>
      </c>
      <c r="C954" s="3" t="s">
        <v>7783</v>
      </c>
      <c r="D954" s="6">
        <v>4000</v>
      </c>
      <c r="E954" s="8">
        <v>4545</v>
      </c>
      <c r="F954" t="s">
        <v>8218</v>
      </c>
      <c r="G954" t="s">
        <v>8224</v>
      </c>
      <c r="H954" t="s">
        <v>8246</v>
      </c>
      <c r="I954">
        <v>1415191920</v>
      </c>
      <c r="J954">
        <v>1412233497</v>
      </c>
      <c r="K954" t="b">
        <v>0</v>
      </c>
      <c r="L954">
        <v>114</v>
      </c>
      <c r="M954" t="b">
        <v>1</v>
      </c>
      <c r="N954" t="s">
        <v>8269</v>
      </c>
      <c r="O954" s="20" t="s">
        <v>8319</v>
      </c>
      <c r="P954" s="15" t="s">
        <v>8320</v>
      </c>
      <c r="Q954" s="13">
        <v>41914.295104166667</v>
      </c>
      <c r="R954">
        <v>2014</v>
      </c>
      <c r="S954" t="s">
        <v>8373</v>
      </c>
    </row>
    <row r="955" spans="1:19" ht="44" thickBot="1" x14ac:dyDescent="0.4">
      <c r="A955">
        <v>3674</v>
      </c>
      <c r="B955" s="3" t="s">
        <v>3671</v>
      </c>
      <c r="C955" s="3" t="s">
        <v>7784</v>
      </c>
      <c r="D955" s="6">
        <v>4500</v>
      </c>
      <c r="E955" s="8">
        <v>4500</v>
      </c>
      <c r="F955" t="s">
        <v>8218</v>
      </c>
      <c r="G955" t="s">
        <v>8235</v>
      </c>
      <c r="H955" t="s">
        <v>8248</v>
      </c>
      <c r="I955">
        <v>1472936229</v>
      </c>
      <c r="J955">
        <v>1467752229</v>
      </c>
      <c r="K955" t="b">
        <v>0</v>
      </c>
      <c r="L955">
        <v>31</v>
      </c>
      <c r="M955" t="b">
        <v>1</v>
      </c>
      <c r="N955" t="s">
        <v>8269</v>
      </c>
      <c r="O955" s="20" t="s">
        <v>8319</v>
      </c>
      <c r="P955" s="15" t="s">
        <v>8320</v>
      </c>
      <c r="Q955" s="12">
        <v>42556.873020833336</v>
      </c>
      <c r="R955">
        <v>2016</v>
      </c>
      <c r="S955" t="s">
        <v>8370</v>
      </c>
    </row>
    <row r="956" spans="1:19" ht="58.5" thickBot="1" x14ac:dyDescent="0.4">
      <c r="A956">
        <v>3675</v>
      </c>
      <c r="B956" s="3" t="s">
        <v>3672</v>
      </c>
      <c r="C956" s="3" t="s">
        <v>7785</v>
      </c>
      <c r="D956" s="6">
        <v>50</v>
      </c>
      <c r="E956" s="8">
        <v>70</v>
      </c>
      <c r="F956" t="s">
        <v>8218</v>
      </c>
      <c r="G956" t="s">
        <v>8224</v>
      </c>
      <c r="H956" t="s">
        <v>8246</v>
      </c>
      <c r="I956">
        <v>1463353200</v>
      </c>
      <c r="J956">
        <v>1462285182</v>
      </c>
      <c r="K956" t="b">
        <v>0</v>
      </c>
      <c r="L956">
        <v>3</v>
      </c>
      <c r="M956" t="b">
        <v>1</v>
      </c>
      <c r="N956" t="s">
        <v>8269</v>
      </c>
      <c r="O956" s="20" t="s">
        <v>8319</v>
      </c>
      <c r="P956" s="15" t="s">
        <v>8320</v>
      </c>
      <c r="Q956" s="13">
        <v>42493.597013888888</v>
      </c>
      <c r="R956">
        <v>2016</v>
      </c>
      <c r="S956" t="s">
        <v>8368</v>
      </c>
    </row>
    <row r="957" spans="1:19" ht="87.5" thickBot="1" x14ac:dyDescent="0.4">
      <c r="A957">
        <v>3676</v>
      </c>
      <c r="B957" s="3" t="s">
        <v>3673</v>
      </c>
      <c r="C957" s="3" t="s">
        <v>7786</v>
      </c>
      <c r="D957" s="6">
        <v>800</v>
      </c>
      <c r="E957" s="8">
        <v>1030</v>
      </c>
      <c r="F957" t="s">
        <v>8218</v>
      </c>
      <c r="G957" t="s">
        <v>8223</v>
      </c>
      <c r="H957" t="s">
        <v>8245</v>
      </c>
      <c r="I957">
        <v>1410550484</v>
      </c>
      <c r="J957">
        <v>1408995284</v>
      </c>
      <c r="K957" t="b">
        <v>0</v>
      </c>
      <c r="L957">
        <v>16</v>
      </c>
      <c r="M957" t="b">
        <v>1</v>
      </c>
      <c r="N957" t="s">
        <v>8269</v>
      </c>
      <c r="O957" s="20" t="s">
        <v>8319</v>
      </c>
      <c r="P957" s="15" t="s">
        <v>8320</v>
      </c>
      <c r="Q957" s="12">
        <v>41876.815787037034</v>
      </c>
      <c r="R957">
        <v>2014</v>
      </c>
      <c r="S957" t="s">
        <v>8371</v>
      </c>
    </row>
    <row r="958" spans="1:19" ht="58.5" thickBot="1" x14ac:dyDescent="0.4">
      <c r="A958">
        <v>3677</v>
      </c>
      <c r="B958" s="3" t="s">
        <v>3674</v>
      </c>
      <c r="C958" s="3" t="s">
        <v>7787</v>
      </c>
      <c r="D958" s="6">
        <v>12000</v>
      </c>
      <c r="E958" s="8">
        <v>12348.5</v>
      </c>
      <c r="F958" t="s">
        <v>8218</v>
      </c>
      <c r="G958" t="s">
        <v>8223</v>
      </c>
      <c r="H958" t="s">
        <v>8245</v>
      </c>
      <c r="I958">
        <v>1404359940</v>
      </c>
      <c r="J958">
        <v>1402580818</v>
      </c>
      <c r="K958" t="b">
        <v>0</v>
      </c>
      <c r="L958">
        <v>199</v>
      </c>
      <c r="M958" t="b">
        <v>1</v>
      </c>
      <c r="N958" t="s">
        <v>8269</v>
      </c>
      <c r="O958" s="20" t="s">
        <v>8319</v>
      </c>
      <c r="P958" s="15" t="s">
        <v>8320</v>
      </c>
      <c r="Q958" s="13">
        <v>41802.574282407404</v>
      </c>
      <c r="R958">
        <v>2014</v>
      </c>
      <c r="S958" t="s">
        <v>8369</v>
      </c>
    </row>
    <row r="959" spans="1:19" ht="44" thickBot="1" x14ac:dyDescent="0.4">
      <c r="A959">
        <v>3678</v>
      </c>
      <c r="B959" s="3" t="s">
        <v>3675</v>
      </c>
      <c r="C959" s="3" t="s">
        <v>7788</v>
      </c>
      <c r="D959" s="6">
        <v>2000</v>
      </c>
      <c r="E959" s="8">
        <v>2050</v>
      </c>
      <c r="F959" t="s">
        <v>8218</v>
      </c>
      <c r="G959" t="s">
        <v>8224</v>
      </c>
      <c r="H959" t="s">
        <v>8246</v>
      </c>
      <c r="I959">
        <v>1433076298</v>
      </c>
      <c r="J959">
        <v>1430052298</v>
      </c>
      <c r="K959" t="b">
        <v>0</v>
      </c>
      <c r="L959">
        <v>31</v>
      </c>
      <c r="M959" t="b">
        <v>1</v>
      </c>
      <c r="N959" t="s">
        <v>8269</v>
      </c>
      <c r="O959" s="20" t="s">
        <v>8319</v>
      </c>
      <c r="P959" s="15" t="s">
        <v>8320</v>
      </c>
      <c r="Q959" s="12">
        <v>42120.531226851854</v>
      </c>
      <c r="R959">
        <v>2015</v>
      </c>
      <c r="S959" t="s">
        <v>8367</v>
      </c>
    </row>
    <row r="960" spans="1:19" ht="116.5" thickBot="1" x14ac:dyDescent="0.4">
      <c r="A960">
        <v>3679</v>
      </c>
      <c r="B960" s="3" t="s">
        <v>3676</v>
      </c>
      <c r="C960" s="3" t="s">
        <v>7789</v>
      </c>
      <c r="D960" s="6">
        <v>2000</v>
      </c>
      <c r="E960" s="8">
        <v>2202</v>
      </c>
      <c r="F960" t="s">
        <v>8218</v>
      </c>
      <c r="G960" t="s">
        <v>8223</v>
      </c>
      <c r="H960" t="s">
        <v>8245</v>
      </c>
      <c r="I960">
        <v>1404190740</v>
      </c>
      <c r="J960">
        <v>1401214581</v>
      </c>
      <c r="K960" t="b">
        <v>0</v>
      </c>
      <c r="L960">
        <v>30</v>
      </c>
      <c r="M960" t="b">
        <v>1</v>
      </c>
      <c r="N960" t="s">
        <v>8269</v>
      </c>
      <c r="O960" s="20" t="s">
        <v>8319</v>
      </c>
      <c r="P960" s="15" t="s">
        <v>8320</v>
      </c>
      <c r="Q960" s="13">
        <v>41786.761354166665</v>
      </c>
      <c r="R960">
        <v>2014</v>
      </c>
      <c r="S960" t="s">
        <v>8368</v>
      </c>
    </row>
    <row r="961" spans="1:19" ht="116.5" thickBot="1" x14ac:dyDescent="0.4">
      <c r="A961">
        <v>3680</v>
      </c>
      <c r="B961" s="3" t="s">
        <v>3677</v>
      </c>
      <c r="C961" s="3" t="s">
        <v>7790</v>
      </c>
      <c r="D961" s="6">
        <v>3000</v>
      </c>
      <c r="E961" s="8">
        <v>3383</v>
      </c>
      <c r="F961" t="s">
        <v>8218</v>
      </c>
      <c r="G961" t="s">
        <v>8223</v>
      </c>
      <c r="H961" t="s">
        <v>8245</v>
      </c>
      <c r="I961">
        <v>1475664834</v>
      </c>
      <c r="J961">
        <v>1473850434</v>
      </c>
      <c r="K961" t="b">
        <v>0</v>
      </c>
      <c r="L961">
        <v>34</v>
      </c>
      <c r="M961" t="b">
        <v>1</v>
      </c>
      <c r="N961" t="s">
        <v>8269</v>
      </c>
      <c r="O961" s="20" t="s">
        <v>8319</v>
      </c>
      <c r="P961" s="15" t="s">
        <v>8320</v>
      </c>
      <c r="Q961" s="12">
        <v>42627.454097222224</v>
      </c>
      <c r="R961">
        <v>2016</v>
      </c>
      <c r="S961" t="s">
        <v>8372</v>
      </c>
    </row>
    <row r="962" spans="1:19" ht="102" thickBot="1" x14ac:dyDescent="0.4">
      <c r="A962">
        <v>3681</v>
      </c>
      <c r="B962" s="3" t="s">
        <v>3678</v>
      </c>
      <c r="C962" s="3" t="s">
        <v>7791</v>
      </c>
      <c r="D962" s="6">
        <v>1000</v>
      </c>
      <c r="E962" s="8">
        <v>1119</v>
      </c>
      <c r="F962" t="s">
        <v>8218</v>
      </c>
      <c r="G962" t="s">
        <v>8223</v>
      </c>
      <c r="H962" t="s">
        <v>8245</v>
      </c>
      <c r="I962">
        <v>1452872290</v>
      </c>
      <c r="J962">
        <v>1452008290</v>
      </c>
      <c r="K962" t="b">
        <v>0</v>
      </c>
      <c r="L962">
        <v>18</v>
      </c>
      <c r="M962" t="b">
        <v>1</v>
      </c>
      <c r="N962" t="s">
        <v>8269</v>
      </c>
      <c r="O962" s="20" t="s">
        <v>8319</v>
      </c>
      <c r="P962" s="15" t="s">
        <v>8320</v>
      </c>
      <c r="Q962" s="13">
        <v>42374.651504629626</v>
      </c>
      <c r="R962">
        <v>2016</v>
      </c>
      <c r="S962" t="s">
        <v>8365</v>
      </c>
    </row>
    <row r="963" spans="1:19" ht="87.5" thickBot="1" x14ac:dyDescent="0.4">
      <c r="A963">
        <v>3682</v>
      </c>
      <c r="B963" s="3" t="s">
        <v>3679</v>
      </c>
      <c r="C963" s="3" t="s">
        <v>7792</v>
      </c>
      <c r="D963" s="6">
        <v>3000</v>
      </c>
      <c r="E963" s="8">
        <v>4176</v>
      </c>
      <c r="F963" t="s">
        <v>8218</v>
      </c>
      <c r="G963" t="s">
        <v>8223</v>
      </c>
      <c r="H963" t="s">
        <v>8245</v>
      </c>
      <c r="I963">
        <v>1402901940</v>
      </c>
      <c r="J963">
        <v>1399998418</v>
      </c>
      <c r="K963" t="b">
        <v>0</v>
      </c>
      <c r="L963">
        <v>67</v>
      </c>
      <c r="M963" t="b">
        <v>1</v>
      </c>
      <c r="N963" t="s">
        <v>8269</v>
      </c>
      <c r="O963" s="20" t="s">
        <v>8319</v>
      </c>
      <c r="P963" s="15" t="s">
        <v>8320</v>
      </c>
      <c r="Q963" s="12">
        <v>41772.685393518521</v>
      </c>
      <c r="R963">
        <v>2014</v>
      </c>
      <c r="S963" t="s">
        <v>8368</v>
      </c>
    </row>
    <row r="964" spans="1:19" ht="73" thickBot="1" x14ac:dyDescent="0.4">
      <c r="A964">
        <v>3683</v>
      </c>
      <c r="B964" s="3" t="s">
        <v>3680</v>
      </c>
      <c r="C964" s="3" t="s">
        <v>7793</v>
      </c>
      <c r="D964" s="6">
        <v>3500</v>
      </c>
      <c r="E964" s="8">
        <v>3880</v>
      </c>
      <c r="F964" t="s">
        <v>8218</v>
      </c>
      <c r="G964" t="s">
        <v>8223</v>
      </c>
      <c r="H964" t="s">
        <v>8245</v>
      </c>
      <c r="I964">
        <v>1476931696</v>
      </c>
      <c r="J964">
        <v>1474339696</v>
      </c>
      <c r="K964" t="b">
        <v>0</v>
      </c>
      <c r="L964">
        <v>66</v>
      </c>
      <c r="M964" t="b">
        <v>1</v>
      </c>
      <c r="N964" t="s">
        <v>8269</v>
      </c>
      <c r="O964" s="20" t="s">
        <v>8319</v>
      </c>
      <c r="P964" s="15" t="s">
        <v>8320</v>
      </c>
      <c r="Q964" s="13">
        <v>42633.116851851853</v>
      </c>
      <c r="R964">
        <v>2016</v>
      </c>
      <c r="S964" t="s">
        <v>8372</v>
      </c>
    </row>
    <row r="965" spans="1:19" ht="29.5" thickBot="1" x14ac:dyDescent="0.4">
      <c r="A965">
        <v>3684</v>
      </c>
      <c r="B965" s="3" t="s">
        <v>3681</v>
      </c>
      <c r="C965" s="3" t="s">
        <v>7794</v>
      </c>
      <c r="D965" s="6">
        <v>750</v>
      </c>
      <c r="E965" s="8">
        <v>1043</v>
      </c>
      <c r="F965" t="s">
        <v>8218</v>
      </c>
      <c r="G965" t="s">
        <v>8223</v>
      </c>
      <c r="H965" t="s">
        <v>8245</v>
      </c>
      <c r="I965">
        <v>1441167586</v>
      </c>
      <c r="J965">
        <v>1438575586</v>
      </c>
      <c r="K965" t="b">
        <v>0</v>
      </c>
      <c r="L965">
        <v>23</v>
      </c>
      <c r="M965" t="b">
        <v>1</v>
      </c>
      <c r="N965" t="s">
        <v>8269</v>
      </c>
      <c r="O965" s="20" t="s">
        <v>8319</v>
      </c>
      <c r="P965" s="15" t="s">
        <v>8320</v>
      </c>
      <c r="Q965" s="12">
        <v>42219.180393518516</v>
      </c>
      <c r="R965">
        <v>2015</v>
      </c>
      <c r="S965" t="s">
        <v>8371</v>
      </c>
    </row>
    <row r="966" spans="1:19" ht="73" thickBot="1" x14ac:dyDescent="0.4">
      <c r="A966">
        <v>3685</v>
      </c>
      <c r="B966" s="3" t="s">
        <v>3682</v>
      </c>
      <c r="C966" s="3" t="s">
        <v>7795</v>
      </c>
      <c r="D966" s="6">
        <v>5000</v>
      </c>
      <c r="E966" s="8">
        <v>5285</v>
      </c>
      <c r="F966" t="s">
        <v>8218</v>
      </c>
      <c r="G966" t="s">
        <v>8223</v>
      </c>
      <c r="H966" t="s">
        <v>8245</v>
      </c>
      <c r="I966">
        <v>1400533200</v>
      </c>
      <c r="J966">
        <v>1398348859</v>
      </c>
      <c r="K966" t="b">
        <v>0</v>
      </c>
      <c r="L966">
        <v>126</v>
      </c>
      <c r="M966" t="b">
        <v>1</v>
      </c>
      <c r="N966" t="s">
        <v>8269</v>
      </c>
      <c r="O966" s="20" t="s">
        <v>8319</v>
      </c>
      <c r="P966" s="15" t="s">
        <v>8320</v>
      </c>
      <c r="Q966" s="13">
        <v>41753.593275462961</v>
      </c>
      <c r="R966">
        <v>2014</v>
      </c>
      <c r="S966" t="s">
        <v>8367</v>
      </c>
    </row>
    <row r="967" spans="1:19" ht="73" thickBot="1" x14ac:dyDescent="0.4">
      <c r="A967">
        <v>3686</v>
      </c>
      <c r="B967" s="3" t="s">
        <v>3683</v>
      </c>
      <c r="C967" s="3" t="s">
        <v>7796</v>
      </c>
      <c r="D967" s="6">
        <v>350</v>
      </c>
      <c r="E967" s="8">
        <v>355</v>
      </c>
      <c r="F967" t="s">
        <v>8218</v>
      </c>
      <c r="G967" t="s">
        <v>8223</v>
      </c>
      <c r="H967" t="s">
        <v>8245</v>
      </c>
      <c r="I967">
        <v>1440820740</v>
      </c>
      <c r="J967">
        <v>1439567660</v>
      </c>
      <c r="K967" t="b">
        <v>0</v>
      </c>
      <c r="L967">
        <v>6</v>
      </c>
      <c r="M967" t="b">
        <v>1</v>
      </c>
      <c r="N967" t="s">
        <v>8269</v>
      </c>
      <c r="O967" s="20" t="s">
        <v>8319</v>
      </c>
      <c r="P967" s="15" t="s">
        <v>8320</v>
      </c>
      <c r="Q967" s="12">
        <v>42230.662731481483</v>
      </c>
      <c r="R967">
        <v>2015</v>
      </c>
      <c r="S967" t="s">
        <v>8371</v>
      </c>
    </row>
    <row r="968" spans="1:19" ht="58.5" thickBot="1" x14ac:dyDescent="0.4">
      <c r="A968">
        <v>3687</v>
      </c>
      <c r="B968" s="3" t="s">
        <v>3684</v>
      </c>
      <c r="C968" s="3" t="s">
        <v>7797</v>
      </c>
      <c r="D968" s="6">
        <v>5000</v>
      </c>
      <c r="E968" s="8">
        <v>5012.25</v>
      </c>
      <c r="F968" t="s">
        <v>8218</v>
      </c>
      <c r="G968" t="s">
        <v>8223</v>
      </c>
      <c r="H968" t="s">
        <v>8245</v>
      </c>
      <c r="I968">
        <v>1403846055</v>
      </c>
      <c r="J968">
        <v>1401254055</v>
      </c>
      <c r="K968" t="b">
        <v>0</v>
      </c>
      <c r="L968">
        <v>25</v>
      </c>
      <c r="M968" t="b">
        <v>1</v>
      </c>
      <c r="N968" t="s">
        <v>8269</v>
      </c>
      <c r="O968" s="20" t="s">
        <v>8319</v>
      </c>
      <c r="P968" s="15" t="s">
        <v>8320</v>
      </c>
      <c r="Q968" s="13">
        <v>41787.218229166669</v>
      </c>
      <c r="R968">
        <v>2014</v>
      </c>
      <c r="S968" t="s">
        <v>8368</v>
      </c>
    </row>
    <row r="969" spans="1:19" ht="44" thickBot="1" x14ac:dyDescent="0.4">
      <c r="A969">
        <v>3688</v>
      </c>
      <c r="B969" s="3" t="s">
        <v>3685</v>
      </c>
      <c r="C969" s="3" t="s">
        <v>7798</v>
      </c>
      <c r="D969" s="6">
        <v>3000</v>
      </c>
      <c r="E969" s="8">
        <v>3275</v>
      </c>
      <c r="F969" t="s">
        <v>8218</v>
      </c>
      <c r="G969" t="s">
        <v>8224</v>
      </c>
      <c r="H969" t="s">
        <v>8246</v>
      </c>
      <c r="I969">
        <v>1407524004</v>
      </c>
      <c r="J969">
        <v>1404932004</v>
      </c>
      <c r="K969" t="b">
        <v>0</v>
      </c>
      <c r="L969">
        <v>39</v>
      </c>
      <c r="M969" t="b">
        <v>1</v>
      </c>
      <c r="N969" t="s">
        <v>8269</v>
      </c>
      <c r="O969" s="20" t="s">
        <v>8319</v>
      </c>
      <c r="P969" s="15" t="s">
        <v>8320</v>
      </c>
      <c r="Q969" s="12">
        <v>41829.787083333336</v>
      </c>
      <c r="R969">
        <v>2014</v>
      </c>
      <c r="S969" t="s">
        <v>8370</v>
      </c>
    </row>
    <row r="970" spans="1:19" ht="44" thickBot="1" x14ac:dyDescent="0.4">
      <c r="A970">
        <v>3689</v>
      </c>
      <c r="B970" s="3" t="s">
        <v>3686</v>
      </c>
      <c r="C970" s="3" t="s">
        <v>7799</v>
      </c>
      <c r="D970" s="6">
        <v>3000</v>
      </c>
      <c r="E970" s="8">
        <v>3550</v>
      </c>
      <c r="F970" t="s">
        <v>8218</v>
      </c>
      <c r="G970" t="s">
        <v>8223</v>
      </c>
      <c r="H970" t="s">
        <v>8245</v>
      </c>
      <c r="I970">
        <v>1434925500</v>
      </c>
      <c r="J970">
        <v>1432410639</v>
      </c>
      <c r="K970" t="b">
        <v>0</v>
      </c>
      <c r="L970">
        <v>62</v>
      </c>
      <c r="M970" t="b">
        <v>1</v>
      </c>
      <c r="N970" t="s">
        <v>8269</v>
      </c>
      <c r="O970" s="20" t="s">
        <v>8319</v>
      </c>
      <c r="P970" s="15" t="s">
        <v>8320</v>
      </c>
      <c r="Q970" s="13">
        <v>42147.826840277776</v>
      </c>
      <c r="R970">
        <v>2015</v>
      </c>
      <c r="S970" t="s">
        <v>8368</v>
      </c>
    </row>
    <row r="971" spans="1:19" ht="29.5" thickBot="1" x14ac:dyDescent="0.4">
      <c r="A971">
        <v>3690</v>
      </c>
      <c r="B971" s="3" t="s">
        <v>3687</v>
      </c>
      <c r="C971" s="3" t="s">
        <v>7800</v>
      </c>
      <c r="D971" s="6">
        <v>1500</v>
      </c>
      <c r="E971" s="8">
        <v>1800</v>
      </c>
      <c r="F971" t="s">
        <v>8218</v>
      </c>
      <c r="G971" t="s">
        <v>8223</v>
      </c>
      <c r="H971" t="s">
        <v>8245</v>
      </c>
      <c r="I971">
        <v>1417101683</v>
      </c>
      <c r="J971">
        <v>1414506083</v>
      </c>
      <c r="K971" t="b">
        <v>0</v>
      </c>
      <c r="L971">
        <v>31</v>
      </c>
      <c r="M971" t="b">
        <v>1</v>
      </c>
      <c r="N971" t="s">
        <v>8269</v>
      </c>
      <c r="O971" s="20" t="s">
        <v>8319</v>
      </c>
      <c r="P971" s="15" t="s">
        <v>8320</v>
      </c>
      <c r="Q971" s="12">
        <v>41940.598182870373</v>
      </c>
      <c r="R971">
        <v>2014</v>
      </c>
      <c r="S971" t="s">
        <v>8373</v>
      </c>
    </row>
    <row r="972" spans="1:19" ht="131" thickBot="1" x14ac:dyDescent="0.4">
      <c r="A972">
        <v>3691</v>
      </c>
      <c r="B972" s="3" t="s">
        <v>3688</v>
      </c>
      <c r="C972" s="3" t="s">
        <v>7801</v>
      </c>
      <c r="D972" s="6">
        <v>40000</v>
      </c>
      <c r="E972" s="8">
        <v>51184</v>
      </c>
      <c r="F972" t="s">
        <v>8218</v>
      </c>
      <c r="G972" t="s">
        <v>8223</v>
      </c>
      <c r="H972" t="s">
        <v>8245</v>
      </c>
      <c r="I972">
        <v>1425272340</v>
      </c>
      <c r="J972">
        <v>1421426929</v>
      </c>
      <c r="K972" t="b">
        <v>0</v>
      </c>
      <c r="L972">
        <v>274</v>
      </c>
      <c r="M972" t="b">
        <v>1</v>
      </c>
      <c r="N972" t="s">
        <v>8269</v>
      </c>
      <c r="O972" s="20" t="s">
        <v>8319</v>
      </c>
      <c r="P972" s="15" t="s">
        <v>8320</v>
      </c>
      <c r="Q972" s="13">
        <v>42020.700567129628</v>
      </c>
      <c r="R972">
        <v>2015</v>
      </c>
      <c r="S972" t="s">
        <v>8365</v>
      </c>
    </row>
    <row r="973" spans="1:19" ht="58.5" thickBot="1" x14ac:dyDescent="0.4">
      <c r="A973">
        <v>3692</v>
      </c>
      <c r="B973" s="3" t="s">
        <v>3689</v>
      </c>
      <c r="C973" s="3" t="s">
        <v>7802</v>
      </c>
      <c r="D973" s="6">
        <v>1000</v>
      </c>
      <c r="E973" s="8">
        <v>1260</v>
      </c>
      <c r="F973" t="s">
        <v>8218</v>
      </c>
      <c r="G973" t="s">
        <v>8223</v>
      </c>
      <c r="H973" t="s">
        <v>8245</v>
      </c>
      <c r="I973">
        <v>1411084800</v>
      </c>
      <c r="J973">
        <v>1410304179</v>
      </c>
      <c r="K973" t="b">
        <v>0</v>
      </c>
      <c r="L973">
        <v>17</v>
      </c>
      <c r="M973" t="b">
        <v>1</v>
      </c>
      <c r="N973" t="s">
        <v>8269</v>
      </c>
      <c r="O973" s="20" t="s">
        <v>8319</v>
      </c>
      <c r="P973" s="15" t="s">
        <v>8320</v>
      </c>
      <c r="Q973" s="12">
        <v>41891.96503472222</v>
      </c>
      <c r="R973">
        <v>2014</v>
      </c>
      <c r="S973" t="s">
        <v>8372</v>
      </c>
    </row>
    <row r="974" spans="1:19" ht="58.5" thickBot="1" x14ac:dyDescent="0.4">
      <c r="A974">
        <v>3693</v>
      </c>
      <c r="B974" s="3" t="s">
        <v>3690</v>
      </c>
      <c r="C974" s="3" t="s">
        <v>7803</v>
      </c>
      <c r="D974" s="6">
        <v>333</v>
      </c>
      <c r="E974" s="8">
        <v>430</v>
      </c>
      <c r="F974" t="s">
        <v>8218</v>
      </c>
      <c r="G974" t="s">
        <v>8224</v>
      </c>
      <c r="H974" t="s">
        <v>8246</v>
      </c>
      <c r="I974">
        <v>1448922600</v>
      </c>
      <c r="J974">
        <v>1446352529</v>
      </c>
      <c r="K974" t="b">
        <v>0</v>
      </c>
      <c r="L974">
        <v>14</v>
      </c>
      <c r="M974" t="b">
        <v>1</v>
      </c>
      <c r="N974" t="s">
        <v>8269</v>
      </c>
      <c r="O974" s="20" t="s">
        <v>8319</v>
      </c>
      <c r="P974" s="15" t="s">
        <v>8320</v>
      </c>
      <c r="Q974" s="13">
        <v>42309.191307870373</v>
      </c>
      <c r="R974">
        <v>2015</v>
      </c>
      <c r="S974" t="s">
        <v>8374</v>
      </c>
    </row>
    <row r="975" spans="1:19" ht="87.5" thickBot="1" x14ac:dyDescent="0.4">
      <c r="A975">
        <v>3694</v>
      </c>
      <c r="B975" s="3" t="s">
        <v>3691</v>
      </c>
      <c r="C975" s="3" t="s">
        <v>7804</v>
      </c>
      <c r="D975" s="6">
        <v>3500</v>
      </c>
      <c r="E975" s="8">
        <v>3760</v>
      </c>
      <c r="F975" t="s">
        <v>8218</v>
      </c>
      <c r="G975" t="s">
        <v>8223</v>
      </c>
      <c r="H975" t="s">
        <v>8245</v>
      </c>
      <c r="I975">
        <v>1465178400</v>
      </c>
      <c r="J975">
        <v>1461985967</v>
      </c>
      <c r="K975" t="b">
        <v>0</v>
      </c>
      <c r="L975">
        <v>60</v>
      </c>
      <c r="M975" t="b">
        <v>1</v>
      </c>
      <c r="N975" t="s">
        <v>8269</v>
      </c>
      <c r="O975" s="20" t="s">
        <v>8319</v>
      </c>
      <c r="P975" s="15" t="s">
        <v>8320</v>
      </c>
      <c r="Q975" s="12">
        <v>42490.133877314816</v>
      </c>
      <c r="R975">
        <v>2016</v>
      </c>
      <c r="S975" t="s">
        <v>8367</v>
      </c>
    </row>
    <row r="976" spans="1:19" ht="58.5" thickBot="1" x14ac:dyDescent="0.4">
      <c r="A976">
        <v>3695</v>
      </c>
      <c r="B976" s="3" t="s">
        <v>3692</v>
      </c>
      <c r="C976" s="3" t="s">
        <v>7805</v>
      </c>
      <c r="D976" s="6">
        <v>4000</v>
      </c>
      <c r="E976" s="8">
        <v>4005</v>
      </c>
      <c r="F976" t="s">
        <v>8218</v>
      </c>
      <c r="G976" t="s">
        <v>8223</v>
      </c>
      <c r="H976" t="s">
        <v>8245</v>
      </c>
      <c r="I976">
        <v>1421009610</v>
      </c>
      <c r="J976">
        <v>1419281610</v>
      </c>
      <c r="K976" t="b">
        <v>0</v>
      </c>
      <c r="L976">
        <v>33</v>
      </c>
      <c r="M976" t="b">
        <v>1</v>
      </c>
      <c r="N976" t="s">
        <v>8269</v>
      </c>
      <c r="O976" s="20" t="s">
        <v>8319</v>
      </c>
      <c r="P976" s="15" t="s">
        <v>8320</v>
      </c>
      <c r="Q976" s="13">
        <v>41995.870486111111</v>
      </c>
      <c r="R976">
        <v>2014</v>
      </c>
      <c r="S976" t="s">
        <v>8375</v>
      </c>
    </row>
    <row r="977" spans="1:19" ht="102" thickBot="1" x14ac:dyDescent="0.4">
      <c r="A977">
        <v>3696</v>
      </c>
      <c r="B977" s="3" t="s">
        <v>3693</v>
      </c>
      <c r="C977" s="3" t="s">
        <v>7806</v>
      </c>
      <c r="D977" s="6">
        <v>2000</v>
      </c>
      <c r="E977" s="8">
        <v>3100</v>
      </c>
      <c r="F977" t="s">
        <v>8218</v>
      </c>
      <c r="G977" t="s">
        <v>8224</v>
      </c>
      <c r="H977" t="s">
        <v>8246</v>
      </c>
      <c r="I977">
        <v>1423838916</v>
      </c>
      <c r="J977">
        <v>1418654916</v>
      </c>
      <c r="K977" t="b">
        <v>0</v>
      </c>
      <c r="L977">
        <v>78</v>
      </c>
      <c r="M977" t="b">
        <v>1</v>
      </c>
      <c r="N977" t="s">
        <v>8269</v>
      </c>
      <c r="O977" s="20" t="s">
        <v>8319</v>
      </c>
      <c r="P977" s="15" t="s">
        <v>8320</v>
      </c>
      <c r="Q977" s="12">
        <v>41988.617083333331</v>
      </c>
      <c r="R977">
        <v>2014</v>
      </c>
      <c r="S977" t="s">
        <v>8375</v>
      </c>
    </row>
    <row r="978" spans="1:19" ht="44" thickBot="1" x14ac:dyDescent="0.4">
      <c r="A978">
        <v>3697</v>
      </c>
      <c r="B978" s="3" t="s">
        <v>3694</v>
      </c>
      <c r="C978" s="3" t="s">
        <v>7807</v>
      </c>
      <c r="D978" s="6">
        <v>2000</v>
      </c>
      <c r="E978" s="8">
        <v>2160</v>
      </c>
      <c r="F978" t="s">
        <v>8218</v>
      </c>
      <c r="G978" t="s">
        <v>8224</v>
      </c>
      <c r="H978" t="s">
        <v>8246</v>
      </c>
      <c r="I978">
        <v>1462878648</v>
      </c>
      <c r="J978">
        <v>1461064248</v>
      </c>
      <c r="K978" t="b">
        <v>0</v>
      </c>
      <c r="L978">
        <v>30</v>
      </c>
      <c r="M978" t="b">
        <v>1</v>
      </c>
      <c r="N978" t="s">
        <v>8269</v>
      </c>
      <c r="O978" s="20" t="s">
        <v>8319</v>
      </c>
      <c r="P978" s="15" t="s">
        <v>8320</v>
      </c>
      <c r="Q978" s="13">
        <v>42479.465833333335</v>
      </c>
      <c r="R978">
        <v>2016</v>
      </c>
      <c r="S978" t="s">
        <v>8367</v>
      </c>
    </row>
    <row r="979" spans="1:19" ht="102" thickBot="1" x14ac:dyDescent="0.4">
      <c r="A979">
        <v>3698</v>
      </c>
      <c r="B979" s="3" t="s">
        <v>3695</v>
      </c>
      <c r="C979" s="3" t="s">
        <v>7808</v>
      </c>
      <c r="D979" s="6">
        <v>5000</v>
      </c>
      <c r="E979" s="8">
        <v>5526</v>
      </c>
      <c r="F979" t="s">
        <v>8218</v>
      </c>
      <c r="G979" t="s">
        <v>8223</v>
      </c>
      <c r="H979" t="s">
        <v>8245</v>
      </c>
      <c r="I979">
        <v>1456946487</v>
      </c>
      <c r="J979">
        <v>1454354487</v>
      </c>
      <c r="K979" t="b">
        <v>0</v>
      </c>
      <c r="L979">
        <v>136</v>
      </c>
      <c r="M979" t="b">
        <v>1</v>
      </c>
      <c r="N979" t="s">
        <v>8269</v>
      </c>
      <c r="O979" s="20" t="s">
        <v>8319</v>
      </c>
      <c r="P979" s="15" t="s">
        <v>8320</v>
      </c>
      <c r="Q979" s="12">
        <v>42401.806562500002</v>
      </c>
      <c r="R979">
        <v>2016</v>
      </c>
      <c r="S979" t="s">
        <v>8376</v>
      </c>
    </row>
    <row r="980" spans="1:19" ht="44" thickBot="1" x14ac:dyDescent="0.4">
      <c r="A980">
        <v>3699</v>
      </c>
      <c r="B980" s="3" t="s">
        <v>3696</v>
      </c>
      <c r="C980" s="3" t="s">
        <v>7809</v>
      </c>
      <c r="D980" s="6">
        <v>2500</v>
      </c>
      <c r="E980" s="8">
        <v>2520</v>
      </c>
      <c r="F980" t="s">
        <v>8218</v>
      </c>
      <c r="G980" t="s">
        <v>8223</v>
      </c>
      <c r="H980" t="s">
        <v>8245</v>
      </c>
      <c r="I980">
        <v>1413383216</v>
      </c>
      <c r="J980">
        <v>1410791216</v>
      </c>
      <c r="K980" t="b">
        <v>0</v>
      </c>
      <c r="L980">
        <v>40</v>
      </c>
      <c r="M980" t="b">
        <v>1</v>
      </c>
      <c r="N980" t="s">
        <v>8269</v>
      </c>
      <c r="O980" s="20" t="s">
        <v>8319</v>
      </c>
      <c r="P980" s="15" t="s">
        <v>8320</v>
      </c>
      <c r="Q980" s="13">
        <v>41897.602037037039</v>
      </c>
      <c r="R980">
        <v>2014</v>
      </c>
      <c r="S980" t="s">
        <v>8372</v>
      </c>
    </row>
    <row r="981" spans="1:19" ht="58.5" thickBot="1" x14ac:dyDescent="0.4">
      <c r="A981">
        <v>3700</v>
      </c>
      <c r="B981" s="3" t="s">
        <v>3697</v>
      </c>
      <c r="C981" s="3" t="s">
        <v>7810</v>
      </c>
      <c r="D981" s="6">
        <v>500</v>
      </c>
      <c r="E981" s="8">
        <v>606</v>
      </c>
      <c r="F981" t="s">
        <v>8218</v>
      </c>
      <c r="G981" t="s">
        <v>8223</v>
      </c>
      <c r="H981" t="s">
        <v>8245</v>
      </c>
      <c r="I981">
        <v>1412092800</v>
      </c>
      <c r="J981">
        <v>1409493800</v>
      </c>
      <c r="K981" t="b">
        <v>0</v>
      </c>
      <c r="L981">
        <v>18</v>
      </c>
      <c r="M981" t="b">
        <v>1</v>
      </c>
      <c r="N981" t="s">
        <v>8269</v>
      </c>
      <c r="O981" s="20" t="s">
        <v>8319</v>
      </c>
      <c r="P981" s="15" t="s">
        <v>8320</v>
      </c>
      <c r="Q981" s="12">
        <v>41882.585648148146</v>
      </c>
      <c r="R981">
        <v>2014</v>
      </c>
      <c r="S981" t="s">
        <v>8371</v>
      </c>
    </row>
    <row r="982" spans="1:19" ht="29.5" thickBot="1" x14ac:dyDescent="0.4">
      <c r="A982">
        <v>3701</v>
      </c>
      <c r="B982" s="3" t="s">
        <v>3698</v>
      </c>
      <c r="C982" s="3" t="s">
        <v>7811</v>
      </c>
      <c r="D982" s="6">
        <v>1500</v>
      </c>
      <c r="E982" s="8">
        <v>1505</v>
      </c>
      <c r="F982" t="s">
        <v>8218</v>
      </c>
      <c r="G982" t="s">
        <v>8224</v>
      </c>
      <c r="H982" t="s">
        <v>8246</v>
      </c>
      <c r="I982">
        <v>1433422793</v>
      </c>
      <c r="J982">
        <v>1430830793</v>
      </c>
      <c r="K982" t="b">
        <v>0</v>
      </c>
      <c r="L982">
        <v>39</v>
      </c>
      <c r="M982" t="b">
        <v>1</v>
      </c>
      <c r="N982" t="s">
        <v>8269</v>
      </c>
      <c r="O982" s="20" t="s">
        <v>8319</v>
      </c>
      <c r="P982" s="15" t="s">
        <v>8320</v>
      </c>
      <c r="Q982" s="13">
        <v>42129.541585648149</v>
      </c>
      <c r="R982">
        <v>2015</v>
      </c>
      <c r="S982" t="s">
        <v>8368</v>
      </c>
    </row>
    <row r="983" spans="1:19" ht="44" thickBot="1" x14ac:dyDescent="0.4">
      <c r="A983">
        <v>3702</v>
      </c>
      <c r="B983" s="3" t="s">
        <v>3699</v>
      </c>
      <c r="C983" s="3" t="s">
        <v>7812</v>
      </c>
      <c r="D983" s="6">
        <v>3000</v>
      </c>
      <c r="E983" s="8">
        <v>3275</v>
      </c>
      <c r="F983" t="s">
        <v>8218</v>
      </c>
      <c r="G983" t="s">
        <v>8224</v>
      </c>
      <c r="H983" t="s">
        <v>8246</v>
      </c>
      <c r="I983">
        <v>1468191540</v>
      </c>
      <c r="J983">
        <v>1464958484</v>
      </c>
      <c r="K983" t="b">
        <v>0</v>
      </c>
      <c r="L983">
        <v>21</v>
      </c>
      <c r="M983" t="b">
        <v>1</v>
      </c>
      <c r="N983" t="s">
        <v>8269</v>
      </c>
      <c r="O983" s="20" t="s">
        <v>8319</v>
      </c>
      <c r="P983" s="15" t="s">
        <v>8320</v>
      </c>
      <c r="Q983" s="12">
        <v>42524.53800925926</v>
      </c>
      <c r="R983">
        <v>2016</v>
      </c>
      <c r="S983" t="s">
        <v>8369</v>
      </c>
    </row>
    <row r="984" spans="1:19" ht="131" thickBot="1" x14ac:dyDescent="0.4">
      <c r="A984">
        <v>3703</v>
      </c>
      <c r="B984" s="3" t="s">
        <v>3700</v>
      </c>
      <c r="C984" s="3" t="s">
        <v>7813</v>
      </c>
      <c r="D984" s="6">
        <v>1050</v>
      </c>
      <c r="E984" s="8">
        <v>1296</v>
      </c>
      <c r="F984" t="s">
        <v>8218</v>
      </c>
      <c r="G984" t="s">
        <v>8223</v>
      </c>
      <c r="H984" t="s">
        <v>8245</v>
      </c>
      <c r="I984">
        <v>1471071540</v>
      </c>
      <c r="J984">
        <v>1467720388</v>
      </c>
      <c r="K984" t="b">
        <v>0</v>
      </c>
      <c r="L984">
        <v>30</v>
      </c>
      <c r="M984" t="b">
        <v>1</v>
      </c>
      <c r="N984" t="s">
        <v>8269</v>
      </c>
      <c r="O984" s="20" t="s">
        <v>8319</v>
      </c>
      <c r="P984" s="15" t="s">
        <v>8320</v>
      </c>
      <c r="Q984" s="13">
        <v>42556.504490740743</v>
      </c>
      <c r="R984">
        <v>2016</v>
      </c>
      <c r="S984" t="s">
        <v>8370</v>
      </c>
    </row>
    <row r="985" spans="1:19" ht="116.5" thickBot="1" x14ac:dyDescent="0.4">
      <c r="A985">
        <v>3704</v>
      </c>
      <c r="B985" s="3" t="s">
        <v>3701</v>
      </c>
      <c r="C985" s="3" t="s">
        <v>7814</v>
      </c>
      <c r="D985" s="6">
        <v>300</v>
      </c>
      <c r="E985" s="8">
        <v>409.01</v>
      </c>
      <c r="F985" t="s">
        <v>8218</v>
      </c>
      <c r="G985" t="s">
        <v>8224</v>
      </c>
      <c r="H985" t="s">
        <v>8246</v>
      </c>
      <c r="I985">
        <v>1464712394</v>
      </c>
      <c r="J985">
        <v>1459528394</v>
      </c>
      <c r="K985" t="b">
        <v>0</v>
      </c>
      <c r="L985">
        <v>27</v>
      </c>
      <c r="M985" t="b">
        <v>1</v>
      </c>
      <c r="N985" t="s">
        <v>8269</v>
      </c>
      <c r="O985" s="20" t="s">
        <v>8319</v>
      </c>
      <c r="P985" s="15" t="s">
        <v>8320</v>
      </c>
      <c r="Q985" s="12">
        <v>42461.689745370371</v>
      </c>
      <c r="R985">
        <v>2016</v>
      </c>
      <c r="S985" t="s">
        <v>8367</v>
      </c>
    </row>
    <row r="986" spans="1:19" ht="73" thickBot="1" x14ac:dyDescent="0.4">
      <c r="A986">
        <v>3705</v>
      </c>
      <c r="B986" s="3" t="s">
        <v>3702</v>
      </c>
      <c r="C986" s="3" t="s">
        <v>7815</v>
      </c>
      <c r="D986" s="6">
        <v>2827</v>
      </c>
      <c r="E986" s="8">
        <v>2925</v>
      </c>
      <c r="F986" t="s">
        <v>8218</v>
      </c>
      <c r="G986" t="s">
        <v>8223</v>
      </c>
      <c r="H986" t="s">
        <v>8245</v>
      </c>
      <c r="I986">
        <v>1403546400</v>
      </c>
      <c r="J986">
        <v>1401714114</v>
      </c>
      <c r="K986" t="b">
        <v>0</v>
      </c>
      <c r="L986">
        <v>35</v>
      </c>
      <c r="M986" t="b">
        <v>1</v>
      </c>
      <c r="N986" t="s">
        <v>8269</v>
      </c>
      <c r="O986" s="20" t="s">
        <v>8319</v>
      </c>
      <c r="P986" s="15" t="s">
        <v>8320</v>
      </c>
      <c r="Q986" s="13">
        <v>41792.542986111112</v>
      </c>
      <c r="R986">
        <v>2014</v>
      </c>
      <c r="S986" t="s">
        <v>8369</v>
      </c>
    </row>
    <row r="987" spans="1:19" ht="102" thickBot="1" x14ac:dyDescent="0.4">
      <c r="A987">
        <v>3706</v>
      </c>
      <c r="B987" s="3" t="s">
        <v>3703</v>
      </c>
      <c r="C987" s="3" t="s">
        <v>7816</v>
      </c>
      <c r="D987" s="6">
        <v>1500</v>
      </c>
      <c r="E987" s="8">
        <v>1820</v>
      </c>
      <c r="F987" t="s">
        <v>8218</v>
      </c>
      <c r="G987" t="s">
        <v>8223</v>
      </c>
      <c r="H987" t="s">
        <v>8245</v>
      </c>
      <c r="I987">
        <v>1410558949</v>
      </c>
      <c r="J987">
        <v>1409262949</v>
      </c>
      <c r="K987" t="b">
        <v>0</v>
      </c>
      <c r="L987">
        <v>13</v>
      </c>
      <c r="M987" t="b">
        <v>1</v>
      </c>
      <c r="N987" t="s">
        <v>8269</v>
      </c>
      <c r="O987" s="20" t="s">
        <v>8319</v>
      </c>
      <c r="P987" s="15" t="s">
        <v>8320</v>
      </c>
      <c r="Q987" s="12">
        <v>41879.913761574076</v>
      </c>
      <c r="R987">
        <v>2014</v>
      </c>
      <c r="S987" t="s">
        <v>8371</v>
      </c>
    </row>
    <row r="988" spans="1:19" ht="102" thickBot="1" x14ac:dyDescent="0.4">
      <c r="A988">
        <v>3707</v>
      </c>
      <c r="B988" s="3" t="s">
        <v>3704</v>
      </c>
      <c r="C988" s="3" t="s">
        <v>7817</v>
      </c>
      <c r="D988" s="6">
        <v>1000</v>
      </c>
      <c r="E988" s="8">
        <v>1860</v>
      </c>
      <c r="F988" t="s">
        <v>8218</v>
      </c>
      <c r="G988" t="s">
        <v>8223</v>
      </c>
      <c r="H988" t="s">
        <v>8245</v>
      </c>
      <c r="I988">
        <v>1469165160</v>
      </c>
      <c r="J988">
        <v>1467335378</v>
      </c>
      <c r="K988" t="b">
        <v>0</v>
      </c>
      <c r="L988">
        <v>23</v>
      </c>
      <c r="M988" t="b">
        <v>1</v>
      </c>
      <c r="N988" t="s">
        <v>8269</v>
      </c>
      <c r="O988" s="20" t="s">
        <v>8319</v>
      </c>
      <c r="P988" s="15" t="s">
        <v>8320</v>
      </c>
      <c r="Q988" s="13">
        <v>42552.048356481479</v>
      </c>
      <c r="R988">
        <v>2016</v>
      </c>
      <c r="S988" t="s">
        <v>8370</v>
      </c>
    </row>
    <row r="989" spans="1:19" ht="58.5" thickBot="1" x14ac:dyDescent="0.4">
      <c r="A989">
        <v>3708</v>
      </c>
      <c r="B989" s="3" t="s">
        <v>3705</v>
      </c>
      <c r="C989" s="3" t="s">
        <v>7818</v>
      </c>
      <c r="D989" s="6">
        <v>700</v>
      </c>
      <c r="E989" s="8">
        <v>2100</v>
      </c>
      <c r="F989" t="s">
        <v>8218</v>
      </c>
      <c r="G989" t="s">
        <v>8223</v>
      </c>
      <c r="H989" t="s">
        <v>8245</v>
      </c>
      <c r="I989">
        <v>1404444286</v>
      </c>
      <c r="J989">
        <v>1403234686</v>
      </c>
      <c r="K989" t="b">
        <v>0</v>
      </c>
      <c r="L989">
        <v>39</v>
      </c>
      <c r="M989" t="b">
        <v>1</v>
      </c>
      <c r="N989" t="s">
        <v>8269</v>
      </c>
      <c r="O989" s="20" t="s">
        <v>8319</v>
      </c>
      <c r="P989" s="15" t="s">
        <v>8320</v>
      </c>
      <c r="Q989" s="12">
        <v>41810.142199074071</v>
      </c>
      <c r="R989">
        <v>2014</v>
      </c>
      <c r="S989" t="s">
        <v>8369</v>
      </c>
    </row>
    <row r="990" spans="1:19" ht="44" thickBot="1" x14ac:dyDescent="0.4">
      <c r="A990">
        <v>3709</v>
      </c>
      <c r="B990" s="3" t="s">
        <v>3706</v>
      </c>
      <c r="C990" s="3" t="s">
        <v>7819</v>
      </c>
      <c r="D990" s="6">
        <v>1000</v>
      </c>
      <c r="E990" s="8">
        <v>1082.5</v>
      </c>
      <c r="F990" t="s">
        <v>8218</v>
      </c>
      <c r="G990" t="s">
        <v>8224</v>
      </c>
      <c r="H990" t="s">
        <v>8246</v>
      </c>
      <c r="I990">
        <v>1403715546</v>
      </c>
      <c r="J990">
        <v>1401123546</v>
      </c>
      <c r="K990" t="b">
        <v>0</v>
      </c>
      <c r="L990">
        <v>35</v>
      </c>
      <c r="M990" t="b">
        <v>1</v>
      </c>
      <c r="N990" t="s">
        <v>8269</v>
      </c>
      <c r="O990" s="20" t="s">
        <v>8319</v>
      </c>
      <c r="P990" s="15" t="s">
        <v>8320</v>
      </c>
      <c r="Q990" s="13">
        <v>41785.707708333335</v>
      </c>
      <c r="R990">
        <v>2014</v>
      </c>
      <c r="S990" t="s">
        <v>8368</v>
      </c>
    </row>
    <row r="991" spans="1:19" ht="102" thickBot="1" x14ac:dyDescent="0.4">
      <c r="A991">
        <v>3710</v>
      </c>
      <c r="B991" s="3" t="s">
        <v>3707</v>
      </c>
      <c r="C991" s="3" t="s">
        <v>7820</v>
      </c>
      <c r="D991" s="6">
        <v>1300</v>
      </c>
      <c r="E991" s="8">
        <v>1835</v>
      </c>
      <c r="F991" t="s">
        <v>8218</v>
      </c>
      <c r="G991" t="s">
        <v>8223</v>
      </c>
      <c r="H991" t="s">
        <v>8245</v>
      </c>
      <c r="I991">
        <v>1428068988</v>
      </c>
      <c r="J991">
        <v>1425908988</v>
      </c>
      <c r="K991" t="b">
        <v>0</v>
      </c>
      <c r="L991">
        <v>27</v>
      </c>
      <c r="M991" t="b">
        <v>1</v>
      </c>
      <c r="N991" t="s">
        <v>8269</v>
      </c>
      <c r="O991" s="20" t="s">
        <v>8319</v>
      </c>
      <c r="P991" s="15" t="s">
        <v>8320</v>
      </c>
      <c r="Q991" s="12">
        <v>42072.576249999998</v>
      </c>
      <c r="R991">
        <v>2015</v>
      </c>
      <c r="S991" t="s">
        <v>8366</v>
      </c>
    </row>
    <row r="992" spans="1:19" ht="87.5" thickBot="1" x14ac:dyDescent="0.4">
      <c r="A992">
        <v>3711</v>
      </c>
      <c r="B992" s="3" t="s">
        <v>3708</v>
      </c>
      <c r="C992" s="3" t="s">
        <v>7821</v>
      </c>
      <c r="D992" s="6">
        <v>500</v>
      </c>
      <c r="E992" s="8">
        <v>570</v>
      </c>
      <c r="F992" t="s">
        <v>8218</v>
      </c>
      <c r="G992" t="s">
        <v>8223</v>
      </c>
      <c r="H992" t="s">
        <v>8245</v>
      </c>
      <c r="I992">
        <v>1402848000</v>
      </c>
      <c r="J992">
        <v>1400606573</v>
      </c>
      <c r="K992" t="b">
        <v>0</v>
      </c>
      <c r="L992">
        <v>21</v>
      </c>
      <c r="M992" t="b">
        <v>1</v>
      </c>
      <c r="N992" t="s">
        <v>8269</v>
      </c>
      <c r="O992" s="20" t="s">
        <v>8319</v>
      </c>
      <c r="P992" s="15" t="s">
        <v>8320</v>
      </c>
      <c r="Q992" s="13">
        <v>41779.724224537036</v>
      </c>
      <c r="R992">
        <v>2014</v>
      </c>
      <c r="S992" t="s">
        <v>8368</v>
      </c>
    </row>
    <row r="993" spans="1:19" ht="44" thickBot="1" x14ac:dyDescent="0.4">
      <c r="A993">
        <v>3712</v>
      </c>
      <c r="B993" s="3" t="s">
        <v>3709</v>
      </c>
      <c r="C993" s="3" t="s">
        <v>7822</v>
      </c>
      <c r="D993" s="6">
        <v>7500</v>
      </c>
      <c r="E993" s="8">
        <v>11530</v>
      </c>
      <c r="F993" t="s">
        <v>8218</v>
      </c>
      <c r="G993" t="s">
        <v>8223</v>
      </c>
      <c r="H993" t="s">
        <v>8245</v>
      </c>
      <c r="I993">
        <v>1433055540</v>
      </c>
      <c r="J993">
        <v>1431230867</v>
      </c>
      <c r="K993" t="b">
        <v>0</v>
      </c>
      <c r="L993">
        <v>104</v>
      </c>
      <c r="M993" t="b">
        <v>1</v>
      </c>
      <c r="N993" t="s">
        <v>8269</v>
      </c>
      <c r="O993" s="20" t="s">
        <v>8319</v>
      </c>
      <c r="P993" s="15" t="s">
        <v>8320</v>
      </c>
      <c r="Q993" s="12">
        <v>42134.172071759262</v>
      </c>
      <c r="R993">
        <v>2015</v>
      </c>
      <c r="S993" t="s">
        <v>8368</v>
      </c>
    </row>
    <row r="994" spans="1:19" ht="102" thickBot="1" x14ac:dyDescent="0.4">
      <c r="A994">
        <v>3713</v>
      </c>
      <c r="B994" s="3" t="s">
        <v>3710</v>
      </c>
      <c r="C994" s="3" t="s">
        <v>7823</v>
      </c>
      <c r="D994" s="6">
        <v>2000</v>
      </c>
      <c r="E994" s="8">
        <v>2030</v>
      </c>
      <c r="F994" t="s">
        <v>8218</v>
      </c>
      <c r="G994" t="s">
        <v>8223</v>
      </c>
      <c r="H994" t="s">
        <v>8245</v>
      </c>
      <c r="I994">
        <v>1465062166</v>
      </c>
      <c r="J994">
        <v>1463334166</v>
      </c>
      <c r="K994" t="b">
        <v>0</v>
      </c>
      <c r="L994">
        <v>19</v>
      </c>
      <c r="M994" t="b">
        <v>1</v>
      </c>
      <c r="N994" t="s">
        <v>8269</v>
      </c>
      <c r="O994" s="20" t="s">
        <v>8319</v>
      </c>
      <c r="P994" s="15" t="s">
        <v>8320</v>
      </c>
      <c r="Q994" s="13">
        <v>42505.738032407404</v>
      </c>
      <c r="R994">
        <v>2016</v>
      </c>
      <c r="S994" t="s">
        <v>8368</v>
      </c>
    </row>
    <row r="995" spans="1:19" ht="44" thickBot="1" x14ac:dyDescent="0.4">
      <c r="A995">
        <v>3714</v>
      </c>
      <c r="B995" s="3" t="s">
        <v>3711</v>
      </c>
      <c r="C995" s="3" t="s">
        <v>7824</v>
      </c>
      <c r="D995" s="6">
        <v>10000</v>
      </c>
      <c r="E995" s="8">
        <v>10235</v>
      </c>
      <c r="F995" t="s">
        <v>8218</v>
      </c>
      <c r="G995" t="s">
        <v>8223</v>
      </c>
      <c r="H995" t="s">
        <v>8245</v>
      </c>
      <c r="I995">
        <v>1432612740</v>
      </c>
      <c r="J995">
        <v>1429881667</v>
      </c>
      <c r="K995" t="b">
        <v>0</v>
      </c>
      <c r="L995">
        <v>97</v>
      </c>
      <c r="M995" t="b">
        <v>1</v>
      </c>
      <c r="N995" t="s">
        <v>8269</v>
      </c>
      <c r="O995" s="20" t="s">
        <v>8319</v>
      </c>
      <c r="P995" s="15" t="s">
        <v>8320</v>
      </c>
      <c r="Q995" s="12">
        <v>42118.556331018517</v>
      </c>
      <c r="R995">
        <v>2015</v>
      </c>
      <c r="S995" t="s">
        <v>8367</v>
      </c>
    </row>
    <row r="996" spans="1:19" ht="44" thickBot="1" x14ac:dyDescent="0.4">
      <c r="A996">
        <v>3715</v>
      </c>
      <c r="B996" s="3" t="s">
        <v>3712</v>
      </c>
      <c r="C996" s="3" t="s">
        <v>7825</v>
      </c>
      <c r="D996" s="6">
        <v>3500</v>
      </c>
      <c r="E996" s="8">
        <v>3590</v>
      </c>
      <c r="F996" t="s">
        <v>8218</v>
      </c>
      <c r="G996" t="s">
        <v>8224</v>
      </c>
      <c r="H996" t="s">
        <v>8246</v>
      </c>
      <c r="I996">
        <v>1427806320</v>
      </c>
      <c r="J996">
        <v>1422834819</v>
      </c>
      <c r="K996" t="b">
        <v>0</v>
      </c>
      <c r="L996">
        <v>27</v>
      </c>
      <c r="M996" t="b">
        <v>1</v>
      </c>
      <c r="N996" t="s">
        <v>8269</v>
      </c>
      <c r="O996" s="20" t="s">
        <v>8319</v>
      </c>
      <c r="P996" s="15" t="s">
        <v>8320</v>
      </c>
      <c r="Q996" s="13">
        <v>42036.99559027778</v>
      </c>
      <c r="R996">
        <v>2015</v>
      </c>
      <c r="S996" t="s">
        <v>8376</v>
      </c>
    </row>
    <row r="997" spans="1:19" ht="44" thickBot="1" x14ac:dyDescent="0.4">
      <c r="A997">
        <v>3716</v>
      </c>
      <c r="B997" s="3" t="s">
        <v>3713</v>
      </c>
      <c r="C997" s="3" t="s">
        <v>7826</v>
      </c>
      <c r="D997" s="6">
        <v>800</v>
      </c>
      <c r="E997" s="8">
        <v>1246</v>
      </c>
      <c r="F997" t="s">
        <v>8218</v>
      </c>
      <c r="G997" t="s">
        <v>8223</v>
      </c>
      <c r="H997" t="s">
        <v>8245</v>
      </c>
      <c r="I997">
        <v>1453411109</v>
      </c>
      <c r="J997">
        <v>1450819109</v>
      </c>
      <c r="K997" t="b">
        <v>0</v>
      </c>
      <c r="L997">
        <v>24</v>
      </c>
      <c r="M997" t="b">
        <v>1</v>
      </c>
      <c r="N997" t="s">
        <v>8269</v>
      </c>
      <c r="O997" s="20" t="s">
        <v>8319</v>
      </c>
      <c r="P997" s="15" t="s">
        <v>8320</v>
      </c>
      <c r="Q997" s="12">
        <v>42360.887835648151</v>
      </c>
      <c r="R997">
        <v>2015</v>
      </c>
      <c r="S997" t="s">
        <v>8375</v>
      </c>
    </row>
    <row r="998" spans="1:19" ht="102" thickBot="1" x14ac:dyDescent="0.4">
      <c r="A998">
        <v>3717</v>
      </c>
      <c r="B998" s="3" t="s">
        <v>3714</v>
      </c>
      <c r="C998" s="3" t="s">
        <v>7827</v>
      </c>
      <c r="D998" s="6">
        <v>4000</v>
      </c>
      <c r="E998" s="8">
        <v>4030</v>
      </c>
      <c r="F998" t="s">
        <v>8218</v>
      </c>
      <c r="G998" t="s">
        <v>8224</v>
      </c>
      <c r="H998" t="s">
        <v>8246</v>
      </c>
      <c r="I998">
        <v>1431204449</v>
      </c>
      <c r="J998">
        <v>1428526049</v>
      </c>
      <c r="K998" t="b">
        <v>0</v>
      </c>
      <c r="L998">
        <v>13</v>
      </c>
      <c r="M998" t="b">
        <v>1</v>
      </c>
      <c r="N998" t="s">
        <v>8269</v>
      </c>
      <c r="O998" s="20" t="s">
        <v>8319</v>
      </c>
      <c r="P998" s="15" t="s">
        <v>8320</v>
      </c>
      <c r="Q998" s="13">
        <v>42102.866307870368</v>
      </c>
      <c r="R998">
        <v>2015</v>
      </c>
      <c r="S998" t="s">
        <v>8367</v>
      </c>
    </row>
    <row r="999" spans="1:19" ht="29.5" thickBot="1" x14ac:dyDescent="0.4">
      <c r="A999">
        <v>3718</v>
      </c>
      <c r="B999" s="3" t="s">
        <v>3715</v>
      </c>
      <c r="C999" s="3" t="s">
        <v>7828</v>
      </c>
      <c r="D999" s="6">
        <v>500</v>
      </c>
      <c r="E999" s="8">
        <v>1197</v>
      </c>
      <c r="F999" t="s">
        <v>8218</v>
      </c>
      <c r="G999" t="s">
        <v>8224</v>
      </c>
      <c r="H999" t="s">
        <v>8246</v>
      </c>
      <c r="I999">
        <v>1425057075</v>
      </c>
      <c r="J999">
        <v>1422465075</v>
      </c>
      <c r="K999" t="b">
        <v>0</v>
      </c>
      <c r="L999">
        <v>46</v>
      </c>
      <c r="M999" t="b">
        <v>1</v>
      </c>
      <c r="N999" t="s">
        <v>8269</v>
      </c>
      <c r="O999" s="20" t="s">
        <v>8319</v>
      </c>
      <c r="P999" s="15" t="s">
        <v>8320</v>
      </c>
      <c r="Q999" s="12">
        <v>42032.716145833336</v>
      </c>
      <c r="R999">
        <v>2015</v>
      </c>
      <c r="S999" t="s">
        <v>8365</v>
      </c>
    </row>
    <row r="1000" spans="1:19" ht="15" thickBot="1" x14ac:dyDescent="0.4">
      <c r="A1000">
        <v>3719</v>
      </c>
      <c r="B1000" s="3" t="s">
        <v>3716</v>
      </c>
      <c r="C1000" s="3" t="s">
        <v>7829</v>
      </c>
      <c r="D1000" s="6">
        <v>200</v>
      </c>
      <c r="E1000" s="8">
        <v>420</v>
      </c>
      <c r="F1000" t="s">
        <v>8218</v>
      </c>
      <c r="G1000" t="s">
        <v>8224</v>
      </c>
      <c r="H1000" t="s">
        <v>8246</v>
      </c>
      <c r="I1000">
        <v>1434994266</v>
      </c>
      <c r="J1000">
        <v>1432402266</v>
      </c>
      <c r="K1000" t="b">
        <v>0</v>
      </c>
      <c r="L1000">
        <v>4</v>
      </c>
      <c r="M1000" t="b">
        <v>1</v>
      </c>
      <c r="N1000" t="s">
        <v>8269</v>
      </c>
      <c r="O1000" s="20" t="s">
        <v>8319</v>
      </c>
      <c r="P1000" s="15" t="s">
        <v>8320</v>
      </c>
      <c r="Q1000" s="13">
        <v>42147.729930555557</v>
      </c>
      <c r="R1000">
        <v>2015</v>
      </c>
      <c r="S1000" t="s">
        <v>8368</v>
      </c>
    </row>
    <row r="1001" spans="1:19" ht="58.5" thickBot="1" x14ac:dyDescent="0.4">
      <c r="A1001">
        <v>3720</v>
      </c>
      <c r="B1001" s="3" t="s">
        <v>3717</v>
      </c>
      <c r="C1001" s="3" t="s">
        <v>7830</v>
      </c>
      <c r="D1001" s="6">
        <v>3300</v>
      </c>
      <c r="E1001" s="8">
        <v>3449</v>
      </c>
      <c r="F1001" t="s">
        <v>8218</v>
      </c>
      <c r="G1001" t="s">
        <v>8223</v>
      </c>
      <c r="H1001" t="s">
        <v>8245</v>
      </c>
      <c r="I1001">
        <v>1435881006</v>
      </c>
      <c r="J1001">
        <v>1433980206</v>
      </c>
      <c r="K1001" t="b">
        <v>0</v>
      </c>
      <c r="L1001">
        <v>40</v>
      </c>
      <c r="M1001" t="b">
        <v>1</v>
      </c>
      <c r="N1001" t="s">
        <v>8269</v>
      </c>
      <c r="O1001" s="20" t="s">
        <v>8319</v>
      </c>
      <c r="P1001" s="15" t="s">
        <v>8320</v>
      </c>
      <c r="Q1001" s="12">
        <v>42165.993125000001</v>
      </c>
      <c r="R1001">
        <v>2015</v>
      </c>
      <c r="S1001" t="s">
        <v>8369</v>
      </c>
    </row>
    <row r="1002" spans="1:19" ht="102" thickBot="1" x14ac:dyDescent="0.4">
      <c r="A1002">
        <v>3721</v>
      </c>
      <c r="B1002" s="3" t="s">
        <v>3718</v>
      </c>
      <c r="C1002" s="3" t="s">
        <v>7831</v>
      </c>
      <c r="D1002" s="6">
        <v>5000</v>
      </c>
      <c r="E1002" s="8">
        <v>5040</v>
      </c>
      <c r="F1002" t="s">
        <v>8218</v>
      </c>
      <c r="G1002" t="s">
        <v>8223</v>
      </c>
      <c r="H1002" t="s">
        <v>8245</v>
      </c>
      <c r="I1002">
        <v>1415230084</v>
      </c>
      <c r="J1002">
        <v>1413412084</v>
      </c>
      <c r="K1002" t="b">
        <v>0</v>
      </c>
      <c r="L1002">
        <v>44</v>
      </c>
      <c r="M1002" t="b">
        <v>1</v>
      </c>
      <c r="N1002" t="s">
        <v>8269</v>
      </c>
      <c r="O1002" s="20" t="s">
        <v>8319</v>
      </c>
      <c r="P1002" s="15" t="s">
        <v>8320</v>
      </c>
      <c r="Q1002" s="13">
        <v>41927.936157407406</v>
      </c>
      <c r="R1002">
        <v>2014</v>
      </c>
      <c r="S1002" t="s">
        <v>8373</v>
      </c>
    </row>
    <row r="1003" spans="1:19" ht="116.5" thickBot="1" x14ac:dyDescent="0.4">
      <c r="A1003">
        <v>3722</v>
      </c>
      <c r="B1003" s="3" t="s">
        <v>3719</v>
      </c>
      <c r="C1003" s="3" t="s">
        <v>7832</v>
      </c>
      <c r="D1003" s="6">
        <v>1500</v>
      </c>
      <c r="E1003" s="8">
        <v>1668</v>
      </c>
      <c r="F1003" t="s">
        <v>8218</v>
      </c>
      <c r="G1003" t="s">
        <v>8228</v>
      </c>
      <c r="H1003" t="s">
        <v>8250</v>
      </c>
      <c r="I1003">
        <v>1455231540</v>
      </c>
      <c r="J1003">
        <v>1452614847</v>
      </c>
      <c r="K1003" t="b">
        <v>0</v>
      </c>
      <c r="L1003">
        <v>35</v>
      </c>
      <c r="M1003" t="b">
        <v>1</v>
      </c>
      <c r="N1003" t="s">
        <v>8269</v>
      </c>
      <c r="O1003" s="20" t="s">
        <v>8319</v>
      </c>
      <c r="P1003" s="15" t="s">
        <v>8320</v>
      </c>
      <c r="Q1003" s="12">
        <v>42381.671840277777</v>
      </c>
      <c r="R1003">
        <v>2016</v>
      </c>
      <c r="S1003" t="s">
        <v>8365</v>
      </c>
    </row>
    <row r="1004" spans="1:19" ht="44" thickBot="1" x14ac:dyDescent="0.4">
      <c r="A1004">
        <v>3723</v>
      </c>
      <c r="B1004" s="3" t="s">
        <v>3720</v>
      </c>
      <c r="C1004" s="3" t="s">
        <v>7833</v>
      </c>
      <c r="D1004" s="6">
        <v>4500</v>
      </c>
      <c r="E1004" s="8">
        <v>4592</v>
      </c>
      <c r="F1004" t="s">
        <v>8218</v>
      </c>
      <c r="G1004" t="s">
        <v>8224</v>
      </c>
      <c r="H1004" t="s">
        <v>8246</v>
      </c>
      <c r="I1004">
        <v>1417374262</v>
      </c>
      <c r="J1004">
        <v>1414778662</v>
      </c>
      <c r="K1004" t="b">
        <v>0</v>
      </c>
      <c r="L1004">
        <v>63</v>
      </c>
      <c r="M1004" t="b">
        <v>1</v>
      </c>
      <c r="N1004" t="s">
        <v>8269</v>
      </c>
      <c r="O1004" s="20" t="s">
        <v>8319</v>
      </c>
      <c r="P1004" s="15" t="s">
        <v>8320</v>
      </c>
      <c r="Q1004" s="13">
        <v>41943.753032407411</v>
      </c>
      <c r="R1004">
        <v>2014</v>
      </c>
      <c r="S1004" t="s">
        <v>8373</v>
      </c>
    </row>
    <row r="1005" spans="1:19" ht="102" thickBot="1" x14ac:dyDescent="0.4">
      <c r="A1005">
        <v>3724</v>
      </c>
      <c r="B1005" s="3" t="s">
        <v>3721</v>
      </c>
      <c r="C1005" s="3" t="s">
        <v>7834</v>
      </c>
      <c r="D1005" s="6">
        <v>4300</v>
      </c>
      <c r="E1005" s="8">
        <v>4409.55</v>
      </c>
      <c r="F1005" t="s">
        <v>8218</v>
      </c>
      <c r="G1005" t="s">
        <v>8224</v>
      </c>
      <c r="H1005" t="s">
        <v>8246</v>
      </c>
      <c r="I1005">
        <v>1462402800</v>
      </c>
      <c r="J1005">
        <v>1459856860</v>
      </c>
      <c r="K1005" t="b">
        <v>0</v>
      </c>
      <c r="L1005">
        <v>89</v>
      </c>
      <c r="M1005" t="b">
        <v>1</v>
      </c>
      <c r="N1005" t="s">
        <v>8269</v>
      </c>
      <c r="O1005" s="20" t="s">
        <v>8319</v>
      </c>
      <c r="P1005" s="15" t="s">
        <v>8320</v>
      </c>
      <c r="Q1005" s="12">
        <v>42465.491435185184</v>
      </c>
      <c r="R1005">
        <v>2016</v>
      </c>
      <c r="S1005" t="s">
        <v>8367</v>
      </c>
    </row>
    <row r="1006" spans="1:19" ht="116.5" thickBot="1" x14ac:dyDescent="0.4">
      <c r="A1006">
        <v>3725</v>
      </c>
      <c r="B1006" s="3" t="s">
        <v>3722</v>
      </c>
      <c r="C1006" s="3" t="s">
        <v>7835</v>
      </c>
      <c r="D1006" s="6">
        <v>300</v>
      </c>
      <c r="E1006" s="8">
        <v>381</v>
      </c>
      <c r="F1006" t="s">
        <v>8218</v>
      </c>
      <c r="G1006" t="s">
        <v>8224</v>
      </c>
      <c r="H1006" t="s">
        <v>8246</v>
      </c>
      <c r="I1006">
        <v>1455831000</v>
      </c>
      <c r="J1006">
        <v>1454366467</v>
      </c>
      <c r="K1006" t="b">
        <v>0</v>
      </c>
      <c r="L1006">
        <v>15</v>
      </c>
      <c r="M1006" t="b">
        <v>1</v>
      </c>
      <c r="N1006" t="s">
        <v>8269</v>
      </c>
      <c r="O1006" s="20" t="s">
        <v>8319</v>
      </c>
      <c r="P1006" s="15" t="s">
        <v>8320</v>
      </c>
      <c r="Q1006" s="13">
        <v>42401.945219907408</v>
      </c>
      <c r="R1006">
        <v>2016</v>
      </c>
      <c r="S1006" t="s">
        <v>8376</v>
      </c>
    </row>
    <row r="1007" spans="1:19" ht="29.5" thickBot="1" x14ac:dyDescent="0.4">
      <c r="A1007">
        <v>3726</v>
      </c>
      <c r="B1007" s="3" t="s">
        <v>3723</v>
      </c>
      <c r="C1007" s="3" t="s">
        <v>7836</v>
      </c>
      <c r="D1007" s="6">
        <v>850</v>
      </c>
      <c r="E1007" s="8">
        <v>2879</v>
      </c>
      <c r="F1007" t="s">
        <v>8218</v>
      </c>
      <c r="G1007" t="s">
        <v>8223</v>
      </c>
      <c r="H1007" t="s">
        <v>8245</v>
      </c>
      <c r="I1007">
        <v>1461963600</v>
      </c>
      <c r="J1007">
        <v>1459567371</v>
      </c>
      <c r="K1007" t="b">
        <v>0</v>
      </c>
      <c r="L1007">
        <v>46</v>
      </c>
      <c r="M1007" t="b">
        <v>1</v>
      </c>
      <c r="N1007" t="s">
        <v>8269</v>
      </c>
      <c r="O1007" s="20" t="s">
        <v>8319</v>
      </c>
      <c r="P1007" s="15" t="s">
        <v>8320</v>
      </c>
      <c r="Q1007" s="12">
        <v>42462.140868055554</v>
      </c>
      <c r="R1007">
        <v>2016</v>
      </c>
      <c r="S1007" t="s">
        <v>8367</v>
      </c>
    </row>
    <row r="1008" spans="1:19" ht="87.5" thickBot="1" x14ac:dyDescent="0.4">
      <c r="A1008">
        <v>3727</v>
      </c>
      <c r="B1008" s="3" t="s">
        <v>3724</v>
      </c>
      <c r="C1008" s="3" t="s">
        <v>7837</v>
      </c>
      <c r="D1008" s="6">
        <v>2000</v>
      </c>
      <c r="E1008" s="8">
        <v>2015</v>
      </c>
      <c r="F1008" t="s">
        <v>8218</v>
      </c>
      <c r="G1008" t="s">
        <v>8223</v>
      </c>
      <c r="H1008" t="s">
        <v>8245</v>
      </c>
      <c r="I1008">
        <v>1476939300</v>
      </c>
      <c r="J1008">
        <v>1474273294</v>
      </c>
      <c r="K1008" t="b">
        <v>0</v>
      </c>
      <c r="L1008">
        <v>33</v>
      </c>
      <c r="M1008" t="b">
        <v>1</v>
      </c>
      <c r="N1008" t="s">
        <v>8269</v>
      </c>
      <c r="O1008" s="20" t="s">
        <v>8319</v>
      </c>
      <c r="P1008" s="15" t="s">
        <v>8320</v>
      </c>
      <c r="Q1008" s="13">
        <v>42632.348310185182</v>
      </c>
      <c r="R1008">
        <v>2016</v>
      </c>
      <c r="S1008" t="s">
        <v>8372</v>
      </c>
    </row>
    <row r="1009" spans="1:19" ht="87.5" thickBot="1" x14ac:dyDescent="0.4">
      <c r="A1009">
        <v>3728</v>
      </c>
      <c r="B1009" s="3" t="s">
        <v>3725</v>
      </c>
      <c r="C1009" s="3" t="s">
        <v>7838</v>
      </c>
      <c r="D1009" s="6">
        <v>20000</v>
      </c>
      <c r="E1009" s="8">
        <v>1862</v>
      </c>
      <c r="F1009" t="s">
        <v>8220</v>
      </c>
      <c r="G1009" t="s">
        <v>8223</v>
      </c>
      <c r="H1009" t="s">
        <v>8245</v>
      </c>
      <c r="I1009">
        <v>1439957176</v>
      </c>
      <c r="J1009">
        <v>1437365176</v>
      </c>
      <c r="K1009" t="b">
        <v>0</v>
      </c>
      <c r="L1009">
        <v>31</v>
      </c>
      <c r="M1009" t="b">
        <v>0</v>
      </c>
      <c r="N1009" t="s">
        <v>8269</v>
      </c>
      <c r="O1009" s="20" t="s">
        <v>8319</v>
      </c>
      <c r="P1009" s="15" t="s">
        <v>8320</v>
      </c>
      <c r="Q1009" s="12">
        <v>42205.171018518522</v>
      </c>
      <c r="R1009">
        <v>2015</v>
      </c>
      <c r="S1009" t="s">
        <v>8370</v>
      </c>
    </row>
    <row r="1010" spans="1:19" ht="102" thickBot="1" x14ac:dyDescent="0.4">
      <c r="A1010">
        <v>3729</v>
      </c>
      <c r="B1010" s="3" t="s">
        <v>3726</v>
      </c>
      <c r="C1010" s="3" t="s">
        <v>7839</v>
      </c>
      <c r="D1010" s="6">
        <v>5000</v>
      </c>
      <c r="E1010" s="8">
        <v>362</v>
      </c>
      <c r="F1010" t="s">
        <v>8220</v>
      </c>
      <c r="G1010" t="s">
        <v>8223</v>
      </c>
      <c r="H1010" t="s">
        <v>8245</v>
      </c>
      <c r="I1010">
        <v>1427082912</v>
      </c>
      <c r="J1010">
        <v>1423198512</v>
      </c>
      <c r="K1010" t="b">
        <v>0</v>
      </c>
      <c r="L1010">
        <v>5</v>
      </c>
      <c r="M1010" t="b">
        <v>0</v>
      </c>
      <c r="N1010" t="s">
        <v>8269</v>
      </c>
      <c r="O1010" s="20" t="s">
        <v>8319</v>
      </c>
      <c r="P1010" s="15" t="s">
        <v>8320</v>
      </c>
      <c r="Q1010" s="13">
        <v>42041.205000000002</v>
      </c>
      <c r="R1010">
        <v>2015</v>
      </c>
      <c r="S1010" t="s">
        <v>8376</v>
      </c>
    </row>
    <row r="1011" spans="1:19" ht="102" thickBot="1" x14ac:dyDescent="0.4">
      <c r="A1011">
        <v>3730</v>
      </c>
      <c r="B1011" s="3" t="s">
        <v>3727</v>
      </c>
      <c r="C1011" s="3" t="s">
        <v>7840</v>
      </c>
      <c r="D1011" s="6">
        <v>1000</v>
      </c>
      <c r="E1011" s="8">
        <v>100</v>
      </c>
      <c r="F1011" t="s">
        <v>8220</v>
      </c>
      <c r="G1011" t="s">
        <v>8223</v>
      </c>
      <c r="H1011" t="s">
        <v>8245</v>
      </c>
      <c r="I1011">
        <v>1439828159</v>
      </c>
      <c r="J1011">
        <v>1437236159</v>
      </c>
      <c r="K1011" t="b">
        <v>0</v>
      </c>
      <c r="L1011">
        <v>1</v>
      </c>
      <c r="M1011" t="b">
        <v>0</v>
      </c>
      <c r="N1011" t="s">
        <v>8269</v>
      </c>
      <c r="O1011" s="20" t="s">
        <v>8319</v>
      </c>
      <c r="P1011" s="15" t="s">
        <v>8320</v>
      </c>
      <c r="Q1011" s="12">
        <v>42203.677766203706</v>
      </c>
      <c r="R1011">
        <v>2015</v>
      </c>
      <c r="S1011" t="s">
        <v>8370</v>
      </c>
    </row>
    <row r="1012" spans="1:19" ht="58.5" thickBot="1" x14ac:dyDescent="0.4">
      <c r="A1012">
        <v>3731</v>
      </c>
      <c r="B1012" s="3" t="s">
        <v>3728</v>
      </c>
      <c r="C1012" s="3" t="s">
        <v>7841</v>
      </c>
      <c r="D1012" s="6">
        <v>5500</v>
      </c>
      <c r="E1012" s="8">
        <v>620</v>
      </c>
      <c r="F1012" t="s">
        <v>8220</v>
      </c>
      <c r="G1012" t="s">
        <v>8223</v>
      </c>
      <c r="H1012" t="s">
        <v>8245</v>
      </c>
      <c r="I1012">
        <v>1420860180</v>
      </c>
      <c r="J1012">
        <v>1418234646</v>
      </c>
      <c r="K1012" t="b">
        <v>0</v>
      </c>
      <c r="L1012">
        <v>12</v>
      </c>
      <c r="M1012" t="b">
        <v>0</v>
      </c>
      <c r="N1012" t="s">
        <v>8269</v>
      </c>
      <c r="O1012" s="20" t="s">
        <v>8319</v>
      </c>
      <c r="P1012" s="15" t="s">
        <v>8320</v>
      </c>
      <c r="Q1012" s="13">
        <v>41983.752847222226</v>
      </c>
      <c r="R1012">
        <v>2014</v>
      </c>
      <c r="S1012" t="s">
        <v>8375</v>
      </c>
    </row>
    <row r="1013" spans="1:19" ht="73" thickBot="1" x14ac:dyDescent="0.4">
      <c r="A1013">
        <v>3732</v>
      </c>
      <c r="B1013" s="3" t="s">
        <v>3729</v>
      </c>
      <c r="C1013" s="3" t="s">
        <v>7842</v>
      </c>
      <c r="D1013" s="6">
        <v>850</v>
      </c>
      <c r="E1013" s="8">
        <v>131</v>
      </c>
      <c r="F1013" t="s">
        <v>8220</v>
      </c>
      <c r="G1013" t="s">
        <v>8232</v>
      </c>
      <c r="H1013" t="s">
        <v>8248</v>
      </c>
      <c r="I1013">
        <v>1422100800</v>
      </c>
      <c r="J1013">
        <v>1416932133</v>
      </c>
      <c r="K1013" t="b">
        <v>0</v>
      </c>
      <c r="L1013">
        <v>4</v>
      </c>
      <c r="M1013" t="b">
        <v>0</v>
      </c>
      <c r="N1013" t="s">
        <v>8269</v>
      </c>
      <c r="O1013" s="20" t="s">
        <v>8319</v>
      </c>
      <c r="P1013" s="15" t="s">
        <v>8320</v>
      </c>
      <c r="Q1013" s="12">
        <v>41968.677465277775</v>
      </c>
      <c r="R1013">
        <v>2014</v>
      </c>
      <c r="S1013" t="s">
        <v>8374</v>
      </c>
    </row>
    <row r="1014" spans="1:19" ht="44" thickBot="1" x14ac:dyDescent="0.4">
      <c r="A1014">
        <v>3733</v>
      </c>
      <c r="B1014" s="3" t="s">
        <v>3730</v>
      </c>
      <c r="C1014" s="3" t="s">
        <v>7843</v>
      </c>
      <c r="D1014" s="6">
        <v>1500</v>
      </c>
      <c r="E1014" s="8">
        <v>0</v>
      </c>
      <c r="F1014" t="s">
        <v>8220</v>
      </c>
      <c r="G1014" t="s">
        <v>8223</v>
      </c>
      <c r="H1014" t="s">
        <v>8245</v>
      </c>
      <c r="I1014">
        <v>1429396200</v>
      </c>
      <c r="J1014">
        <v>1428539708</v>
      </c>
      <c r="K1014" t="b">
        <v>0</v>
      </c>
      <c r="L1014">
        <v>0</v>
      </c>
      <c r="M1014" t="b">
        <v>0</v>
      </c>
      <c r="N1014" t="s">
        <v>8269</v>
      </c>
      <c r="O1014" s="20" t="s">
        <v>8319</v>
      </c>
      <c r="P1014" s="15" t="s">
        <v>8320</v>
      </c>
      <c r="Q1014" s="13">
        <v>42103.024398148147</v>
      </c>
      <c r="R1014">
        <v>2015</v>
      </c>
      <c r="S1014" t="s">
        <v>8367</v>
      </c>
    </row>
    <row r="1015" spans="1:19" ht="44" thickBot="1" x14ac:dyDescent="0.4">
      <c r="A1015">
        <v>3734</v>
      </c>
      <c r="B1015" s="3" t="s">
        <v>3731</v>
      </c>
      <c r="C1015" s="3" t="s">
        <v>7844</v>
      </c>
      <c r="D1015" s="6">
        <v>1500</v>
      </c>
      <c r="E1015" s="8">
        <v>427</v>
      </c>
      <c r="F1015" t="s">
        <v>8220</v>
      </c>
      <c r="G1015" t="s">
        <v>8223</v>
      </c>
      <c r="H1015" t="s">
        <v>8245</v>
      </c>
      <c r="I1015">
        <v>1432589896</v>
      </c>
      <c r="J1015">
        <v>1427405896</v>
      </c>
      <c r="K1015" t="b">
        <v>0</v>
      </c>
      <c r="L1015">
        <v>7</v>
      </c>
      <c r="M1015" t="b">
        <v>0</v>
      </c>
      <c r="N1015" t="s">
        <v>8269</v>
      </c>
      <c r="O1015" s="20" t="s">
        <v>8319</v>
      </c>
      <c r="P1015" s="15" t="s">
        <v>8320</v>
      </c>
      <c r="Q1015" s="12">
        <v>42089.901574074072</v>
      </c>
      <c r="R1015">
        <v>2015</v>
      </c>
      <c r="S1015" t="s">
        <v>8366</v>
      </c>
    </row>
    <row r="1016" spans="1:19" ht="44" thickBot="1" x14ac:dyDescent="0.4">
      <c r="A1016">
        <v>3735</v>
      </c>
      <c r="B1016" s="3" t="s">
        <v>3732</v>
      </c>
      <c r="C1016" s="3" t="s">
        <v>7845</v>
      </c>
      <c r="D1016" s="6">
        <v>150</v>
      </c>
      <c r="E1016" s="8">
        <v>20</v>
      </c>
      <c r="F1016" t="s">
        <v>8220</v>
      </c>
      <c r="G1016" t="s">
        <v>8224</v>
      </c>
      <c r="H1016" t="s">
        <v>8246</v>
      </c>
      <c r="I1016">
        <v>1432831089</v>
      </c>
      <c r="J1016">
        <v>1430239089</v>
      </c>
      <c r="K1016" t="b">
        <v>0</v>
      </c>
      <c r="L1016">
        <v>2</v>
      </c>
      <c r="M1016" t="b">
        <v>0</v>
      </c>
      <c r="N1016" t="s">
        <v>8269</v>
      </c>
      <c r="O1016" s="20" t="s">
        <v>8319</v>
      </c>
      <c r="P1016" s="15" t="s">
        <v>8320</v>
      </c>
      <c r="Q1016" s="13">
        <v>42122.693159722221</v>
      </c>
      <c r="R1016">
        <v>2015</v>
      </c>
      <c r="S1016" t="s">
        <v>8367</v>
      </c>
    </row>
    <row r="1017" spans="1:19" ht="73" thickBot="1" x14ac:dyDescent="0.4">
      <c r="A1017">
        <v>3736</v>
      </c>
      <c r="B1017" s="3" t="s">
        <v>3733</v>
      </c>
      <c r="C1017" s="3" t="s">
        <v>7846</v>
      </c>
      <c r="D1017" s="6">
        <v>1500</v>
      </c>
      <c r="E1017" s="8">
        <v>10</v>
      </c>
      <c r="F1017" t="s">
        <v>8220</v>
      </c>
      <c r="G1017" t="s">
        <v>8224</v>
      </c>
      <c r="H1017" t="s">
        <v>8246</v>
      </c>
      <c r="I1017">
        <v>1427133600</v>
      </c>
      <c r="J1017">
        <v>1423847093</v>
      </c>
      <c r="K1017" t="b">
        <v>0</v>
      </c>
      <c r="L1017">
        <v>1</v>
      </c>
      <c r="M1017" t="b">
        <v>0</v>
      </c>
      <c r="N1017" t="s">
        <v>8269</v>
      </c>
      <c r="O1017" s="20" t="s">
        <v>8319</v>
      </c>
      <c r="P1017" s="15" t="s">
        <v>8320</v>
      </c>
      <c r="Q1017" s="12">
        <v>42048.711724537039</v>
      </c>
      <c r="R1017">
        <v>2015</v>
      </c>
      <c r="S1017" t="s">
        <v>8376</v>
      </c>
    </row>
    <row r="1018" spans="1:19" ht="44" thickBot="1" x14ac:dyDescent="0.4">
      <c r="A1018">
        <v>3737</v>
      </c>
      <c r="B1018" s="3" t="s">
        <v>3734</v>
      </c>
      <c r="C1018" s="3" t="s">
        <v>7847</v>
      </c>
      <c r="D1018" s="6">
        <v>700</v>
      </c>
      <c r="E1018" s="8">
        <v>150</v>
      </c>
      <c r="F1018" t="s">
        <v>8220</v>
      </c>
      <c r="G1018" t="s">
        <v>8223</v>
      </c>
      <c r="H1018" t="s">
        <v>8245</v>
      </c>
      <c r="I1018">
        <v>1447311540</v>
      </c>
      <c r="J1018">
        <v>1445358903</v>
      </c>
      <c r="K1018" t="b">
        <v>0</v>
      </c>
      <c r="L1018">
        <v>4</v>
      </c>
      <c r="M1018" t="b">
        <v>0</v>
      </c>
      <c r="N1018" t="s">
        <v>8269</v>
      </c>
      <c r="O1018" s="20" t="s">
        <v>8319</v>
      </c>
      <c r="P1018" s="15" t="s">
        <v>8320</v>
      </c>
      <c r="Q1018" s="13">
        <v>42297.691006944442</v>
      </c>
      <c r="R1018">
        <v>2015</v>
      </c>
      <c r="S1018" t="s">
        <v>8373</v>
      </c>
    </row>
    <row r="1019" spans="1:19" ht="58.5" thickBot="1" x14ac:dyDescent="0.4">
      <c r="A1019">
        <v>3738</v>
      </c>
      <c r="B1019" s="3" t="s">
        <v>3735</v>
      </c>
      <c r="C1019" s="3" t="s">
        <v>7848</v>
      </c>
      <c r="D1019" s="6">
        <v>1500</v>
      </c>
      <c r="E1019" s="8">
        <v>270</v>
      </c>
      <c r="F1019" t="s">
        <v>8220</v>
      </c>
      <c r="G1019" t="s">
        <v>8224</v>
      </c>
      <c r="H1019" t="s">
        <v>8246</v>
      </c>
      <c r="I1019">
        <v>1405461600</v>
      </c>
      <c r="J1019">
        <v>1403562705</v>
      </c>
      <c r="K1019" t="b">
        <v>0</v>
      </c>
      <c r="L1019">
        <v>6</v>
      </c>
      <c r="M1019" t="b">
        <v>0</v>
      </c>
      <c r="N1019" t="s">
        <v>8269</v>
      </c>
      <c r="O1019" s="20" t="s">
        <v>8319</v>
      </c>
      <c r="P1019" s="15" t="s">
        <v>8320</v>
      </c>
      <c r="Q1019" s="12">
        <v>41813.938715277778</v>
      </c>
      <c r="R1019">
        <v>2014</v>
      </c>
      <c r="S1019" t="s">
        <v>8369</v>
      </c>
    </row>
    <row r="1020" spans="1:19" ht="102" thickBot="1" x14ac:dyDescent="0.4">
      <c r="A1020">
        <v>3739</v>
      </c>
      <c r="B1020" s="3" t="s">
        <v>3736</v>
      </c>
      <c r="C1020" s="3" t="s">
        <v>7849</v>
      </c>
      <c r="D1020" s="6">
        <v>4000</v>
      </c>
      <c r="E1020" s="8">
        <v>805</v>
      </c>
      <c r="F1020" t="s">
        <v>8220</v>
      </c>
      <c r="G1020" t="s">
        <v>8224</v>
      </c>
      <c r="H1020" t="s">
        <v>8246</v>
      </c>
      <c r="I1020">
        <v>1468752468</v>
      </c>
      <c r="J1020">
        <v>1467024468</v>
      </c>
      <c r="K1020" t="b">
        <v>0</v>
      </c>
      <c r="L1020">
        <v>8</v>
      </c>
      <c r="M1020" t="b">
        <v>0</v>
      </c>
      <c r="N1020" t="s">
        <v>8269</v>
      </c>
      <c r="O1020" s="20" t="s">
        <v>8319</v>
      </c>
      <c r="P1020" s="15" t="s">
        <v>8320</v>
      </c>
      <c r="Q1020" s="13">
        <v>42548.449861111112</v>
      </c>
      <c r="R1020">
        <v>2016</v>
      </c>
      <c r="S1020" t="s">
        <v>8369</v>
      </c>
    </row>
    <row r="1021" spans="1:19" ht="73" thickBot="1" x14ac:dyDescent="0.4">
      <c r="A1021">
        <v>3740</v>
      </c>
      <c r="B1021" s="3" t="s">
        <v>3737</v>
      </c>
      <c r="C1021" s="3" t="s">
        <v>7850</v>
      </c>
      <c r="D1021" s="6">
        <v>2000</v>
      </c>
      <c r="E1021" s="8">
        <v>358</v>
      </c>
      <c r="F1021" t="s">
        <v>8220</v>
      </c>
      <c r="G1021" t="s">
        <v>8223</v>
      </c>
      <c r="H1021" t="s">
        <v>8245</v>
      </c>
      <c r="I1021">
        <v>1407808438</v>
      </c>
      <c r="J1021">
        <v>1405217355</v>
      </c>
      <c r="K1021" t="b">
        <v>0</v>
      </c>
      <c r="L1021">
        <v>14</v>
      </c>
      <c r="M1021" t="b">
        <v>0</v>
      </c>
      <c r="N1021" t="s">
        <v>8269</v>
      </c>
      <c r="O1021" s="20" t="s">
        <v>8319</v>
      </c>
      <c r="P1021" s="15" t="s">
        <v>8320</v>
      </c>
      <c r="Q1021" s="12">
        <v>41833.089756944442</v>
      </c>
      <c r="R1021">
        <v>2014</v>
      </c>
      <c r="S1021" t="s">
        <v>8370</v>
      </c>
    </row>
    <row r="1022" spans="1:19" ht="44" thickBot="1" x14ac:dyDescent="0.4">
      <c r="A1022">
        <v>3741</v>
      </c>
      <c r="B1022" s="3" t="s">
        <v>3738</v>
      </c>
      <c r="C1022" s="3" t="s">
        <v>7851</v>
      </c>
      <c r="D1022" s="6">
        <v>20000</v>
      </c>
      <c r="E1022" s="8">
        <v>0</v>
      </c>
      <c r="F1022" t="s">
        <v>8220</v>
      </c>
      <c r="G1022" t="s">
        <v>8223</v>
      </c>
      <c r="H1022" t="s">
        <v>8245</v>
      </c>
      <c r="I1022">
        <v>1450389950</v>
      </c>
      <c r="J1022">
        <v>1447797950</v>
      </c>
      <c r="K1022" t="b">
        <v>0</v>
      </c>
      <c r="L1022">
        <v>0</v>
      </c>
      <c r="M1022" t="b">
        <v>0</v>
      </c>
      <c r="N1022" t="s">
        <v>8269</v>
      </c>
      <c r="O1022" s="20" t="s">
        <v>8319</v>
      </c>
      <c r="P1022" s="15" t="s">
        <v>8320</v>
      </c>
      <c r="Q1022" s="13">
        <v>42325.920717592591</v>
      </c>
      <c r="R1022">
        <v>2015</v>
      </c>
      <c r="S1022" t="s">
        <v>8374</v>
      </c>
    </row>
    <row r="1023" spans="1:19" ht="58.5" thickBot="1" x14ac:dyDescent="0.4">
      <c r="A1023">
        <v>3742</v>
      </c>
      <c r="B1023" s="3" t="s">
        <v>3739</v>
      </c>
      <c r="C1023" s="3" t="s">
        <v>7852</v>
      </c>
      <c r="D1023" s="6">
        <v>5000</v>
      </c>
      <c r="E1023" s="8">
        <v>100</v>
      </c>
      <c r="F1023" t="s">
        <v>8220</v>
      </c>
      <c r="G1023" t="s">
        <v>8223</v>
      </c>
      <c r="H1023" t="s">
        <v>8245</v>
      </c>
      <c r="I1023">
        <v>1409980144</v>
      </c>
      <c r="J1023">
        <v>1407388144</v>
      </c>
      <c r="K1023" t="b">
        <v>0</v>
      </c>
      <c r="L1023">
        <v>4</v>
      </c>
      <c r="M1023" t="b">
        <v>0</v>
      </c>
      <c r="N1023" t="s">
        <v>8269</v>
      </c>
      <c r="O1023" s="20" t="s">
        <v>8319</v>
      </c>
      <c r="P1023" s="15" t="s">
        <v>8320</v>
      </c>
      <c r="Q1023" s="12">
        <v>41858.214629629627</v>
      </c>
      <c r="R1023">
        <v>2014</v>
      </c>
      <c r="S1023" t="s">
        <v>8371</v>
      </c>
    </row>
    <row r="1024" spans="1:19" ht="58.5" thickBot="1" x14ac:dyDescent="0.4">
      <c r="A1024">
        <v>3743</v>
      </c>
      <c r="B1024" s="3" t="s">
        <v>3740</v>
      </c>
      <c r="C1024" s="3" t="s">
        <v>7853</v>
      </c>
      <c r="D1024" s="6">
        <v>2200</v>
      </c>
      <c r="E1024" s="8">
        <v>0</v>
      </c>
      <c r="F1024" t="s">
        <v>8220</v>
      </c>
      <c r="G1024" t="s">
        <v>8223</v>
      </c>
      <c r="H1024" t="s">
        <v>8245</v>
      </c>
      <c r="I1024">
        <v>1404406964</v>
      </c>
      <c r="J1024">
        <v>1401814964</v>
      </c>
      <c r="K1024" t="b">
        <v>0</v>
      </c>
      <c r="L1024">
        <v>0</v>
      </c>
      <c r="M1024" t="b">
        <v>0</v>
      </c>
      <c r="N1024" t="s">
        <v>8269</v>
      </c>
      <c r="O1024" s="20" t="s">
        <v>8319</v>
      </c>
      <c r="P1024" s="15" t="s">
        <v>8320</v>
      </c>
      <c r="Q1024" s="13">
        <v>41793.710231481484</v>
      </c>
      <c r="R1024">
        <v>2014</v>
      </c>
      <c r="S1024" t="s">
        <v>8369</v>
      </c>
    </row>
    <row r="1025" spans="1:19" ht="58.5" thickBot="1" x14ac:dyDescent="0.4">
      <c r="A1025">
        <v>3744</v>
      </c>
      <c r="B1025" s="3" t="s">
        <v>3741</v>
      </c>
      <c r="C1025" s="3" t="s">
        <v>7854</v>
      </c>
      <c r="D1025" s="6">
        <v>1200</v>
      </c>
      <c r="E1025" s="8">
        <v>0</v>
      </c>
      <c r="F1025" t="s">
        <v>8220</v>
      </c>
      <c r="G1025" t="s">
        <v>8223</v>
      </c>
      <c r="H1025" t="s">
        <v>8245</v>
      </c>
      <c r="I1025">
        <v>1404532740</v>
      </c>
      <c r="J1025">
        <v>1401823952</v>
      </c>
      <c r="K1025" t="b">
        <v>0</v>
      </c>
      <c r="L1025">
        <v>0</v>
      </c>
      <c r="M1025" t="b">
        <v>0</v>
      </c>
      <c r="N1025" t="s">
        <v>8269</v>
      </c>
      <c r="O1025" s="20" t="s">
        <v>8319</v>
      </c>
      <c r="P1025" s="15" t="s">
        <v>8320</v>
      </c>
      <c r="Q1025" s="12">
        <v>41793.814259259256</v>
      </c>
      <c r="R1025">
        <v>2014</v>
      </c>
      <c r="S1025" t="s">
        <v>8369</v>
      </c>
    </row>
    <row r="1026" spans="1:19" ht="58.5" thickBot="1" x14ac:dyDescent="0.4">
      <c r="A1026">
        <v>3745</v>
      </c>
      <c r="B1026" s="3" t="s">
        <v>3742</v>
      </c>
      <c r="C1026" s="3" t="s">
        <v>7855</v>
      </c>
      <c r="D1026" s="6">
        <v>100</v>
      </c>
      <c r="E1026" s="8">
        <v>10</v>
      </c>
      <c r="F1026" t="s">
        <v>8220</v>
      </c>
      <c r="G1026" t="s">
        <v>8223</v>
      </c>
      <c r="H1026" t="s">
        <v>8245</v>
      </c>
      <c r="I1026">
        <v>1407689102</v>
      </c>
      <c r="J1026">
        <v>1405097102</v>
      </c>
      <c r="K1026" t="b">
        <v>0</v>
      </c>
      <c r="L1026">
        <v>1</v>
      </c>
      <c r="M1026" t="b">
        <v>0</v>
      </c>
      <c r="N1026" t="s">
        <v>8269</v>
      </c>
      <c r="O1026" s="20" t="s">
        <v>8319</v>
      </c>
      <c r="P1026" s="15" t="s">
        <v>8320</v>
      </c>
      <c r="Q1026" s="13">
        <v>41831.697939814818</v>
      </c>
      <c r="R1026">
        <v>2014</v>
      </c>
      <c r="S1026" t="s">
        <v>8370</v>
      </c>
    </row>
    <row r="1027" spans="1:19" ht="102" thickBot="1" x14ac:dyDescent="0.4">
      <c r="A1027">
        <v>3746</v>
      </c>
      <c r="B1027" s="3" t="s">
        <v>3743</v>
      </c>
      <c r="C1027" s="3" t="s">
        <v>7856</v>
      </c>
      <c r="D1027" s="6">
        <v>8500</v>
      </c>
      <c r="E1027" s="8">
        <v>202</v>
      </c>
      <c r="F1027" t="s">
        <v>8220</v>
      </c>
      <c r="G1027" t="s">
        <v>8223</v>
      </c>
      <c r="H1027" t="s">
        <v>8245</v>
      </c>
      <c r="I1027">
        <v>1475918439</v>
      </c>
      <c r="J1027">
        <v>1473326439</v>
      </c>
      <c r="K1027" t="b">
        <v>0</v>
      </c>
      <c r="L1027">
        <v>1</v>
      </c>
      <c r="M1027" t="b">
        <v>0</v>
      </c>
      <c r="N1027" t="s">
        <v>8269</v>
      </c>
      <c r="O1027" s="20" t="s">
        <v>8319</v>
      </c>
      <c r="P1027" s="15" t="s">
        <v>8320</v>
      </c>
      <c r="Q1027" s="12">
        <v>42621.389340277776</v>
      </c>
      <c r="R1027">
        <v>2016</v>
      </c>
      <c r="S1027" t="s">
        <v>8372</v>
      </c>
    </row>
    <row r="1028" spans="1:19" ht="29.5" thickBot="1" x14ac:dyDescent="0.4">
      <c r="A1028">
        <v>3747</v>
      </c>
      <c r="B1028" s="3" t="s">
        <v>3744</v>
      </c>
      <c r="C1028" s="3" t="s">
        <v>7857</v>
      </c>
      <c r="D1028" s="6">
        <v>2500</v>
      </c>
      <c r="E1028" s="8">
        <v>25</v>
      </c>
      <c r="F1028" t="s">
        <v>8220</v>
      </c>
      <c r="G1028" t="s">
        <v>8224</v>
      </c>
      <c r="H1028" t="s">
        <v>8246</v>
      </c>
      <c r="I1028">
        <v>1436137140</v>
      </c>
      <c r="J1028">
        <v>1433833896</v>
      </c>
      <c r="K1028" t="b">
        <v>0</v>
      </c>
      <c r="L1028">
        <v>1</v>
      </c>
      <c r="M1028" t="b">
        <v>0</v>
      </c>
      <c r="N1028" t="s">
        <v>8269</v>
      </c>
      <c r="O1028" s="20" t="s">
        <v>8319</v>
      </c>
      <c r="P1028" s="15" t="s">
        <v>8320</v>
      </c>
      <c r="Q1028" s="13">
        <v>42164.299722222226</v>
      </c>
      <c r="R1028">
        <v>2015</v>
      </c>
      <c r="S1028" t="s">
        <v>8369</v>
      </c>
    </row>
    <row r="1029" spans="1:19" ht="44" thickBot="1" x14ac:dyDescent="0.4">
      <c r="A1029">
        <v>3748</v>
      </c>
      <c r="B1029" s="3" t="s">
        <v>3745</v>
      </c>
      <c r="C1029" s="3" t="s">
        <v>7858</v>
      </c>
      <c r="D1029" s="6">
        <v>5000</v>
      </c>
      <c r="E1029" s="8">
        <v>5176</v>
      </c>
      <c r="F1029" t="s">
        <v>8218</v>
      </c>
      <c r="G1029" t="s">
        <v>8223</v>
      </c>
      <c r="H1029" t="s">
        <v>8245</v>
      </c>
      <c r="I1029">
        <v>1455602340</v>
      </c>
      <c r="J1029">
        <v>1453827436</v>
      </c>
      <c r="K1029" t="b">
        <v>0</v>
      </c>
      <c r="L1029">
        <v>52</v>
      </c>
      <c r="M1029" t="b">
        <v>1</v>
      </c>
      <c r="N1029" t="s">
        <v>8303</v>
      </c>
      <c r="O1029" s="20" t="s">
        <v>8319</v>
      </c>
      <c r="P1029" s="15" t="s">
        <v>8361</v>
      </c>
      <c r="Q1029" s="12">
        <v>42395.706435185188</v>
      </c>
      <c r="R1029">
        <v>2016</v>
      </c>
      <c r="S1029" t="s">
        <v>8365</v>
      </c>
    </row>
    <row r="1030" spans="1:19" ht="73" thickBot="1" x14ac:dyDescent="0.4">
      <c r="A1030">
        <v>3749</v>
      </c>
      <c r="B1030" s="3" t="s">
        <v>3746</v>
      </c>
      <c r="C1030" s="3" t="s">
        <v>7859</v>
      </c>
      <c r="D1030" s="6">
        <v>500</v>
      </c>
      <c r="E1030" s="8">
        <v>525</v>
      </c>
      <c r="F1030" t="s">
        <v>8218</v>
      </c>
      <c r="G1030" t="s">
        <v>8223</v>
      </c>
      <c r="H1030" t="s">
        <v>8245</v>
      </c>
      <c r="I1030">
        <v>1461902340</v>
      </c>
      <c r="J1030">
        <v>1459220588</v>
      </c>
      <c r="K1030" t="b">
        <v>0</v>
      </c>
      <c r="L1030">
        <v>7</v>
      </c>
      <c r="M1030" t="b">
        <v>1</v>
      </c>
      <c r="N1030" t="s">
        <v>8303</v>
      </c>
      <c r="O1030" s="20" t="s">
        <v>8319</v>
      </c>
      <c r="P1030" s="15" t="s">
        <v>8361</v>
      </c>
      <c r="Q1030" s="13">
        <v>42458.127175925925</v>
      </c>
      <c r="R1030">
        <v>2016</v>
      </c>
      <c r="S1030" t="s">
        <v>8366</v>
      </c>
    </row>
    <row r="1031" spans="1:19" ht="87.5" thickBot="1" x14ac:dyDescent="0.4">
      <c r="A1031">
        <v>3750</v>
      </c>
      <c r="B1031" s="3" t="s">
        <v>3747</v>
      </c>
      <c r="C1031" s="3" t="s">
        <v>7860</v>
      </c>
      <c r="D1031" s="6">
        <v>6000</v>
      </c>
      <c r="E1031" s="8">
        <v>6027</v>
      </c>
      <c r="F1031" t="s">
        <v>8218</v>
      </c>
      <c r="G1031" t="s">
        <v>8223</v>
      </c>
      <c r="H1031" t="s">
        <v>8245</v>
      </c>
      <c r="I1031">
        <v>1423555140</v>
      </c>
      <c r="J1031">
        <v>1421105608</v>
      </c>
      <c r="K1031" t="b">
        <v>0</v>
      </c>
      <c r="L1031">
        <v>28</v>
      </c>
      <c r="M1031" t="b">
        <v>1</v>
      </c>
      <c r="N1031" t="s">
        <v>8303</v>
      </c>
      <c r="O1031" s="20" t="s">
        <v>8319</v>
      </c>
      <c r="P1031" s="15" t="s">
        <v>8361</v>
      </c>
      <c r="Q1031" s="12">
        <v>42016.981574074074</v>
      </c>
      <c r="R1031">
        <v>2015</v>
      </c>
      <c r="S1031" t="s">
        <v>8365</v>
      </c>
    </row>
    <row r="1032" spans="1:19" ht="44" thickBot="1" x14ac:dyDescent="0.4">
      <c r="A1032">
        <v>3751</v>
      </c>
      <c r="B1032" s="3" t="s">
        <v>3748</v>
      </c>
      <c r="C1032" s="3" t="s">
        <v>7861</v>
      </c>
      <c r="D1032" s="6">
        <v>1000</v>
      </c>
      <c r="E1032" s="8">
        <v>1326</v>
      </c>
      <c r="F1032" t="s">
        <v>8218</v>
      </c>
      <c r="G1032" t="s">
        <v>8223</v>
      </c>
      <c r="H1032" t="s">
        <v>8245</v>
      </c>
      <c r="I1032">
        <v>1459641073</v>
      </c>
      <c r="J1032">
        <v>1454460673</v>
      </c>
      <c r="K1032" t="b">
        <v>0</v>
      </c>
      <c r="L1032">
        <v>11</v>
      </c>
      <c r="M1032" t="b">
        <v>1</v>
      </c>
      <c r="N1032" t="s">
        <v>8303</v>
      </c>
      <c r="O1032" s="20" t="s">
        <v>8319</v>
      </c>
      <c r="P1032" s="15" t="s">
        <v>8361</v>
      </c>
      <c r="Q1032" s="13">
        <v>42403.035567129627</v>
      </c>
      <c r="R1032">
        <v>2016</v>
      </c>
      <c r="S1032" t="s">
        <v>8376</v>
      </c>
    </row>
    <row r="1033" spans="1:19" ht="87.5" thickBot="1" x14ac:dyDescent="0.4">
      <c r="A1033">
        <v>3752</v>
      </c>
      <c r="B1033" s="3" t="s">
        <v>3749</v>
      </c>
      <c r="C1033" s="3" t="s">
        <v>7862</v>
      </c>
      <c r="D1033" s="6">
        <v>500</v>
      </c>
      <c r="E1033" s="8">
        <v>565</v>
      </c>
      <c r="F1033" t="s">
        <v>8218</v>
      </c>
      <c r="G1033" t="s">
        <v>8224</v>
      </c>
      <c r="H1033" t="s">
        <v>8246</v>
      </c>
      <c r="I1033">
        <v>1476651600</v>
      </c>
      <c r="J1033">
        <v>1473189335</v>
      </c>
      <c r="K1033" t="b">
        <v>0</v>
      </c>
      <c r="L1033">
        <v>15</v>
      </c>
      <c r="M1033" t="b">
        <v>1</v>
      </c>
      <c r="N1033" t="s">
        <v>8303</v>
      </c>
      <c r="O1033" s="20" t="s">
        <v>8319</v>
      </c>
      <c r="P1033" s="15" t="s">
        <v>8361</v>
      </c>
      <c r="Q1033" s="12">
        <v>42619.802488425928</v>
      </c>
      <c r="R1033">
        <v>2016</v>
      </c>
      <c r="S1033" t="s">
        <v>8372</v>
      </c>
    </row>
    <row r="1034" spans="1:19" ht="44" thickBot="1" x14ac:dyDescent="0.4">
      <c r="A1034">
        <v>3753</v>
      </c>
      <c r="B1034" s="3" t="s">
        <v>3750</v>
      </c>
      <c r="C1034" s="3" t="s">
        <v>7863</v>
      </c>
      <c r="D1034" s="6">
        <v>5000</v>
      </c>
      <c r="E1034" s="8">
        <v>5167</v>
      </c>
      <c r="F1034" t="s">
        <v>8218</v>
      </c>
      <c r="G1034" t="s">
        <v>8223</v>
      </c>
      <c r="H1034" t="s">
        <v>8245</v>
      </c>
      <c r="I1034">
        <v>1433289600</v>
      </c>
      <c r="J1034">
        <v>1430768800</v>
      </c>
      <c r="K1034" t="b">
        <v>0</v>
      </c>
      <c r="L1034">
        <v>30</v>
      </c>
      <c r="M1034" t="b">
        <v>1</v>
      </c>
      <c r="N1034" t="s">
        <v>8303</v>
      </c>
      <c r="O1034" s="20" t="s">
        <v>8319</v>
      </c>
      <c r="P1034" s="15" t="s">
        <v>8361</v>
      </c>
      <c r="Q1034" s="13">
        <v>42128.824074074073</v>
      </c>
      <c r="R1034">
        <v>2015</v>
      </c>
      <c r="S1034" t="s">
        <v>8368</v>
      </c>
    </row>
    <row r="1035" spans="1:19" ht="44" thickBot="1" x14ac:dyDescent="0.4">
      <c r="A1035">
        <v>3754</v>
      </c>
      <c r="B1035" s="3" t="s">
        <v>3751</v>
      </c>
      <c r="C1035" s="3" t="s">
        <v>7864</v>
      </c>
      <c r="D1035" s="6">
        <v>2500</v>
      </c>
      <c r="E1035" s="8">
        <v>3000</v>
      </c>
      <c r="F1035" t="s">
        <v>8218</v>
      </c>
      <c r="G1035" t="s">
        <v>8223</v>
      </c>
      <c r="H1035" t="s">
        <v>8245</v>
      </c>
      <c r="I1035">
        <v>1406350740</v>
      </c>
      <c r="J1035">
        <v>1403125737</v>
      </c>
      <c r="K1035" t="b">
        <v>0</v>
      </c>
      <c r="L1035">
        <v>27</v>
      </c>
      <c r="M1035" t="b">
        <v>1</v>
      </c>
      <c r="N1035" t="s">
        <v>8303</v>
      </c>
      <c r="O1035" s="20" t="s">
        <v>8319</v>
      </c>
      <c r="P1035" s="15" t="s">
        <v>8361</v>
      </c>
      <c r="Q1035" s="12">
        <v>41808.881215277775</v>
      </c>
      <c r="R1035">
        <v>2014</v>
      </c>
      <c r="S1035" t="s">
        <v>8369</v>
      </c>
    </row>
    <row r="1036" spans="1:19" ht="44" thickBot="1" x14ac:dyDescent="0.4">
      <c r="A1036">
        <v>3755</v>
      </c>
      <c r="B1036" s="3" t="s">
        <v>3752</v>
      </c>
      <c r="C1036" s="3" t="s">
        <v>7865</v>
      </c>
      <c r="D1036" s="6">
        <v>550</v>
      </c>
      <c r="E1036" s="8">
        <v>713</v>
      </c>
      <c r="F1036" t="s">
        <v>8218</v>
      </c>
      <c r="G1036" t="s">
        <v>8224</v>
      </c>
      <c r="H1036" t="s">
        <v>8246</v>
      </c>
      <c r="I1036">
        <v>1460753307</v>
      </c>
      <c r="J1036">
        <v>1458161307</v>
      </c>
      <c r="K1036" t="b">
        <v>0</v>
      </c>
      <c r="L1036">
        <v>28</v>
      </c>
      <c r="M1036" t="b">
        <v>1</v>
      </c>
      <c r="N1036" t="s">
        <v>8303</v>
      </c>
      <c r="O1036" s="20" t="s">
        <v>8319</v>
      </c>
      <c r="P1036" s="15" t="s">
        <v>8361</v>
      </c>
      <c r="Q1036" s="13">
        <v>42445.866979166669</v>
      </c>
      <c r="R1036">
        <v>2016</v>
      </c>
      <c r="S1036" t="s">
        <v>8366</v>
      </c>
    </row>
    <row r="1037" spans="1:19" ht="116.5" thickBot="1" x14ac:dyDescent="0.4">
      <c r="A1037">
        <v>3756</v>
      </c>
      <c r="B1037" s="3" t="s">
        <v>3753</v>
      </c>
      <c r="C1037" s="3" t="s">
        <v>7866</v>
      </c>
      <c r="D1037" s="6">
        <v>4500</v>
      </c>
      <c r="E1037" s="8">
        <v>4550</v>
      </c>
      <c r="F1037" t="s">
        <v>8218</v>
      </c>
      <c r="G1037" t="s">
        <v>8223</v>
      </c>
      <c r="H1037" t="s">
        <v>8245</v>
      </c>
      <c r="I1037">
        <v>1402515198</v>
      </c>
      <c r="J1037">
        <v>1399923198</v>
      </c>
      <c r="K1037" t="b">
        <v>0</v>
      </c>
      <c r="L1037">
        <v>17</v>
      </c>
      <c r="M1037" t="b">
        <v>1</v>
      </c>
      <c r="N1037" t="s">
        <v>8303</v>
      </c>
      <c r="O1037" s="20" t="s">
        <v>8319</v>
      </c>
      <c r="P1037" s="15" t="s">
        <v>8361</v>
      </c>
      <c r="Q1037" s="12">
        <v>41771.814791666664</v>
      </c>
      <c r="R1037">
        <v>2014</v>
      </c>
      <c r="S1037" t="s">
        <v>8368</v>
      </c>
    </row>
    <row r="1038" spans="1:19" ht="73" thickBot="1" x14ac:dyDescent="0.4">
      <c r="A1038">
        <v>3757</v>
      </c>
      <c r="B1038" s="3" t="s">
        <v>3754</v>
      </c>
      <c r="C1038" s="3" t="s">
        <v>7867</v>
      </c>
      <c r="D1038" s="6">
        <v>3500</v>
      </c>
      <c r="E1038" s="8">
        <v>3798</v>
      </c>
      <c r="F1038" t="s">
        <v>8218</v>
      </c>
      <c r="G1038" t="s">
        <v>8223</v>
      </c>
      <c r="H1038" t="s">
        <v>8245</v>
      </c>
      <c r="I1038">
        <v>1417465515</v>
      </c>
      <c r="J1038">
        <v>1415737515</v>
      </c>
      <c r="K1038" t="b">
        <v>0</v>
      </c>
      <c r="L1038">
        <v>50</v>
      </c>
      <c r="M1038" t="b">
        <v>1</v>
      </c>
      <c r="N1038" t="s">
        <v>8303</v>
      </c>
      <c r="O1038" s="20" t="s">
        <v>8319</v>
      </c>
      <c r="P1038" s="15" t="s">
        <v>8361</v>
      </c>
      <c r="Q1038" s="13">
        <v>41954.850868055553</v>
      </c>
      <c r="R1038">
        <v>2014</v>
      </c>
      <c r="S1038" t="s">
        <v>8374</v>
      </c>
    </row>
    <row r="1039" spans="1:19" ht="29.5" thickBot="1" x14ac:dyDescent="0.4">
      <c r="A1039">
        <v>3758</v>
      </c>
      <c r="B1039" s="3" t="s">
        <v>3755</v>
      </c>
      <c r="C1039" s="3" t="s">
        <v>7868</v>
      </c>
      <c r="D1039" s="6">
        <v>1500</v>
      </c>
      <c r="E1039" s="8">
        <v>1535</v>
      </c>
      <c r="F1039" t="s">
        <v>8218</v>
      </c>
      <c r="G1039" t="s">
        <v>8223</v>
      </c>
      <c r="H1039" t="s">
        <v>8245</v>
      </c>
      <c r="I1039">
        <v>1400475600</v>
      </c>
      <c r="J1039">
        <v>1397819938</v>
      </c>
      <c r="K1039" t="b">
        <v>0</v>
      </c>
      <c r="L1039">
        <v>26</v>
      </c>
      <c r="M1039" t="b">
        <v>1</v>
      </c>
      <c r="N1039" t="s">
        <v>8303</v>
      </c>
      <c r="O1039" s="20" t="s">
        <v>8319</v>
      </c>
      <c r="P1039" s="15" t="s">
        <v>8361</v>
      </c>
      <c r="Q1039" s="12">
        <v>41747.471504629626</v>
      </c>
      <c r="R1039">
        <v>2014</v>
      </c>
      <c r="S1039" t="s">
        <v>8367</v>
      </c>
    </row>
    <row r="1040" spans="1:19" ht="58.5" thickBot="1" x14ac:dyDescent="0.4">
      <c r="A1040">
        <v>3759</v>
      </c>
      <c r="B1040" s="3" t="s">
        <v>3756</v>
      </c>
      <c r="C1040" s="3" t="s">
        <v>7869</v>
      </c>
      <c r="D1040" s="6">
        <v>4000</v>
      </c>
      <c r="E1040" s="8">
        <v>4409.7700000000004</v>
      </c>
      <c r="F1040" t="s">
        <v>8218</v>
      </c>
      <c r="G1040" t="s">
        <v>8223</v>
      </c>
      <c r="H1040" t="s">
        <v>8245</v>
      </c>
      <c r="I1040">
        <v>1440556553</v>
      </c>
      <c r="J1040">
        <v>1435372553</v>
      </c>
      <c r="K1040" t="b">
        <v>0</v>
      </c>
      <c r="L1040">
        <v>88</v>
      </c>
      <c r="M1040" t="b">
        <v>1</v>
      </c>
      <c r="N1040" t="s">
        <v>8303</v>
      </c>
      <c r="O1040" s="20" t="s">
        <v>8319</v>
      </c>
      <c r="P1040" s="15" t="s">
        <v>8361</v>
      </c>
      <c r="Q1040" s="13">
        <v>42182.108252314814</v>
      </c>
      <c r="R1040">
        <v>2015</v>
      </c>
      <c r="S1040" t="s">
        <v>8369</v>
      </c>
    </row>
    <row r="1041" spans="1:19" ht="29.5" thickBot="1" x14ac:dyDescent="0.4">
      <c r="A1041">
        <v>3760</v>
      </c>
      <c r="B1041" s="3" t="s">
        <v>3757</v>
      </c>
      <c r="C1041" s="3" t="s">
        <v>7870</v>
      </c>
      <c r="D1041" s="6">
        <v>5000</v>
      </c>
      <c r="E1041" s="8">
        <v>5050.7700000000004</v>
      </c>
      <c r="F1041" t="s">
        <v>8218</v>
      </c>
      <c r="G1041" t="s">
        <v>8223</v>
      </c>
      <c r="H1041" t="s">
        <v>8245</v>
      </c>
      <c r="I1041">
        <v>1399293386</v>
      </c>
      <c r="J1041">
        <v>1397133386</v>
      </c>
      <c r="K1041" t="b">
        <v>0</v>
      </c>
      <c r="L1041">
        <v>91</v>
      </c>
      <c r="M1041" t="b">
        <v>1</v>
      </c>
      <c r="N1041" t="s">
        <v>8303</v>
      </c>
      <c r="O1041" s="20" t="s">
        <v>8319</v>
      </c>
      <c r="P1041" s="15" t="s">
        <v>8361</v>
      </c>
      <c r="Q1041" s="12">
        <v>41739.525300925925</v>
      </c>
      <c r="R1041">
        <v>2014</v>
      </c>
      <c r="S1041" t="s">
        <v>8367</v>
      </c>
    </row>
    <row r="1042" spans="1:19" ht="73" thickBot="1" x14ac:dyDescent="0.4">
      <c r="A1042">
        <v>3761</v>
      </c>
      <c r="B1042" s="3" t="s">
        <v>3758</v>
      </c>
      <c r="C1042" s="3" t="s">
        <v>7871</v>
      </c>
      <c r="D1042" s="6">
        <v>500</v>
      </c>
      <c r="E1042" s="8">
        <v>500</v>
      </c>
      <c r="F1042" t="s">
        <v>8218</v>
      </c>
      <c r="G1042" t="s">
        <v>8224</v>
      </c>
      <c r="H1042" t="s">
        <v>8246</v>
      </c>
      <c r="I1042">
        <v>1439247600</v>
      </c>
      <c r="J1042">
        <v>1434625937</v>
      </c>
      <c r="K1042" t="b">
        <v>0</v>
      </c>
      <c r="L1042">
        <v>3</v>
      </c>
      <c r="M1042" t="b">
        <v>1</v>
      </c>
      <c r="N1042" t="s">
        <v>8303</v>
      </c>
      <c r="O1042" s="20" t="s">
        <v>8319</v>
      </c>
      <c r="P1042" s="15" t="s">
        <v>8361</v>
      </c>
      <c r="Q1042" s="13">
        <v>42173.466863425929</v>
      </c>
      <c r="R1042">
        <v>2015</v>
      </c>
      <c r="S1042" t="s">
        <v>8369</v>
      </c>
    </row>
    <row r="1043" spans="1:19" ht="29.5" thickBot="1" x14ac:dyDescent="0.4">
      <c r="A1043">
        <v>3762</v>
      </c>
      <c r="B1043" s="3" t="s">
        <v>3759</v>
      </c>
      <c r="C1043" s="3" t="s">
        <v>7872</v>
      </c>
      <c r="D1043" s="6">
        <v>1250</v>
      </c>
      <c r="E1043" s="8">
        <v>1328</v>
      </c>
      <c r="F1043" t="s">
        <v>8218</v>
      </c>
      <c r="G1043" t="s">
        <v>8224</v>
      </c>
      <c r="H1043" t="s">
        <v>8246</v>
      </c>
      <c r="I1043">
        <v>1438543889</v>
      </c>
      <c r="J1043">
        <v>1436383889</v>
      </c>
      <c r="K1043" t="b">
        <v>0</v>
      </c>
      <c r="L1043">
        <v>28</v>
      </c>
      <c r="M1043" t="b">
        <v>1</v>
      </c>
      <c r="N1043" t="s">
        <v>8303</v>
      </c>
      <c r="O1043" s="20" t="s">
        <v>8319</v>
      </c>
      <c r="P1043" s="15" t="s">
        <v>8361</v>
      </c>
      <c r="Q1043" s="12">
        <v>42193.813530092593</v>
      </c>
      <c r="R1043">
        <v>2015</v>
      </c>
      <c r="S1043" t="s">
        <v>8370</v>
      </c>
    </row>
    <row r="1044" spans="1:19" ht="102" thickBot="1" x14ac:dyDescent="0.4">
      <c r="A1044">
        <v>3763</v>
      </c>
      <c r="B1044" s="3" t="s">
        <v>3760</v>
      </c>
      <c r="C1044" s="3" t="s">
        <v>7873</v>
      </c>
      <c r="D1044" s="6">
        <v>5000</v>
      </c>
      <c r="E1044" s="8">
        <v>5000</v>
      </c>
      <c r="F1044" t="s">
        <v>8218</v>
      </c>
      <c r="G1044" t="s">
        <v>8223</v>
      </c>
      <c r="H1044" t="s">
        <v>8245</v>
      </c>
      <c r="I1044">
        <v>1427907626</v>
      </c>
      <c r="J1044">
        <v>1425319226</v>
      </c>
      <c r="K1044" t="b">
        <v>0</v>
      </c>
      <c r="L1044">
        <v>77</v>
      </c>
      <c r="M1044" t="b">
        <v>1</v>
      </c>
      <c r="N1044" t="s">
        <v>8303</v>
      </c>
      <c r="O1044" s="20" t="s">
        <v>8319</v>
      </c>
      <c r="P1044" s="15" t="s">
        <v>8361</v>
      </c>
      <c r="Q1044" s="13">
        <v>42065.750300925924</v>
      </c>
      <c r="R1044">
        <v>2015</v>
      </c>
      <c r="S1044" t="s">
        <v>8366</v>
      </c>
    </row>
    <row r="1045" spans="1:19" ht="102" thickBot="1" x14ac:dyDescent="0.4">
      <c r="A1045">
        <v>3764</v>
      </c>
      <c r="B1045" s="3" t="s">
        <v>3761</v>
      </c>
      <c r="C1045" s="3" t="s">
        <v>7874</v>
      </c>
      <c r="D1045" s="6">
        <v>1500</v>
      </c>
      <c r="E1045" s="8">
        <v>1500</v>
      </c>
      <c r="F1045" t="s">
        <v>8218</v>
      </c>
      <c r="G1045" t="s">
        <v>8223</v>
      </c>
      <c r="H1045" t="s">
        <v>8245</v>
      </c>
      <c r="I1045">
        <v>1464482160</v>
      </c>
      <c r="J1045">
        <v>1462824832</v>
      </c>
      <c r="K1045" t="b">
        <v>0</v>
      </c>
      <c r="L1045">
        <v>27</v>
      </c>
      <c r="M1045" t="b">
        <v>1</v>
      </c>
      <c r="N1045" t="s">
        <v>8303</v>
      </c>
      <c r="O1045" s="20" t="s">
        <v>8319</v>
      </c>
      <c r="P1045" s="15" t="s">
        <v>8361</v>
      </c>
      <c r="Q1045" s="12">
        <v>42499.842962962961</v>
      </c>
      <c r="R1045">
        <v>2016</v>
      </c>
      <c r="S1045" t="s">
        <v>8368</v>
      </c>
    </row>
    <row r="1046" spans="1:19" ht="44" thickBot="1" x14ac:dyDescent="0.4">
      <c r="A1046">
        <v>3765</v>
      </c>
      <c r="B1046" s="3" t="s">
        <v>3762</v>
      </c>
      <c r="C1046" s="3" t="s">
        <v>7875</v>
      </c>
      <c r="D1046" s="6">
        <v>7000</v>
      </c>
      <c r="E1046" s="8">
        <v>7942</v>
      </c>
      <c r="F1046" t="s">
        <v>8218</v>
      </c>
      <c r="G1046" t="s">
        <v>8223</v>
      </c>
      <c r="H1046" t="s">
        <v>8245</v>
      </c>
      <c r="I1046">
        <v>1406745482</v>
      </c>
      <c r="J1046">
        <v>1404153482</v>
      </c>
      <c r="K1046" t="b">
        <v>0</v>
      </c>
      <c r="L1046">
        <v>107</v>
      </c>
      <c r="M1046" t="b">
        <v>1</v>
      </c>
      <c r="N1046" t="s">
        <v>8303</v>
      </c>
      <c r="O1046" s="20" t="s">
        <v>8319</v>
      </c>
      <c r="P1046" s="15" t="s">
        <v>8361</v>
      </c>
      <c r="Q1046" s="13">
        <v>41820.776412037034</v>
      </c>
      <c r="R1046">
        <v>2014</v>
      </c>
      <c r="S1046" t="s">
        <v>8369</v>
      </c>
    </row>
    <row r="1047" spans="1:19" ht="102" thickBot="1" x14ac:dyDescent="0.4">
      <c r="A1047">
        <v>3766</v>
      </c>
      <c r="B1047" s="3" t="s">
        <v>3763</v>
      </c>
      <c r="C1047" s="3" t="s">
        <v>7876</v>
      </c>
      <c r="D1047" s="6">
        <v>10000</v>
      </c>
      <c r="E1047" s="8">
        <v>10265.01</v>
      </c>
      <c r="F1047" t="s">
        <v>8218</v>
      </c>
      <c r="G1047" t="s">
        <v>8223</v>
      </c>
      <c r="H1047" t="s">
        <v>8245</v>
      </c>
      <c r="I1047">
        <v>1404360045</v>
      </c>
      <c r="J1047">
        <v>1401336045</v>
      </c>
      <c r="K1047" t="b">
        <v>0</v>
      </c>
      <c r="L1047">
        <v>96</v>
      </c>
      <c r="M1047" t="b">
        <v>1</v>
      </c>
      <c r="N1047" t="s">
        <v>8303</v>
      </c>
      <c r="O1047" s="20" t="s">
        <v>8319</v>
      </c>
      <c r="P1047" s="15" t="s">
        <v>8361</v>
      </c>
      <c r="Q1047" s="12">
        <v>41788.167187500003</v>
      </c>
      <c r="R1047">
        <v>2014</v>
      </c>
      <c r="S1047" t="s">
        <v>8368</v>
      </c>
    </row>
    <row r="1048" spans="1:19" ht="44" thickBot="1" x14ac:dyDescent="0.4">
      <c r="A1048">
        <v>3767</v>
      </c>
      <c r="B1048" s="3" t="s">
        <v>3764</v>
      </c>
      <c r="C1048" s="3" t="s">
        <v>7877</v>
      </c>
      <c r="D1048" s="6">
        <v>2000</v>
      </c>
      <c r="E1048" s="8">
        <v>2335</v>
      </c>
      <c r="F1048" t="s">
        <v>8218</v>
      </c>
      <c r="G1048" t="s">
        <v>8223</v>
      </c>
      <c r="H1048" t="s">
        <v>8245</v>
      </c>
      <c r="I1048">
        <v>1425185940</v>
      </c>
      <c r="J1048">
        <v>1423960097</v>
      </c>
      <c r="K1048" t="b">
        <v>0</v>
      </c>
      <c r="L1048">
        <v>56</v>
      </c>
      <c r="M1048" t="b">
        <v>1</v>
      </c>
      <c r="N1048" t="s">
        <v>8303</v>
      </c>
      <c r="O1048" s="20" t="s">
        <v>8319</v>
      </c>
      <c r="P1048" s="15" t="s">
        <v>8361</v>
      </c>
      <c r="Q1048" s="13">
        <v>42050.019641203704</v>
      </c>
      <c r="R1048">
        <v>2015</v>
      </c>
      <c r="S1048" t="s">
        <v>8376</v>
      </c>
    </row>
    <row r="1049" spans="1:19" ht="87.5" thickBot="1" x14ac:dyDescent="0.4">
      <c r="A1049">
        <v>3768</v>
      </c>
      <c r="B1049" s="3" t="s">
        <v>3765</v>
      </c>
      <c r="C1049" s="3" t="s">
        <v>7878</v>
      </c>
      <c r="D1049" s="6">
        <v>4000</v>
      </c>
      <c r="E1049" s="8">
        <v>4306.1099999999997</v>
      </c>
      <c r="F1049" t="s">
        <v>8218</v>
      </c>
      <c r="G1049" t="s">
        <v>8223</v>
      </c>
      <c r="H1049" t="s">
        <v>8245</v>
      </c>
      <c r="I1049">
        <v>1402594090</v>
      </c>
      <c r="J1049">
        <v>1400002090</v>
      </c>
      <c r="K1049" t="b">
        <v>0</v>
      </c>
      <c r="L1049">
        <v>58</v>
      </c>
      <c r="M1049" t="b">
        <v>1</v>
      </c>
      <c r="N1049" t="s">
        <v>8303</v>
      </c>
      <c r="O1049" s="20" t="s">
        <v>8319</v>
      </c>
      <c r="P1049" s="15" t="s">
        <v>8361</v>
      </c>
      <c r="Q1049" s="12">
        <v>41772.727893518517</v>
      </c>
      <c r="R1049">
        <v>2014</v>
      </c>
      <c r="S1049" t="s">
        <v>8368</v>
      </c>
    </row>
    <row r="1050" spans="1:19" ht="73" thickBot="1" x14ac:dyDescent="0.4">
      <c r="A1050">
        <v>3769</v>
      </c>
      <c r="B1050" s="3" t="s">
        <v>3766</v>
      </c>
      <c r="C1050" s="3" t="s">
        <v>7879</v>
      </c>
      <c r="D1050" s="6">
        <v>1100</v>
      </c>
      <c r="E1050" s="8">
        <v>1100</v>
      </c>
      <c r="F1050" t="s">
        <v>8218</v>
      </c>
      <c r="G1050" t="s">
        <v>8223</v>
      </c>
      <c r="H1050" t="s">
        <v>8245</v>
      </c>
      <c r="I1050">
        <v>1460730079</v>
      </c>
      <c r="J1050">
        <v>1458138079</v>
      </c>
      <c r="K1050" t="b">
        <v>0</v>
      </c>
      <c r="L1050">
        <v>15</v>
      </c>
      <c r="M1050" t="b">
        <v>1</v>
      </c>
      <c r="N1050" t="s">
        <v>8303</v>
      </c>
      <c r="O1050" s="20" t="s">
        <v>8319</v>
      </c>
      <c r="P1050" s="15" t="s">
        <v>8361</v>
      </c>
      <c r="Q1050" s="13">
        <v>42445.598136574074</v>
      </c>
      <c r="R1050">
        <v>2016</v>
      </c>
      <c r="S1050" t="s">
        <v>8366</v>
      </c>
    </row>
    <row r="1051" spans="1:19" ht="73" thickBot="1" x14ac:dyDescent="0.4">
      <c r="A1051">
        <v>3770</v>
      </c>
      <c r="B1051" s="3" t="s">
        <v>3767</v>
      </c>
      <c r="C1051" s="3" t="s">
        <v>7880</v>
      </c>
      <c r="D1051" s="6">
        <v>2000</v>
      </c>
      <c r="E1051" s="8">
        <v>2000</v>
      </c>
      <c r="F1051" t="s">
        <v>8218</v>
      </c>
      <c r="G1051" t="s">
        <v>8224</v>
      </c>
      <c r="H1051" t="s">
        <v>8246</v>
      </c>
      <c r="I1051">
        <v>1434234010</v>
      </c>
      <c r="J1051">
        <v>1431642010</v>
      </c>
      <c r="K1051" t="b">
        <v>0</v>
      </c>
      <c r="L1051">
        <v>20</v>
      </c>
      <c r="M1051" t="b">
        <v>1</v>
      </c>
      <c r="N1051" t="s">
        <v>8303</v>
      </c>
      <c r="O1051" s="20" t="s">
        <v>8319</v>
      </c>
      <c r="P1051" s="15" t="s">
        <v>8361</v>
      </c>
      <c r="Q1051" s="12">
        <v>42138.930671296293</v>
      </c>
      <c r="R1051">
        <v>2015</v>
      </c>
      <c r="S1051" t="s">
        <v>8368</v>
      </c>
    </row>
    <row r="1052" spans="1:19" ht="58.5" thickBot="1" x14ac:dyDescent="0.4">
      <c r="A1052">
        <v>3771</v>
      </c>
      <c r="B1052" s="3" t="s">
        <v>3768</v>
      </c>
      <c r="C1052" s="3" t="s">
        <v>7881</v>
      </c>
      <c r="D1052" s="6">
        <v>1000</v>
      </c>
      <c r="E1052" s="8">
        <v>1460</v>
      </c>
      <c r="F1052" t="s">
        <v>8218</v>
      </c>
      <c r="G1052" t="s">
        <v>8223</v>
      </c>
      <c r="H1052" t="s">
        <v>8245</v>
      </c>
      <c r="I1052">
        <v>1463529600</v>
      </c>
      <c r="J1052">
        <v>1462307652</v>
      </c>
      <c r="K1052" t="b">
        <v>0</v>
      </c>
      <c r="L1052">
        <v>38</v>
      </c>
      <c r="M1052" t="b">
        <v>1</v>
      </c>
      <c r="N1052" t="s">
        <v>8303</v>
      </c>
      <c r="O1052" s="20" t="s">
        <v>8319</v>
      </c>
      <c r="P1052" s="15" t="s">
        <v>8361</v>
      </c>
      <c r="Q1052" s="13">
        <v>42493.857083333336</v>
      </c>
      <c r="R1052">
        <v>2016</v>
      </c>
      <c r="S1052" t="s">
        <v>8368</v>
      </c>
    </row>
    <row r="1053" spans="1:19" ht="87.5" thickBot="1" x14ac:dyDescent="0.4">
      <c r="A1053">
        <v>3772</v>
      </c>
      <c r="B1053" s="3" t="s">
        <v>3769</v>
      </c>
      <c r="C1053" s="3" t="s">
        <v>7882</v>
      </c>
      <c r="D1053" s="6">
        <v>5000</v>
      </c>
      <c r="E1053" s="8">
        <v>5510</v>
      </c>
      <c r="F1053" t="s">
        <v>8218</v>
      </c>
      <c r="G1053" t="s">
        <v>8223</v>
      </c>
      <c r="H1053" t="s">
        <v>8245</v>
      </c>
      <c r="I1053">
        <v>1480399200</v>
      </c>
      <c r="J1053">
        <v>1478616506</v>
      </c>
      <c r="K1053" t="b">
        <v>0</v>
      </c>
      <c r="L1053">
        <v>33</v>
      </c>
      <c r="M1053" t="b">
        <v>1</v>
      </c>
      <c r="N1053" t="s">
        <v>8303</v>
      </c>
      <c r="O1053" s="20" t="s">
        <v>8319</v>
      </c>
      <c r="P1053" s="15" t="s">
        <v>8361</v>
      </c>
      <c r="Q1053" s="12">
        <v>42682.616967592592</v>
      </c>
      <c r="R1053">
        <v>2016</v>
      </c>
      <c r="S1053" t="s">
        <v>8374</v>
      </c>
    </row>
    <row r="1054" spans="1:19" ht="44" thickBot="1" x14ac:dyDescent="0.4">
      <c r="A1054">
        <v>3773</v>
      </c>
      <c r="B1054" s="3" t="s">
        <v>3770</v>
      </c>
      <c r="C1054" s="3" t="s">
        <v>7883</v>
      </c>
      <c r="D1054" s="6">
        <v>5000</v>
      </c>
      <c r="E1054" s="8">
        <v>5410</v>
      </c>
      <c r="F1054" t="s">
        <v>8218</v>
      </c>
      <c r="G1054" t="s">
        <v>8223</v>
      </c>
      <c r="H1054" t="s">
        <v>8245</v>
      </c>
      <c r="I1054">
        <v>1479175680</v>
      </c>
      <c r="J1054">
        <v>1476317247</v>
      </c>
      <c r="K1054" t="b">
        <v>0</v>
      </c>
      <c r="L1054">
        <v>57</v>
      </c>
      <c r="M1054" t="b">
        <v>1</v>
      </c>
      <c r="N1054" t="s">
        <v>8303</v>
      </c>
      <c r="O1054" s="20" t="s">
        <v>8319</v>
      </c>
      <c r="P1054" s="15" t="s">
        <v>8361</v>
      </c>
      <c r="Q1054" s="13">
        <v>42656.005173611113</v>
      </c>
      <c r="R1054">
        <v>2016</v>
      </c>
      <c r="S1054" t="s">
        <v>8373</v>
      </c>
    </row>
    <row r="1055" spans="1:19" ht="58.5" thickBot="1" x14ac:dyDescent="0.4">
      <c r="A1055">
        <v>3774</v>
      </c>
      <c r="B1055" s="3" t="s">
        <v>3771</v>
      </c>
      <c r="C1055" s="3" t="s">
        <v>7884</v>
      </c>
      <c r="D1055" s="6">
        <v>2500</v>
      </c>
      <c r="E1055" s="8">
        <v>2500</v>
      </c>
      <c r="F1055" t="s">
        <v>8218</v>
      </c>
      <c r="G1055" t="s">
        <v>8228</v>
      </c>
      <c r="H1055" t="s">
        <v>8250</v>
      </c>
      <c r="I1055">
        <v>1428606055</v>
      </c>
      <c r="J1055">
        <v>1427223655</v>
      </c>
      <c r="K1055" t="b">
        <v>0</v>
      </c>
      <c r="L1055">
        <v>25</v>
      </c>
      <c r="M1055" t="b">
        <v>1</v>
      </c>
      <c r="N1055" t="s">
        <v>8303</v>
      </c>
      <c r="O1055" s="20" t="s">
        <v>8319</v>
      </c>
      <c r="P1055" s="15" t="s">
        <v>8361</v>
      </c>
      <c r="Q1055" s="12">
        <v>42087.792303240742</v>
      </c>
      <c r="R1055">
        <v>2015</v>
      </c>
      <c r="S1055" t="s">
        <v>8366</v>
      </c>
    </row>
    <row r="1056" spans="1:19" ht="116.5" thickBot="1" x14ac:dyDescent="0.4">
      <c r="A1056">
        <v>3775</v>
      </c>
      <c r="B1056" s="3" t="s">
        <v>3772</v>
      </c>
      <c r="C1056" s="3" t="s">
        <v>7885</v>
      </c>
      <c r="D1056" s="6">
        <v>2000</v>
      </c>
      <c r="E1056" s="8">
        <v>2005</v>
      </c>
      <c r="F1056" t="s">
        <v>8218</v>
      </c>
      <c r="G1056" t="s">
        <v>8223</v>
      </c>
      <c r="H1056" t="s">
        <v>8245</v>
      </c>
      <c r="I1056">
        <v>1428552000</v>
      </c>
      <c r="J1056">
        <v>1426199843</v>
      </c>
      <c r="K1056" t="b">
        <v>0</v>
      </c>
      <c r="L1056">
        <v>14</v>
      </c>
      <c r="M1056" t="b">
        <v>1</v>
      </c>
      <c r="N1056" t="s">
        <v>8303</v>
      </c>
      <c r="O1056" s="20" t="s">
        <v>8319</v>
      </c>
      <c r="P1056" s="15" t="s">
        <v>8361</v>
      </c>
      <c r="Q1056" s="13">
        <v>42075.942627314813</v>
      </c>
      <c r="R1056">
        <v>2015</v>
      </c>
      <c r="S1056" t="s">
        <v>8366</v>
      </c>
    </row>
    <row r="1057" spans="1:19" ht="102" thickBot="1" x14ac:dyDescent="0.4">
      <c r="A1057">
        <v>3776</v>
      </c>
      <c r="B1057" s="3" t="s">
        <v>3773</v>
      </c>
      <c r="C1057" s="3" t="s">
        <v>7886</v>
      </c>
      <c r="D1057" s="6">
        <v>8000</v>
      </c>
      <c r="E1057" s="8">
        <v>8537</v>
      </c>
      <c r="F1057" t="s">
        <v>8218</v>
      </c>
      <c r="G1057" t="s">
        <v>8223</v>
      </c>
      <c r="H1057" t="s">
        <v>8245</v>
      </c>
      <c r="I1057">
        <v>1406854800</v>
      </c>
      <c r="J1057">
        <v>1403599778</v>
      </c>
      <c r="K1057" t="b">
        <v>0</v>
      </c>
      <c r="L1057">
        <v>94</v>
      </c>
      <c r="M1057" t="b">
        <v>1</v>
      </c>
      <c r="N1057" t="s">
        <v>8303</v>
      </c>
      <c r="O1057" s="20" t="s">
        <v>8319</v>
      </c>
      <c r="P1057" s="15" t="s">
        <v>8361</v>
      </c>
      <c r="Q1057" s="12">
        <v>41814.367800925924</v>
      </c>
      <c r="R1057">
        <v>2014</v>
      </c>
      <c r="S1057" t="s">
        <v>8369</v>
      </c>
    </row>
    <row r="1058" spans="1:19" ht="87.5" thickBot="1" x14ac:dyDescent="0.4">
      <c r="A1058">
        <v>3777</v>
      </c>
      <c r="B1058" s="3" t="s">
        <v>3774</v>
      </c>
      <c r="C1058" s="3" t="s">
        <v>7887</v>
      </c>
      <c r="D1058" s="6">
        <v>2000</v>
      </c>
      <c r="E1058" s="8">
        <v>2864</v>
      </c>
      <c r="F1058" t="s">
        <v>8218</v>
      </c>
      <c r="G1058" t="s">
        <v>8223</v>
      </c>
      <c r="H1058" t="s">
        <v>8245</v>
      </c>
      <c r="I1058">
        <v>1411790400</v>
      </c>
      <c r="J1058">
        <v>1409884821</v>
      </c>
      <c r="K1058" t="b">
        <v>0</v>
      </c>
      <c r="L1058">
        <v>59</v>
      </c>
      <c r="M1058" t="b">
        <v>1</v>
      </c>
      <c r="N1058" t="s">
        <v>8303</v>
      </c>
      <c r="O1058" s="20" t="s">
        <v>8319</v>
      </c>
      <c r="P1058" s="15" t="s">
        <v>8361</v>
      </c>
      <c r="Q1058" s="13">
        <v>41887.111354166664</v>
      </c>
      <c r="R1058">
        <v>2014</v>
      </c>
      <c r="S1058" t="s">
        <v>8372</v>
      </c>
    </row>
    <row r="1059" spans="1:19" ht="44" thickBot="1" x14ac:dyDescent="0.4">
      <c r="A1059">
        <v>3778</v>
      </c>
      <c r="B1059" s="3" t="s">
        <v>3775</v>
      </c>
      <c r="C1059" s="3" t="s">
        <v>7888</v>
      </c>
      <c r="D1059" s="6">
        <v>2400</v>
      </c>
      <c r="E1059" s="8">
        <v>2521</v>
      </c>
      <c r="F1059" t="s">
        <v>8218</v>
      </c>
      <c r="G1059" t="s">
        <v>8223</v>
      </c>
      <c r="H1059" t="s">
        <v>8245</v>
      </c>
      <c r="I1059">
        <v>1423942780</v>
      </c>
      <c r="J1059">
        <v>1418758780</v>
      </c>
      <c r="K1059" t="b">
        <v>0</v>
      </c>
      <c r="L1059">
        <v>36</v>
      </c>
      <c r="M1059" t="b">
        <v>1</v>
      </c>
      <c r="N1059" t="s">
        <v>8303</v>
      </c>
      <c r="O1059" s="20" t="s">
        <v>8319</v>
      </c>
      <c r="P1059" s="15" t="s">
        <v>8361</v>
      </c>
      <c r="Q1059" s="12">
        <v>41989.819212962961</v>
      </c>
      <c r="R1059">
        <v>2014</v>
      </c>
      <c r="S1059" t="s">
        <v>8375</v>
      </c>
    </row>
    <row r="1060" spans="1:19" ht="87.5" thickBot="1" x14ac:dyDescent="0.4">
      <c r="A1060">
        <v>3779</v>
      </c>
      <c r="B1060" s="3" t="s">
        <v>3776</v>
      </c>
      <c r="C1060" s="3" t="s">
        <v>7889</v>
      </c>
      <c r="D1060" s="6">
        <v>15000</v>
      </c>
      <c r="E1060" s="8">
        <v>15597</v>
      </c>
      <c r="F1060" t="s">
        <v>8218</v>
      </c>
      <c r="G1060" t="s">
        <v>8223</v>
      </c>
      <c r="H1060" t="s">
        <v>8245</v>
      </c>
      <c r="I1060">
        <v>1459010340</v>
      </c>
      <c r="J1060">
        <v>1456421940</v>
      </c>
      <c r="K1060" t="b">
        <v>0</v>
      </c>
      <c r="L1060">
        <v>115</v>
      </c>
      <c r="M1060" t="b">
        <v>1</v>
      </c>
      <c r="N1060" t="s">
        <v>8303</v>
      </c>
      <c r="O1060" s="20" t="s">
        <v>8319</v>
      </c>
      <c r="P1060" s="15" t="s">
        <v>8361</v>
      </c>
      <c r="Q1060" s="13">
        <v>42425.73541666667</v>
      </c>
      <c r="R1060">
        <v>2016</v>
      </c>
      <c r="S1060" t="s">
        <v>8376</v>
      </c>
    </row>
    <row r="1061" spans="1:19" ht="102" thickBot="1" x14ac:dyDescent="0.4">
      <c r="A1061">
        <v>3780</v>
      </c>
      <c r="B1061" s="3" t="s">
        <v>3777</v>
      </c>
      <c r="C1061" s="3" t="s">
        <v>7890</v>
      </c>
      <c r="D1061" s="6">
        <v>2500</v>
      </c>
      <c r="E1061" s="8">
        <v>3000</v>
      </c>
      <c r="F1061" t="s">
        <v>8218</v>
      </c>
      <c r="G1061" t="s">
        <v>8223</v>
      </c>
      <c r="H1061" t="s">
        <v>8245</v>
      </c>
      <c r="I1061">
        <v>1436817960</v>
      </c>
      <c r="J1061">
        <v>1433999785</v>
      </c>
      <c r="K1061" t="b">
        <v>0</v>
      </c>
      <c r="L1061">
        <v>30</v>
      </c>
      <c r="M1061" t="b">
        <v>1</v>
      </c>
      <c r="N1061" t="s">
        <v>8303</v>
      </c>
      <c r="O1061" s="20" t="s">
        <v>8319</v>
      </c>
      <c r="P1061" s="15" t="s">
        <v>8361</v>
      </c>
      <c r="Q1061" s="12">
        <v>42166.219733796293</v>
      </c>
      <c r="R1061">
        <v>2015</v>
      </c>
      <c r="S1061" t="s">
        <v>8369</v>
      </c>
    </row>
    <row r="1062" spans="1:19" ht="73" thickBot="1" x14ac:dyDescent="0.4">
      <c r="A1062">
        <v>3781</v>
      </c>
      <c r="B1062" s="3" t="s">
        <v>3778</v>
      </c>
      <c r="C1062" s="3" t="s">
        <v>7891</v>
      </c>
      <c r="D1062" s="6">
        <v>4500</v>
      </c>
      <c r="E1062" s="8">
        <v>4935</v>
      </c>
      <c r="F1062" t="s">
        <v>8218</v>
      </c>
      <c r="G1062" t="s">
        <v>8223</v>
      </c>
      <c r="H1062" t="s">
        <v>8245</v>
      </c>
      <c r="I1062">
        <v>1410210685</v>
      </c>
      <c r="J1062">
        <v>1408050685</v>
      </c>
      <c r="K1062" t="b">
        <v>0</v>
      </c>
      <c r="L1062">
        <v>52</v>
      </c>
      <c r="M1062" t="b">
        <v>1</v>
      </c>
      <c r="N1062" t="s">
        <v>8303</v>
      </c>
      <c r="O1062" s="20" t="s">
        <v>8319</v>
      </c>
      <c r="P1062" s="15" t="s">
        <v>8361</v>
      </c>
      <c r="Q1062" s="13">
        <v>41865.882928240739</v>
      </c>
      <c r="R1062">
        <v>2014</v>
      </c>
      <c r="S1062" t="s">
        <v>8371</v>
      </c>
    </row>
    <row r="1063" spans="1:19" ht="116.5" thickBot="1" x14ac:dyDescent="0.4">
      <c r="A1063">
        <v>3782</v>
      </c>
      <c r="B1063" s="3" t="s">
        <v>3779</v>
      </c>
      <c r="C1063" s="3" t="s">
        <v>7892</v>
      </c>
      <c r="D1063" s="6">
        <v>2000</v>
      </c>
      <c r="E1063" s="8">
        <v>2035</v>
      </c>
      <c r="F1063" t="s">
        <v>8218</v>
      </c>
      <c r="G1063" t="s">
        <v>8224</v>
      </c>
      <c r="H1063" t="s">
        <v>8246</v>
      </c>
      <c r="I1063">
        <v>1469401200</v>
      </c>
      <c r="J1063">
        <v>1466887297</v>
      </c>
      <c r="K1063" t="b">
        <v>0</v>
      </c>
      <c r="L1063">
        <v>27</v>
      </c>
      <c r="M1063" t="b">
        <v>1</v>
      </c>
      <c r="N1063" t="s">
        <v>8303</v>
      </c>
      <c r="O1063" s="20" t="s">
        <v>8319</v>
      </c>
      <c r="P1063" s="15" t="s">
        <v>8361</v>
      </c>
      <c r="Q1063" s="12">
        <v>42546.862233796295</v>
      </c>
      <c r="R1063">
        <v>2016</v>
      </c>
      <c r="S1063" t="s">
        <v>8369</v>
      </c>
    </row>
    <row r="1064" spans="1:19" ht="131" thickBot="1" x14ac:dyDescent="0.4">
      <c r="A1064">
        <v>3783</v>
      </c>
      <c r="B1064" s="3" t="s">
        <v>3780</v>
      </c>
      <c r="C1064" s="3" t="s">
        <v>7893</v>
      </c>
      <c r="D1064" s="6">
        <v>1200</v>
      </c>
      <c r="E1064" s="8">
        <v>1547</v>
      </c>
      <c r="F1064" t="s">
        <v>8218</v>
      </c>
      <c r="G1064" t="s">
        <v>8223</v>
      </c>
      <c r="H1064" t="s">
        <v>8245</v>
      </c>
      <c r="I1064">
        <v>1458057600</v>
      </c>
      <c r="J1064">
        <v>1455938520</v>
      </c>
      <c r="K1064" t="b">
        <v>0</v>
      </c>
      <c r="L1064">
        <v>24</v>
      </c>
      <c r="M1064" t="b">
        <v>1</v>
      </c>
      <c r="N1064" t="s">
        <v>8303</v>
      </c>
      <c r="O1064" s="20" t="s">
        <v>8319</v>
      </c>
      <c r="P1064" s="15" t="s">
        <v>8361</v>
      </c>
      <c r="Q1064" s="13">
        <v>42420.140277777777</v>
      </c>
      <c r="R1064">
        <v>2016</v>
      </c>
      <c r="S1064" t="s">
        <v>8376</v>
      </c>
    </row>
    <row r="1065" spans="1:19" ht="87.5" thickBot="1" x14ac:dyDescent="0.4">
      <c r="A1065">
        <v>3784</v>
      </c>
      <c r="B1065" s="3" t="s">
        <v>3781</v>
      </c>
      <c r="C1065" s="3" t="s">
        <v>7894</v>
      </c>
      <c r="D1065" s="6">
        <v>1000</v>
      </c>
      <c r="E1065" s="8">
        <v>1150</v>
      </c>
      <c r="F1065" t="s">
        <v>8218</v>
      </c>
      <c r="G1065" t="s">
        <v>8228</v>
      </c>
      <c r="H1065" t="s">
        <v>8250</v>
      </c>
      <c r="I1065">
        <v>1468193532</v>
      </c>
      <c r="J1065">
        <v>1465601532</v>
      </c>
      <c r="K1065" t="b">
        <v>0</v>
      </c>
      <c r="L1065">
        <v>10</v>
      </c>
      <c r="M1065" t="b">
        <v>1</v>
      </c>
      <c r="N1065" t="s">
        <v>8303</v>
      </c>
      <c r="O1065" s="20" t="s">
        <v>8319</v>
      </c>
      <c r="P1065" s="15" t="s">
        <v>8361</v>
      </c>
      <c r="Q1065" s="12">
        <v>42531.980694444443</v>
      </c>
      <c r="R1065">
        <v>2016</v>
      </c>
      <c r="S1065" t="s">
        <v>8369</v>
      </c>
    </row>
    <row r="1066" spans="1:19" ht="73" thickBot="1" x14ac:dyDescent="0.4">
      <c r="A1066">
        <v>3785</v>
      </c>
      <c r="B1066" s="3" t="s">
        <v>3782</v>
      </c>
      <c r="C1066" s="3" t="s">
        <v>7895</v>
      </c>
      <c r="D1066" s="6">
        <v>2000</v>
      </c>
      <c r="E1066" s="8">
        <v>3015</v>
      </c>
      <c r="F1066" t="s">
        <v>8218</v>
      </c>
      <c r="G1066" t="s">
        <v>8224</v>
      </c>
      <c r="H1066" t="s">
        <v>8246</v>
      </c>
      <c r="I1066">
        <v>1470132180</v>
      </c>
      <c r="J1066">
        <v>1467040769</v>
      </c>
      <c r="K1066" t="b">
        <v>0</v>
      </c>
      <c r="L1066">
        <v>30</v>
      </c>
      <c r="M1066" t="b">
        <v>1</v>
      </c>
      <c r="N1066" t="s">
        <v>8303</v>
      </c>
      <c r="O1066" s="20" t="s">
        <v>8319</v>
      </c>
      <c r="P1066" s="15" t="s">
        <v>8361</v>
      </c>
      <c r="Q1066" s="13">
        <v>42548.63853009259</v>
      </c>
      <c r="R1066">
        <v>2016</v>
      </c>
      <c r="S1066" t="s">
        <v>8369</v>
      </c>
    </row>
    <row r="1067" spans="1:19" ht="102" thickBot="1" x14ac:dyDescent="0.4">
      <c r="A1067">
        <v>3786</v>
      </c>
      <c r="B1067" s="3" t="s">
        <v>3783</v>
      </c>
      <c r="C1067" s="3" t="s">
        <v>7896</v>
      </c>
      <c r="D1067" s="6">
        <v>6000</v>
      </c>
      <c r="E1067" s="8">
        <v>6658</v>
      </c>
      <c r="F1067" t="s">
        <v>8218</v>
      </c>
      <c r="G1067" t="s">
        <v>8223</v>
      </c>
      <c r="H1067" t="s">
        <v>8245</v>
      </c>
      <c r="I1067">
        <v>1464310475</v>
      </c>
      <c r="J1067">
        <v>1461718475</v>
      </c>
      <c r="K1067" t="b">
        <v>0</v>
      </c>
      <c r="L1067">
        <v>71</v>
      </c>
      <c r="M1067" t="b">
        <v>1</v>
      </c>
      <c r="N1067" t="s">
        <v>8303</v>
      </c>
      <c r="O1067" s="20" t="s">
        <v>8319</v>
      </c>
      <c r="P1067" s="15" t="s">
        <v>8361</v>
      </c>
      <c r="Q1067" s="12">
        <v>42487.037905092591</v>
      </c>
      <c r="R1067">
        <v>2016</v>
      </c>
      <c r="S1067" t="s">
        <v>8367</v>
      </c>
    </row>
    <row r="1068" spans="1:19" ht="87.5" thickBot="1" x14ac:dyDescent="0.4">
      <c r="A1068">
        <v>3787</v>
      </c>
      <c r="B1068" s="3" t="s">
        <v>3784</v>
      </c>
      <c r="C1068" s="3" t="s">
        <v>7897</v>
      </c>
      <c r="D1068" s="6">
        <v>350</v>
      </c>
      <c r="E1068" s="8">
        <v>351</v>
      </c>
      <c r="F1068" t="s">
        <v>8218</v>
      </c>
      <c r="G1068" t="s">
        <v>8223</v>
      </c>
      <c r="H1068" t="s">
        <v>8245</v>
      </c>
      <c r="I1068">
        <v>1436587140</v>
      </c>
      <c r="J1068">
        <v>1434113406</v>
      </c>
      <c r="K1068" t="b">
        <v>0</v>
      </c>
      <c r="L1068">
        <v>10</v>
      </c>
      <c r="M1068" t="b">
        <v>1</v>
      </c>
      <c r="N1068" t="s">
        <v>8303</v>
      </c>
      <c r="O1068" s="20" t="s">
        <v>8319</v>
      </c>
      <c r="P1068" s="15" t="s">
        <v>8361</v>
      </c>
      <c r="Q1068" s="13">
        <v>42167.534791666665</v>
      </c>
      <c r="R1068">
        <v>2015</v>
      </c>
      <c r="S1068" t="s">
        <v>8369</v>
      </c>
    </row>
    <row r="1069" spans="1:19" ht="131" thickBot="1" x14ac:dyDescent="0.4">
      <c r="A1069">
        <v>3788</v>
      </c>
      <c r="B1069" s="3" t="s">
        <v>3785</v>
      </c>
      <c r="C1069" s="3" t="s">
        <v>7898</v>
      </c>
      <c r="D1069" s="6">
        <v>75000</v>
      </c>
      <c r="E1069" s="8">
        <v>500</v>
      </c>
      <c r="F1069" t="s">
        <v>8220</v>
      </c>
      <c r="G1069" t="s">
        <v>8223</v>
      </c>
      <c r="H1069" t="s">
        <v>8245</v>
      </c>
      <c r="I1069">
        <v>1450887480</v>
      </c>
      <c r="J1069">
        <v>1448469719</v>
      </c>
      <c r="K1069" t="b">
        <v>0</v>
      </c>
      <c r="L1069">
        <v>1</v>
      </c>
      <c r="M1069" t="b">
        <v>0</v>
      </c>
      <c r="N1069" t="s">
        <v>8303</v>
      </c>
      <c r="O1069" s="20" t="s">
        <v>8319</v>
      </c>
      <c r="P1069" s="15" t="s">
        <v>8361</v>
      </c>
      <c r="Q1069" s="12">
        <v>42333.695821759262</v>
      </c>
      <c r="R1069">
        <v>2015</v>
      </c>
      <c r="S1069" t="s">
        <v>8374</v>
      </c>
    </row>
    <row r="1070" spans="1:19" ht="58.5" thickBot="1" x14ac:dyDescent="0.4">
      <c r="A1070">
        <v>3789</v>
      </c>
      <c r="B1070" s="3" t="s">
        <v>3786</v>
      </c>
      <c r="C1070" s="3" t="s">
        <v>7899</v>
      </c>
      <c r="D1070" s="6">
        <v>3550</v>
      </c>
      <c r="E1070" s="8">
        <v>116</v>
      </c>
      <c r="F1070" t="s">
        <v>8220</v>
      </c>
      <c r="G1070" t="s">
        <v>8224</v>
      </c>
      <c r="H1070" t="s">
        <v>8246</v>
      </c>
      <c r="I1070">
        <v>1434395418</v>
      </c>
      <c r="J1070">
        <v>1431630618</v>
      </c>
      <c r="K1070" t="b">
        <v>0</v>
      </c>
      <c r="L1070">
        <v>4</v>
      </c>
      <c r="M1070" t="b">
        <v>0</v>
      </c>
      <c r="N1070" t="s">
        <v>8303</v>
      </c>
      <c r="O1070" s="20" t="s">
        <v>8319</v>
      </c>
      <c r="P1070" s="15" t="s">
        <v>8361</v>
      </c>
      <c r="Q1070" s="13">
        <v>42138.798819444448</v>
      </c>
      <c r="R1070">
        <v>2015</v>
      </c>
      <c r="S1070" t="s">
        <v>8368</v>
      </c>
    </row>
    <row r="1071" spans="1:19" ht="131" thickBot="1" x14ac:dyDescent="0.4">
      <c r="A1071">
        <v>3790</v>
      </c>
      <c r="B1071" s="3" t="s">
        <v>3787</v>
      </c>
      <c r="C1071" s="3" t="s">
        <v>7900</v>
      </c>
      <c r="D1071" s="6">
        <v>15000</v>
      </c>
      <c r="E1071" s="8">
        <v>0</v>
      </c>
      <c r="F1071" t="s">
        <v>8220</v>
      </c>
      <c r="G1071" t="s">
        <v>8223</v>
      </c>
      <c r="H1071" t="s">
        <v>8245</v>
      </c>
      <c r="I1071">
        <v>1479834023</v>
      </c>
      <c r="J1071">
        <v>1477238423</v>
      </c>
      <c r="K1071" t="b">
        <v>0</v>
      </c>
      <c r="L1071">
        <v>0</v>
      </c>
      <c r="M1071" t="b">
        <v>0</v>
      </c>
      <c r="N1071" t="s">
        <v>8303</v>
      </c>
      <c r="O1071" s="20" t="s">
        <v>8319</v>
      </c>
      <c r="P1071" s="15" t="s">
        <v>8361</v>
      </c>
      <c r="Q1071" s="12">
        <v>42666.666932870372</v>
      </c>
      <c r="R1071">
        <v>2016</v>
      </c>
      <c r="S1071" t="s">
        <v>8373</v>
      </c>
    </row>
    <row r="1072" spans="1:19" ht="73" thickBot="1" x14ac:dyDescent="0.4">
      <c r="A1072">
        <v>3791</v>
      </c>
      <c r="B1072" s="3" t="s">
        <v>3788</v>
      </c>
      <c r="C1072" s="3" t="s">
        <v>7901</v>
      </c>
      <c r="D1072" s="6">
        <v>1500</v>
      </c>
      <c r="E1072" s="8">
        <v>0</v>
      </c>
      <c r="F1072" t="s">
        <v>8220</v>
      </c>
      <c r="G1072" t="s">
        <v>8223</v>
      </c>
      <c r="H1072" t="s">
        <v>8245</v>
      </c>
      <c r="I1072">
        <v>1404664592</v>
      </c>
      <c r="J1072">
        <v>1399480592</v>
      </c>
      <c r="K1072" t="b">
        <v>0</v>
      </c>
      <c r="L1072">
        <v>0</v>
      </c>
      <c r="M1072" t="b">
        <v>0</v>
      </c>
      <c r="N1072" t="s">
        <v>8303</v>
      </c>
      <c r="O1072" s="20" t="s">
        <v>8319</v>
      </c>
      <c r="P1072" s="15" t="s">
        <v>8361</v>
      </c>
      <c r="Q1072" s="13">
        <v>41766.692037037035</v>
      </c>
      <c r="R1072">
        <v>2014</v>
      </c>
      <c r="S1072" t="s">
        <v>8368</v>
      </c>
    </row>
    <row r="1073" spans="1:19" ht="44" thickBot="1" x14ac:dyDescent="0.4">
      <c r="A1073">
        <v>3792</v>
      </c>
      <c r="B1073" s="3" t="s">
        <v>3789</v>
      </c>
      <c r="C1073" s="3" t="s">
        <v>7902</v>
      </c>
      <c r="D1073" s="6">
        <v>12500</v>
      </c>
      <c r="E1073" s="8">
        <v>35</v>
      </c>
      <c r="F1073" t="s">
        <v>8220</v>
      </c>
      <c r="G1073" t="s">
        <v>8223</v>
      </c>
      <c r="H1073" t="s">
        <v>8245</v>
      </c>
      <c r="I1073">
        <v>1436957022</v>
      </c>
      <c r="J1073">
        <v>1434365022</v>
      </c>
      <c r="K1073" t="b">
        <v>0</v>
      </c>
      <c r="L1073">
        <v>2</v>
      </c>
      <c r="M1073" t="b">
        <v>0</v>
      </c>
      <c r="N1073" t="s">
        <v>8303</v>
      </c>
      <c r="O1073" s="20" t="s">
        <v>8319</v>
      </c>
      <c r="P1073" s="15" t="s">
        <v>8361</v>
      </c>
      <c r="Q1073" s="12">
        <v>42170.447013888886</v>
      </c>
      <c r="R1073">
        <v>2015</v>
      </c>
      <c r="S1073" t="s">
        <v>8369</v>
      </c>
    </row>
    <row r="1074" spans="1:19" ht="131" thickBot="1" x14ac:dyDescent="0.4">
      <c r="A1074">
        <v>3793</v>
      </c>
      <c r="B1074" s="3" t="s">
        <v>3790</v>
      </c>
      <c r="C1074" s="3" t="s">
        <v>7903</v>
      </c>
      <c r="D1074" s="6">
        <v>7000</v>
      </c>
      <c r="E1074" s="8">
        <v>4176</v>
      </c>
      <c r="F1074" t="s">
        <v>8220</v>
      </c>
      <c r="G1074" t="s">
        <v>8223</v>
      </c>
      <c r="H1074" t="s">
        <v>8245</v>
      </c>
      <c r="I1074">
        <v>1418769129</v>
      </c>
      <c r="J1074">
        <v>1416954729</v>
      </c>
      <c r="K1074" t="b">
        <v>0</v>
      </c>
      <c r="L1074">
        <v>24</v>
      </c>
      <c r="M1074" t="b">
        <v>0</v>
      </c>
      <c r="N1074" t="s">
        <v>8303</v>
      </c>
      <c r="O1074" s="20" t="s">
        <v>8319</v>
      </c>
      <c r="P1074" s="15" t="s">
        <v>8361</v>
      </c>
      <c r="Q1074" s="13">
        <v>41968.938993055555</v>
      </c>
      <c r="R1074">
        <v>2014</v>
      </c>
      <c r="S1074" t="s">
        <v>8374</v>
      </c>
    </row>
    <row r="1075" spans="1:19" ht="131" thickBot="1" x14ac:dyDescent="0.4">
      <c r="A1075">
        <v>3794</v>
      </c>
      <c r="B1075" s="3" t="s">
        <v>3791</v>
      </c>
      <c r="C1075" s="3" t="s">
        <v>7904</v>
      </c>
      <c r="D1075" s="6">
        <v>5000</v>
      </c>
      <c r="E1075" s="8">
        <v>50</v>
      </c>
      <c r="F1075" t="s">
        <v>8220</v>
      </c>
      <c r="G1075" t="s">
        <v>8224</v>
      </c>
      <c r="H1075" t="s">
        <v>8246</v>
      </c>
      <c r="I1075">
        <v>1433685354</v>
      </c>
      <c r="J1075">
        <v>1431093354</v>
      </c>
      <c r="K1075" t="b">
        <v>0</v>
      </c>
      <c r="L1075">
        <v>1</v>
      </c>
      <c r="M1075" t="b">
        <v>0</v>
      </c>
      <c r="N1075" t="s">
        <v>8303</v>
      </c>
      <c r="O1075" s="20" t="s">
        <v>8319</v>
      </c>
      <c r="P1075" s="15" t="s">
        <v>8361</v>
      </c>
      <c r="Q1075" s="12">
        <v>42132.58048611111</v>
      </c>
      <c r="R1075">
        <v>2015</v>
      </c>
      <c r="S1075" t="s">
        <v>8368</v>
      </c>
    </row>
    <row r="1076" spans="1:19" ht="29.5" thickBot="1" x14ac:dyDescent="0.4">
      <c r="A1076">
        <v>3795</v>
      </c>
      <c r="B1076" s="3" t="s">
        <v>3792</v>
      </c>
      <c r="C1076" s="3" t="s">
        <v>7905</v>
      </c>
      <c r="D1076" s="6">
        <v>600</v>
      </c>
      <c r="E1076" s="8">
        <v>10</v>
      </c>
      <c r="F1076" t="s">
        <v>8220</v>
      </c>
      <c r="G1076" t="s">
        <v>8224</v>
      </c>
      <c r="H1076" t="s">
        <v>8246</v>
      </c>
      <c r="I1076">
        <v>1440801000</v>
      </c>
      <c r="J1076">
        <v>1437042490</v>
      </c>
      <c r="K1076" t="b">
        <v>0</v>
      </c>
      <c r="L1076">
        <v>2</v>
      </c>
      <c r="M1076" t="b">
        <v>0</v>
      </c>
      <c r="N1076" t="s">
        <v>8303</v>
      </c>
      <c r="O1076" s="20" t="s">
        <v>8319</v>
      </c>
      <c r="P1076" s="15" t="s">
        <v>8361</v>
      </c>
      <c r="Q1076" s="13">
        <v>42201.436226851853</v>
      </c>
      <c r="R1076">
        <v>2015</v>
      </c>
      <c r="S1076" t="s">
        <v>8370</v>
      </c>
    </row>
    <row r="1077" spans="1:19" ht="73" thickBot="1" x14ac:dyDescent="0.4">
      <c r="A1077">
        <v>3796</v>
      </c>
      <c r="B1077" s="3" t="s">
        <v>3793</v>
      </c>
      <c r="C1077" s="3" t="s">
        <v>7906</v>
      </c>
      <c r="D1077" s="6">
        <v>22500</v>
      </c>
      <c r="E1077" s="8">
        <v>1</v>
      </c>
      <c r="F1077" t="s">
        <v>8220</v>
      </c>
      <c r="G1077" t="s">
        <v>8223</v>
      </c>
      <c r="H1077" t="s">
        <v>8245</v>
      </c>
      <c r="I1077">
        <v>1484354556</v>
      </c>
      <c r="J1077">
        <v>1479170556</v>
      </c>
      <c r="K1077" t="b">
        <v>0</v>
      </c>
      <c r="L1077">
        <v>1</v>
      </c>
      <c r="M1077" t="b">
        <v>0</v>
      </c>
      <c r="N1077" t="s">
        <v>8303</v>
      </c>
      <c r="O1077" s="20" t="s">
        <v>8319</v>
      </c>
      <c r="P1077" s="15" t="s">
        <v>8361</v>
      </c>
      <c r="Q1077" s="12">
        <v>42689.029583333337</v>
      </c>
      <c r="R1077">
        <v>2016</v>
      </c>
      <c r="S1077" t="s">
        <v>8374</v>
      </c>
    </row>
    <row r="1078" spans="1:19" ht="116.5" thickBot="1" x14ac:dyDescent="0.4">
      <c r="A1078">
        <v>3797</v>
      </c>
      <c r="B1078" s="3" t="s">
        <v>3794</v>
      </c>
      <c r="C1078" s="3" t="s">
        <v>7907</v>
      </c>
      <c r="D1078" s="6">
        <v>6000</v>
      </c>
      <c r="E1078" s="8">
        <v>5380</v>
      </c>
      <c r="F1078" t="s">
        <v>8220</v>
      </c>
      <c r="G1078" t="s">
        <v>8223</v>
      </c>
      <c r="H1078" t="s">
        <v>8245</v>
      </c>
      <c r="I1078">
        <v>1429564165</v>
      </c>
      <c r="J1078">
        <v>1426972165</v>
      </c>
      <c r="K1078" t="b">
        <v>0</v>
      </c>
      <c r="L1078">
        <v>37</v>
      </c>
      <c r="M1078" t="b">
        <v>0</v>
      </c>
      <c r="N1078" t="s">
        <v>8303</v>
      </c>
      <c r="O1078" s="20" t="s">
        <v>8319</v>
      </c>
      <c r="P1078" s="15" t="s">
        <v>8361</v>
      </c>
      <c r="Q1078" s="13">
        <v>42084.881539351853</v>
      </c>
      <c r="R1078">
        <v>2015</v>
      </c>
      <c r="S1078" t="s">
        <v>8366</v>
      </c>
    </row>
    <row r="1079" spans="1:19" ht="116.5" thickBot="1" x14ac:dyDescent="0.4">
      <c r="A1079">
        <v>3798</v>
      </c>
      <c r="B1079" s="3" t="s">
        <v>3795</v>
      </c>
      <c r="C1079" s="3" t="s">
        <v>7908</v>
      </c>
      <c r="D1079" s="6">
        <v>70000</v>
      </c>
      <c r="E1079" s="8">
        <v>1025</v>
      </c>
      <c r="F1079" t="s">
        <v>8220</v>
      </c>
      <c r="G1079" t="s">
        <v>8223</v>
      </c>
      <c r="H1079" t="s">
        <v>8245</v>
      </c>
      <c r="I1079">
        <v>1407691248</v>
      </c>
      <c r="J1079">
        <v>1405099248</v>
      </c>
      <c r="K1079" t="b">
        <v>0</v>
      </c>
      <c r="L1079">
        <v>5</v>
      </c>
      <c r="M1079" t="b">
        <v>0</v>
      </c>
      <c r="N1079" t="s">
        <v>8303</v>
      </c>
      <c r="O1079" s="20" t="s">
        <v>8319</v>
      </c>
      <c r="P1079" s="15" t="s">
        <v>8361</v>
      </c>
      <c r="Q1079" s="12">
        <v>41831.722777777781</v>
      </c>
      <c r="R1079">
        <v>2014</v>
      </c>
      <c r="S1079" t="s">
        <v>8370</v>
      </c>
    </row>
    <row r="1080" spans="1:19" ht="44" thickBot="1" x14ac:dyDescent="0.4">
      <c r="A1080">
        <v>3799</v>
      </c>
      <c r="B1080" s="3" t="s">
        <v>3796</v>
      </c>
      <c r="C1080" s="3" t="s">
        <v>7909</v>
      </c>
      <c r="D1080" s="6">
        <v>10000</v>
      </c>
      <c r="E1080" s="8">
        <v>402</v>
      </c>
      <c r="F1080" t="s">
        <v>8220</v>
      </c>
      <c r="G1080" t="s">
        <v>8223</v>
      </c>
      <c r="H1080" t="s">
        <v>8245</v>
      </c>
      <c r="I1080">
        <v>1457734843</v>
      </c>
      <c r="J1080">
        <v>1455142843</v>
      </c>
      <c r="K1080" t="b">
        <v>0</v>
      </c>
      <c r="L1080">
        <v>4</v>
      </c>
      <c r="M1080" t="b">
        <v>0</v>
      </c>
      <c r="N1080" t="s">
        <v>8303</v>
      </c>
      <c r="O1080" s="20" t="s">
        <v>8319</v>
      </c>
      <c r="P1080" s="15" t="s">
        <v>8361</v>
      </c>
      <c r="Q1080" s="13">
        <v>42410.93105324074</v>
      </c>
      <c r="R1080">
        <v>2016</v>
      </c>
      <c r="S1080" t="s">
        <v>8376</v>
      </c>
    </row>
    <row r="1081" spans="1:19" ht="102" thickBot="1" x14ac:dyDescent="0.4">
      <c r="A1081">
        <v>3800</v>
      </c>
      <c r="B1081" s="3" t="s">
        <v>3797</v>
      </c>
      <c r="C1081" s="3" t="s">
        <v>7910</v>
      </c>
      <c r="D1081" s="6">
        <v>22000</v>
      </c>
      <c r="E1081" s="8">
        <v>881</v>
      </c>
      <c r="F1081" t="s">
        <v>8220</v>
      </c>
      <c r="G1081" t="s">
        <v>8223</v>
      </c>
      <c r="H1081" t="s">
        <v>8245</v>
      </c>
      <c r="I1081">
        <v>1420952340</v>
      </c>
      <c r="J1081">
        <v>1418146883</v>
      </c>
      <c r="K1081" t="b">
        <v>0</v>
      </c>
      <c r="L1081">
        <v>16</v>
      </c>
      <c r="M1081" t="b">
        <v>0</v>
      </c>
      <c r="N1081" t="s">
        <v>8303</v>
      </c>
      <c r="O1081" s="20" t="s">
        <v>8319</v>
      </c>
      <c r="P1081" s="15" t="s">
        <v>8361</v>
      </c>
      <c r="Q1081" s="12">
        <v>41982.737071759257</v>
      </c>
      <c r="R1081">
        <v>2014</v>
      </c>
      <c r="S1081" t="s">
        <v>8375</v>
      </c>
    </row>
    <row r="1082" spans="1:19" ht="58.5" thickBot="1" x14ac:dyDescent="0.4">
      <c r="A1082">
        <v>3801</v>
      </c>
      <c r="B1082" s="3" t="s">
        <v>3798</v>
      </c>
      <c r="C1082" s="3" t="s">
        <v>7911</v>
      </c>
      <c r="D1082" s="6">
        <v>5000</v>
      </c>
      <c r="E1082" s="8">
        <v>426</v>
      </c>
      <c r="F1082" t="s">
        <v>8220</v>
      </c>
      <c r="G1082" t="s">
        <v>8223</v>
      </c>
      <c r="H1082" t="s">
        <v>8245</v>
      </c>
      <c r="I1082">
        <v>1420215216</v>
      </c>
      <c r="J1082">
        <v>1417536816</v>
      </c>
      <c r="K1082" t="b">
        <v>0</v>
      </c>
      <c r="L1082">
        <v>9</v>
      </c>
      <c r="M1082" t="b">
        <v>0</v>
      </c>
      <c r="N1082" t="s">
        <v>8303</v>
      </c>
      <c r="O1082" s="20" t="s">
        <v>8319</v>
      </c>
      <c r="P1082" s="15" t="s">
        <v>8361</v>
      </c>
      <c r="Q1082" s="13">
        <v>41975.676111111112</v>
      </c>
      <c r="R1082">
        <v>2014</v>
      </c>
      <c r="S1082" t="s">
        <v>8375</v>
      </c>
    </row>
    <row r="1083" spans="1:19" ht="73" thickBot="1" x14ac:dyDescent="0.4">
      <c r="A1083">
        <v>3802</v>
      </c>
      <c r="B1083" s="3" t="s">
        <v>3799</v>
      </c>
      <c r="C1083" s="3" t="s">
        <v>7912</v>
      </c>
      <c r="D1083" s="6">
        <v>3000</v>
      </c>
      <c r="E1083" s="8">
        <v>0</v>
      </c>
      <c r="F1083" t="s">
        <v>8220</v>
      </c>
      <c r="G1083" t="s">
        <v>8223</v>
      </c>
      <c r="H1083" t="s">
        <v>8245</v>
      </c>
      <c r="I1083">
        <v>1445482906</v>
      </c>
      <c r="J1083">
        <v>1442890906</v>
      </c>
      <c r="K1083" t="b">
        <v>0</v>
      </c>
      <c r="L1083">
        <v>0</v>
      </c>
      <c r="M1083" t="b">
        <v>0</v>
      </c>
      <c r="N1083" t="s">
        <v>8303</v>
      </c>
      <c r="O1083" s="20" t="s">
        <v>8319</v>
      </c>
      <c r="P1083" s="15" t="s">
        <v>8361</v>
      </c>
      <c r="Q1083" s="12">
        <v>42269.126226851855</v>
      </c>
      <c r="R1083">
        <v>2015</v>
      </c>
      <c r="S1083" t="s">
        <v>8372</v>
      </c>
    </row>
    <row r="1084" spans="1:19" ht="87.5" thickBot="1" x14ac:dyDescent="0.4">
      <c r="A1084">
        <v>3803</v>
      </c>
      <c r="B1084" s="3" t="s">
        <v>3800</v>
      </c>
      <c r="C1084" s="3" t="s">
        <v>7913</v>
      </c>
      <c r="D1084" s="6">
        <v>12000</v>
      </c>
      <c r="E1084" s="8">
        <v>2358</v>
      </c>
      <c r="F1084" t="s">
        <v>8220</v>
      </c>
      <c r="G1084" t="s">
        <v>8223</v>
      </c>
      <c r="H1084" t="s">
        <v>8245</v>
      </c>
      <c r="I1084">
        <v>1457133568</v>
      </c>
      <c r="J1084">
        <v>1454541568</v>
      </c>
      <c r="K1084" t="b">
        <v>0</v>
      </c>
      <c r="L1084">
        <v>40</v>
      </c>
      <c r="M1084" t="b">
        <v>0</v>
      </c>
      <c r="N1084" t="s">
        <v>8303</v>
      </c>
      <c r="O1084" s="20" t="s">
        <v>8319</v>
      </c>
      <c r="P1084" s="15" t="s">
        <v>8361</v>
      </c>
      <c r="Q1084" s="13">
        <v>42403.971851851849</v>
      </c>
      <c r="R1084">
        <v>2016</v>
      </c>
      <c r="S1084" t="s">
        <v>8376</v>
      </c>
    </row>
    <row r="1085" spans="1:19" ht="116.5" thickBot="1" x14ac:dyDescent="0.4">
      <c r="A1085">
        <v>3804</v>
      </c>
      <c r="B1085" s="3" t="s">
        <v>3801</v>
      </c>
      <c r="C1085" s="3" t="s">
        <v>7914</v>
      </c>
      <c r="D1085" s="6">
        <v>8000</v>
      </c>
      <c r="E1085" s="8">
        <v>0</v>
      </c>
      <c r="F1085" t="s">
        <v>8220</v>
      </c>
      <c r="G1085" t="s">
        <v>8223</v>
      </c>
      <c r="H1085" t="s">
        <v>8245</v>
      </c>
      <c r="I1085">
        <v>1469948400</v>
      </c>
      <c r="J1085">
        <v>1465172024</v>
      </c>
      <c r="K1085" t="b">
        <v>0</v>
      </c>
      <c r="L1085">
        <v>0</v>
      </c>
      <c r="M1085" t="b">
        <v>0</v>
      </c>
      <c r="N1085" t="s">
        <v>8303</v>
      </c>
      <c r="O1085" s="20" t="s">
        <v>8319</v>
      </c>
      <c r="P1085" s="15" t="s">
        <v>8361</v>
      </c>
      <c r="Q1085" s="12">
        <v>42527.00953703704</v>
      </c>
      <c r="R1085">
        <v>2016</v>
      </c>
      <c r="S1085" t="s">
        <v>8369</v>
      </c>
    </row>
    <row r="1086" spans="1:19" ht="73" thickBot="1" x14ac:dyDescent="0.4">
      <c r="A1086">
        <v>3805</v>
      </c>
      <c r="B1086" s="3" t="s">
        <v>3802</v>
      </c>
      <c r="C1086" s="3" t="s">
        <v>7915</v>
      </c>
      <c r="D1086" s="6">
        <v>150000</v>
      </c>
      <c r="E1086" s="8">
        <v>3</v>
      </c>
      <c r="F1086" t="s">
        <v>8220</v>
      </c>
      <c r="G1086" t="s">
        <v>8223</v>
      </c>
      <c r="H1086" t="s">
        <v>8245</v>
      </c>
      <c r="I1086">
        <v>1411852640</v>
      </c>
      <c r="J1086">
        <v>1406668640</v>
      </c>
      <c r="K1086" t="b">
        <v>0</v>
      </c>
      <c r="L1086">
        <v>2</v>
      </c>
      <c r="M1086" t="b">
        <v>0</v>
      </c>
      <c r="N1086" t="s">
        <v>8303</v>
      </c>
      <c r="O1086" s="20" t="s">
        <v>8319</v>
      </c>
      <c r="P1086" s="15" t="s">
        <v>8361</v>
      </c>
      <c r="Q1086" s="13">
        <v>41849.887037037035</v>
      </c>
      <c r="R1086">
        <v>2014</v>
      </c>
      <c r="S1086" t="s">
        <v>8370</v>
      </c>
    </row>
    <row r="1087" spans="1:19" ht="131" thickBot="1" x14ac:dyDescent="0.4">
      <c r="A1087">
        <v>3806</v>
      </c>
      <c r="B1087" s="3" t="s">
        <v>3803</v>
      </c>
      <c r="C1087" s="3" t="s">
        <v>7916</v>
      </c>
      <c r="D1087" s="6">
        <v>7500</v>
      </c>
      <c r="E1087" s="8">
        <v>5</v>
      </c>
      <c r="F1087" t="s">
        <v>8220</v>
      </c>
      <c r="G1087" t="s">
        <v>8225</v>
      </c>
      <c r="H1087" t="s">
        <v>8247</v>
      </c>
      <c r="I1087">
        <v>1404022381</v>
      </c>
      <c r="J1087">
        <v>1402294381</v>
      </c>
      <c r="K1087" t="b">
        <v>0</v>
      </c>
      <c r="L1087">
        <v>1</v>
      </c>
      <c r="M1087" t="b">
        <v>0</v>
      </c>
      <c r="N1087" t="s">
        <v>8303</v>
      </c>
      <c r="O1087" s="20" t="s">
        <v>8319</v>
      </c>
      <c r="P1087" s="15" t="s">
        <v>8361</v>
      </c>
      <c r="Q1087" s="12">
        <v>41799.259039351855</v>
      </c>
      <c r="R1087">
        <v>2014</v>
      </c>
      <c r="S1087" t="s">
        <v>8369</v>
      </c>
    </row>
    <row r="1088" spans="1:19" ht="87.5" thickBot="1" x14ac:dyDescent="0.4">
      <c r="A1088">
        <v>3807</v>
      </c>
      <c r="B1088" s="3" t="s">
        <v>3804</v>
      </c>
      <c r="C1088" s="3" t="s">
        <v>7917</v>
      </c>
      <c r="D1088" s="6">
        <v>1500</v>
      </c>
      <c r="E1088" s="8">
        <v>455</v>
      </c>
      <c r="F1088" t="s">
        <v>8220</v>
      </c>
      <c r="G1088" t="s">
        <v>8223</v>
      </c>
      <c r="H1088" t="s">
        <v>8245</v>
      </c>
      <c r="I1088">
        <v>1428097739</v>
      </c>
      <c r="J1088">
        <v>1427492939</v>
      </c>
      <c r="K1088" t="b">
        <v>0</v>
      </c>
      <c r="L1088">
        <v>9</v>
      </c>
      <c r="M1088" t="b">
        <v>0</v>
      </c>
      <c r="N1088" t="s">
        <v>8303</v>
      </c>
      <c r="O1088" s="20" t="s">
        <v>8319</v>
      </c>
      <c r="P1088" s="15" t="s">
        <v>8361</v>
      </c>
      <c r="Q1088" s="13">
        <v>42090.909016203703</v>
      </c>
      <c r="R1088">
        <v>2015</v>
      </c>
      <c r="S1088" t="s">
        <v>8366</v>
      </c>
    </row>
    <row r="1089" spans="1:19" ht="87.5" thickBot="1" x14ac:dyDescent="0.4">
      <c r="A1089">
        <v>3808</v>
      </c>
      <c r="B1089" s="3" t="s">
        <v>3805</v>
      </c>
      <c r="C1089" s="3" t="s">
        <v>7918</v>
      </c>
      <c r="D1089" s="6">
        <v>1000</v>
      </c>
      <c r="E1089" s="8">
        <v>1000</v>
      </c>
      <c r="F1089" t="s">
        <v>8218</v>
      </c>
      <c r="G1089" t="s">
        <v>8224</v>
      </c>
      <c r="H1089" t="s">
        <v>8246</v>
      </c>
      <c r="I1089">
        <v>1429955619</v>
      </c>
      <c r="J1089">
        <v>1424775219</v>
      </c>
      <c r="K1089" t="b">
        <v>0</v>
      </c>
      <c r="L1089">
        <v>24</v>
      </c>
      <c r="M1089" t="b">
        <v>1</v>
      </c>
      <c r="N1089" t="s">
        <v>8269</v>
      </c>
      <c r="O1089" s="20" t="s">
        <v>8319</v>
      </c>
      <c r="P1089" s="15" t="s">
        <v>8320</v>
      </c>
      <c r="Q1089" s="12">
        <v>42059.453923611109</v>
      </c>
      <c r="R1089">
        <v>2015</v>
      </c>
      <c r="S1089" t="s">
        <v>8376</v>
      </c>
    </row>
    <row r="1090" spans="1:19" ht="87.5" thickBot="1" x14ac:dyDescent="0.4">
      <c r="A1090">
        <v>3809</v>
      </c>
      <c r="B1090" s="3" t="s">
        <v>3806</v>
      </c>
      <c r="C1090" s="3" t="s">
        <v>7919</v>
      </c>
      <c r="D1090" s="6">
        <v>2000</v>
      </c>
      <c r="E1090" s="8">
        <v>2025</v>
      </c>
      <c r="F1090" t="s">
        <v>8218</v>
      </c>
      <c r="G1090" t="s">
        <v>8224</v>
      </c>
      <c r="H1090" t="s">
        <v>8246</v>
      </c>
      <c r="I1090">
        <v>1406761200</v>
      </c>
      <c r="J1090">
        <v>1402403907</v>
      </c>
      <c r="K1090" t="b">
        <v>0</v>
      </c>
      <c r="L1090">
        <v>38</v>
      </c>
      <c r="M1090" t="b">
        <v>1</v>
      </c>
      <c r="N1090" t="s">
        <v>8269</v>
      </c>
      <c r="O1090" s="20" t="s">
        <v>8319</v>
      </c>
      <c r="P1090" s="15" t="s">
        <v>8320</v>
      </c>
      <c r="Q1090" s="13">
        <v>41800.526701388888</v>
      </c>
      <c r="R1090">
        <v>2014</v>
      </c>
      <c r="S1090" t="s">
        <v>8369</v>
      </c>
    </row>
    <row r="1091" spans="1:19" ht="29.5" thickBot="1" x14ac:dyDescent="0.4">
      <c r="A1091">
        <v>3810</v>
      </c>
      <c r="B1091" s="3" t="s">
        <v>3807</v>
      </c>
      <c r="C1091" s="3" t="s">
        <v>7920</v>
      </c>
      <c r="D1091" s="6">
        <v>1500</v>
      </c>
      <c r="E1091" s="8">
        <v>1826</v>
      </c>
      <c r="F1091" t="s">
        <v>8218</v>
      </c>
      <c r="G1091" t="s">
        <v>8223</v>
      </c>
      <c r="H1091" t="s">
        <v>8245</v>
      </c>
      <c r="I1091">
        <v>1426965758</v>
      </c>
      <c r="J1091">
        <v>1424377358</v>
      </c>
      <c r="K1091" t="b">
        <v>0</v>
      </c>
      <c r="L1091">
        <v>26</v>
      </c>
      <c r="M1091" t="b">
        <v>1</v>
      </c>
      <c r="N1091" t="s">
        <v>8269</v>
      </c>
      <c r="O1091" s="20" t="s">
        <v>8319</v>
      </c>
      <c r="P1091" s="15" t="s">
        <v>8320</v>
      </c>
      <c r="Q1091" s="12">
        <v>42054.849050925928</v>
      </c>
      <c r="R1091">
        <v>2015</v>
      </c>
      <c r="S1091" t="s">
        <v>8376</v>
      </c>
    </row>
    <row r="1092" spans="1:19" ht="58.5" thickBot="1" x14ac:dyDescent="0.4">
      <c r="A1092">
        <v>3811</v>
      </c>
      <c r="B1092" s="3" t="s">
        <v>3808</v>
      </c>
      <c r="C1092" s="3" t="s">
        <v>7921</v>
      </c>
      <c r="D1092" s="6">
        <v>250</v>
      </c>
      <c r="E1092" s="8">
        <v>825</v>
      </c>
      <c r="F1092" t="s">
        <v>8218</v>
      </c>
      <c r="G1092" t="s">
        <v>8224</v>
      </c>
      <c r="H1092" t="s">
        <v>8246</v>
      </c>
      <c r="I1092">
        <v>1464692400</v>
      </c>
      <c r="J1092">
        <v>1461769373</v>
      </c>
      <c r="K1092" t="b">
        <v>0</v>
      </c>
      <c r="L1092">
        <v>19</v>
      </c>
      <c r="M1092" t="b">
        <v>1</v>
      </c>
      <c r="N1092" t="s">
        <v>8269</v>
      </c>
      <c r="O1092" s="20" t="s">
        <v>8319</v>
      </c>
      <c r="P1092" s="15" t="s">
        <v>8320</v>
      </c>
      <c r="Q1092" s="13">
        <v>42487.627002314817</v>
      </c>
      <c r="R1092">
        <v>2016</v>
      </c>
      <c r="S1092" t="s">
        <v>8367</v>
      </c>
    </row>
    <row r="1093" spans="1:19" ht="58.5" thickBot="1" x14ac:dyDescent="0.4">
      <c r="A1093">
        <v>3812</v>
      </c>
      <c r="B1093" s="3" t="s">
        <v>3809</v>
      </c>
      <c r="C1093" s="3" t="s">
        <v>7922</v>
      </c>
      <c r="D1093" s="6">
        <v>2000</v>
      </c>
      <c r="E1093" s="8">
        <v>2191</v>
      </c>
      <c r="F1093" t="s">
        <v>8218</v>
      </c>
      <c r="G1093" t="s">
        <v>8228</v>
      </c>
      <c r="H1093" t="s">
        <v>8250</v>
      </c>
      <c r="I1093">
        <v>1433131140</v>
      </c>
      <c r="J1093">
        <v>1429120908</v>
      </c>
      <c r="K1093" t="b">
        <v>0</v>
      </c>
      <c r="L1093">
        <v>11</v>
      </c>
      <c r="M1093" t="b">
        <v>1</v>
      </c>
      <c r="N1093" t="s">
        <v>8269</v>
      </c>
      <c r="O1093" s="20" t="s">
        <v>8319</v>
      </c>
      <c r="P1093" s="15" t="s">
        <v>8320</v>
      </c>
      <c r="Q1093" s="12">
        <v>42109.751250000001</v>
      </c>
      <c r="R1093">
        <v>2015</v>
      </c>
      <c r="S1093" t="s">
        <v>8367</v>
      </c>
    </row>
    <row r="1094" spans="1:19" ht="44" thickBot="1" x14ac:dyDescent="0.4">
      <c r="A1094">
        <v>3813</v>
      </c>
      <c r="B1094" s="3" t="s">
        <v>3810</v>
      </c>
      <c r="C1094" s="3" t="s">
        <v>7923</v>
      </c>
      <c r="D1094" s="6">
        <v>2100</v>
      </c>
      <c r="E1094" s="8">
        <v>2119.9899999999998</v>
      </c>
      <c r="F1094" t="s">
        <v>8218</v>
      </c>
      <c r="G1094" t="s">
        <v>8223</v>
      </c>
      <c r="H1094" t="s">
        <v>8245</v>
      </c>
      <c r="I1094">
        <v>1465940580</v>
      </c>
      <c r="J1094">
        <v>1462603021</v>
      </c>
      <c r="K1094" t="b">
        <v>0</v>
      </c>
      <c r="L1094">
        <v>27</v>
      </c>
      <c r="M1094" t="b">
        <v>1</v>
      </c>
      <c r="N1094" t="s">
        <v>8269</v>
      </c>
      <c r="O1094" s="20" t="s">
        <v>8319</v>
      </c>
      <c r="P1094" s="15" t="s">
        <v>8320</v>
      </c>
      <c r="Q1094" s="13">
        <v>42497.275706018518</v>
      </c>
      <c r="R1094">
        <v>2016</v>
      </c>
      <c r="S1094" t="s">
        <v>8368</v>
      </c>
    </row>
    <row r="1095" spans="1:19" ht="116.5" thickBot="1" x14ac:dyDescent="0.4">
      <c r="A1095">
        <v>3814</v>
      </c>
      <c r="B1095" s="3" t="s">
        <v>3811</v>
      </c>
      <c r="C1095" s="3" t="s">
        <v>7924</v>
      </c>
      <c r="D1095" s="6">
        <v>1500</v>
      </c>
      <c r="E1095" s="8">
        <v>2102</v>
      </c>
      <c r="F1095" t="s">
        <v>8218</v>
      </c>
      <c r="G1095" t="s">
        <v>8223</v>
      </c>
      <c r="H1095" t="s">
        <v>8245</v>
      </c>
      <c r="I1095">
        <v>1427860740</v>
      </c>
      <c r="J1095">
        <v>1424727712</v>
      </c>
      <c r="K1095" t="b">
        <v>0</v>
      </c>
      <c r="L1095">
        <v>34</v>
      </c>
      <c r="M1095" t="b">
        <v>1</v>
      </c>
      <c r="N1095" t="s">
        <v>8269</v>
      </c>
      <c r="O1095" s="20" t="s">
        <v>8319</v>
      </c>
      <c r="P1095" s="15" t="s">
        <v>8320</v>
      </c>
      <c r="Q1095" s="12">
        <v>42058.904074074075</v>
      </c>
      <c r="R1095">
        <v>2015</v>
      </c>
      <c r="S1095" t="s">
        <v>8376</v>
      </c>
    </row>
    <row r="1096" spans="1:19" ht="116.5" thickBot="1" x14ac:dyDescent="0.4">
      <c r="A1096">
        <v>3815</v>
      </c>
      <c r="B1096" s="3" t="s">
        <v>3812</v>
      </c>
      <c r="C1096" s="3" t="s">
        <v>7925</v>
      </c>
      <c r="D1096" s="6">
        <v>1000</v>
      </c>
      <c r="E1096" s="8">
        <v>1000.01</v>
      </c>
      <c r="F1096" t="s">
        <v>8218</v>
      </c>
      <c r="G1096" t="s">
        <v>8224</v>
      </c>
      <c r="H1096" t="s">
        <v>8246</v>
      </c>
      <c r="I1096">
        <v>1440111600</v>
      </c>
      <c r="J1096">
        <v>1437545657</v>
      </c>
      <c r="K1096" t="b">
        <v>0</v>
      </c>
      <c r="L1096">
        <v>20</v>
      </c>
      <c r="M1096" t="b">
        <v>1</v>
      </c>
      <c r="N1096" t="s">
        <v>8269</v>
      </c>
      <c r="O1096" s="20" t="s">
        <v>8319</v>
      </c>
      <c r="P1096" s="15" t="s">
        <v>8320</v>
      </c>
      <c r="Q1096" s="13">
        <v>42207.259918981479</v>
      </c>
      <c r="R1096">
        <v>2015</v>
      </c>
      <c r="S1096" t="s">
        <v>8370</v>
      </c>
    </row>
    <row r="1097" spans="1:19" ht="87.5" thickBot="1" x14ac:dyDescent="0.4">
      <c r="A1097">
        <v>3816</v>
      </c>
      <c r="B1097" s="3" t="s">
        <v>3813</v>
      </c>
      <c r="C1097" s="3" t="s">
        <v>7926</v>
      </c>
      <c r="D1097" s="6">
        <v>1500</v>
      </c>
      <c r="E1097" s="8">
        <v>1788.57</v>
      </c>
      <c r="F1097" t="s">
        <v>8218</v>
      </c>
      <c r="G1097" t="s">
        <v>8223</v>
      </c>
      <c r="H1097" t="s">
        <v>8245</v>
      </c>
      <c r="I1097">
        <v>1405614823</v>
      </c>
      <c r="J1097">
        <v>1403022823</v>
      </c>
      <c r="K1097" t="b">
        <v>0</v>
      </c>
      <c r="L1097">
        <v>37</v>
      </c>
      <c r="M1097" t="b">
        <v>1</v>
      </c>
      <c r="N1097" t="s">
        <v>8269</v>
      </c>
      <c r="O1097" s="20" t="s">
        <v>8319</v>
      </c>
      <c r="P1097" s="15" t="s">
        <v>8320</v>
      </c>
      <c r="Q1097" s="12">
        <v>41807.690081018518</v>
      </c>
      <c r="R1097">
        <v>2014</v>
      </c>
      <c r="S1097" t="s">
        <v>8369</v>
      </c>
    </row>
    <row r="1098" spans="1:19" ht="87.5" thickBot="1" x14ac:dyDescent="0.4">
      <c r="A1098">
        <v>3817</v>
      </c>
      <c r="B1098" s="3" t="s">
        <v>3814</v>
      </c>
      <c r="C1098" s="3" t="s">
        <v>7927</v>
      </c>
      <c r="D1098" s="6">
        <v>2000</v>
      </c>
      <c r="E1098" s="8">
        <v>2145</v>
      </c>
      <c r="F1098" t="s">
        <v>8218</v>
      </c>
      <c r="G1098" t="s">
        <v>8223</v>
      </c>
      <c r="H1098" t="s">
        <v>8245</v>
      </c>
      <c r="I1098">
        <v>1445659140</v>
      </c>
      <c r="J1098">
        <v>1444236216</v>
      </c>
      <c r="K1098" t="b">
        <v>0</v>
      </c>
      <c r="L1098">
        <v>20</v>
      </c>
      <c r="M1098" t="b">
        <v>1</v>
      </c>
      <c r="N1098" t="s">
        <v>8269</v>
      </c>
      <c r="O1098" s="20" t="s">
        <v>8319</v>
      </c>
      <c r="P1098" s="15" t="s">
        <v>8320</v>
      </c>
      <c r="Q1098" s="13">
        <v>42284.696944444448</v>
      </c>
      <c r="R1098">
        <v>2015</v>
      </c>
      <c r="S1098" t="s">
        <v>8373</v>
      </c>
    </row>
    <row r="1099" spans="1:19" ht="87.5" thickBot="1" x14ac:dyDescent="0.4">
      <c r="A1099">
        <v>3818</v>
      </c>
      <c r="B1099" s="3" t="s">
        <v>3815</v>
      </c>
      <c r="C1099" s="3" t="s">
        <v>7928</v>
      </c>
      <c r="D1099" s="6">
        <v>250</v>
      </c>
      <c r="E1099" s="8">
        <v>570</v>
      </c>
      <c r="F1099" t="s">
        <v>8218</v>
      </c>
      <c r="G1099" t="s">
        <v>8223</v>
      </c>
      <c r="H1099" t="s">
        <v>8245</v>
      </c>
      <c r="I1099">
        <v>1426187582</v>
      </c>
      <c r="J1099">
        <v>1423599182</v>
      </c>
      <c r="K1099" t="b">
        <v>0</v>
      </c>
      <c r="L1099">
        <v>10</v>
      </c>
      <c r="M1099" t="b">
        <v>1</v>
      </c>
      <c r="N1099" t="s">
        <v>8269</v>
      </c>
      <c r="O1099" s="20" t="s">
        <v>8319</v>
      </c>
      <c r="P1099" s="15" t="s">
        <v>8320</v>
      </c>
      <c r="Q1099" s="12">
        <v>42045.84238425926</v>
      </c>
      <c r="R1099">
        <v>2015</v>
      </c>
      <c r="S1099" t="s">
        <v>8376</v>
      </c>
    </row>
    <row r="1100" spans="1:19" ht="102" thickBot="1" x14ac:dyDescent="0.4">
      <c r="A1100">
        <v>3819</v>
      </c>
      <c r="B1100" s="3" t="s">
        <v>3816</v>
      </c>
      <c r="C1100" s="3" t="s">
        <v>7817</v>
      </c>
      <c r="D1100" s="6">
        <v>1000</v>
      </c>
      <c r="E1100" s="8">
        <v>1064</v>
      </c>
      <c r="F1100" t="s">
        <v>8218</v>
      </c>
      <c r="G1100" t="s">
        <v>8223</v>
      </c>
      <c r="H1100" t="s">
        <v>8245</v>
      </c>
      <c r="I1100">
        <v>1437166920</v>
      </c>
      <c r="J1100">
        <v>1435554104</v>
      </c>
      <c r="K1100" t="b">
        <v>0</v>
      </c>
      <c r="L1100">
        <v>26</v>
      </c>
      <c r="M1100" t="b">
        <v>1</v>
      </c>
      <c r="N1100" t="s">
        <v>8269</v>
      </c>
      <c r="O1100" s="20" t="s">
        <v>8319</v>
      </c>
      <c r="P1100" s="15" t="s">
        <v>8320</v>
      </c>
      <c r="Q1100" s="13">
        <v>42184.209537037037</v>
      </c>
      <c r="R1100">
        <v>2015</v>
      </c>
      <c r="S1100" t="s">
        <v>8369</v>
      </c>
    </row>
    <row r="1101" spans="1:19" ht="44" thickBot="1" x14ac:dyDescent="0.4">
      <c r="A1101">
        <v>3820</v>
      </c>
      <c r="B1101" s="3" t="s">
        <v>3817</v>
      </c>
      <c r="C1101" s="3" t="s">
        <v>7929</v>
      </c>
      <c r="D1101" s="6">
        <v>300</v>
      </c>
      <c r="E1101" s="8">
        <v>430</v>
      </c>
      <c r="F1101" t="s">
        <v>8218</v>
      </c>
      <c r="G1101" t="s">
        <v>8224</v>
      </c>
      <c r="H1101" t="s">
        <v>8246</v>
      </c>
      <c r="I1101">
        <v>1436110717</v>
      </c>
      <c r="J1101">
        <v>1433518717</v>
      </c>
      <c r="K1101" t="b">
        <v>0</v>
      </c>
      <c r="L1101">
        <v>20</v>
      </c>
      <c r="M1101" t="b">
        <v>1</v>
      </c>
      <c r="N1101" t="s">
        <v>8269</v>
      </c>
      <c r="O1101" s="20" t="s">
        <v>8319</v>
      </c>
      <c r="P1101" s="15" t="s">
        <v>8320</v>
      </c>
      <c r="Q1101" s="12">
        <v>42160.651817129627</v>
      </c>
      <c r="R1101">
        <v>2015</v>
      </c>
      <c r="S1101" t="s">
        <v>8369</v>
      </c>
    </row>
    <row r="1102" spans="1:19" ht="102" thickBot="1" x14ac:dyDescent="0.4">
      <c r="A1102">
        <v>3821</v>
      </c>
      <c r="B1102" s="3" t="s">
        <v>3818</v>
      </c>
      <c r="C1102" s="3" t="s">
        <v>7930</v>
      </c>
      <c r="D1102" s="6">
        <v>3500</v>
      </c>
      <c r="E1102" s="8">
        <v>3659</v>
      </c>
      <c r="F1102" t="s">
        <v>8218</v>
      </c>
      <c r="G1102" t="s">
        <v>8223</v>
      </c>
      <c r="H1102" t="s">
        <v>8245</v>
      </c>
      <c r="I1102">
        <v>1451881207</v>
      </c>
      <c r="J1102">
        <v>1449116407</v>
      </c>
      <c r="K1102" t="b">
        <v>0</v>
      </c>
      <c r="L1102">
        <v>46</v>
      </c>
      <c r="M1102" t="b">
        <v>1</v>
      </c>
      <c r="N1102" t="s">
        <v>8269</v>
      </c>
      <c r="O1102" s="20" t="s">
        <v>8319</v>
      </c>
      <c r="P1102" s="15" t="s">
        <v>8320</v>
      </c>
      <c r="Q1102" s="13">
        <v>42341.180636574078</v>
      </c>
      <c r="R1102">
        <v>2015</v>
      </c>
      <c r="S1102" t="s">
        <v>8375</v>
      </c>
    </row>
    <row r="1103" spans="1:19" ht="58.5" thickBot="1" x14ac:dyDescent="0.4">
      <c r="A1103">
        <v>3822</v>
      </c>
      <c r="B1103" s="3" t="s">
        <v>3819</v>
      </c>
      <c r="C1103" s="3" t="s">
        <v>7931</v>
      </c>
      <c r="D1103" s="6">
        <v>5000</v>
      </c>
      <c r="E1103" s="8">
        <v>5501</v>
      </c>
      <c r="F1103" t="s">
        <v>8218</v>
      </c>
      <c r="G1103" t="s">
        <v>8235</v>
      </c>
      <c r="H1103" t="s">
        <v>8248</v>
      </c>
      <c r="I1103">
        <v>1453244340</v>
      </c>
      <c r="J1103">
        <v>1448136417</v>
      </c>
      <c r="K1103" t="b">
        <v>0</v>
      </c>
      <c r="L1103">
        <v>76</v>
      </c>
      <c r="M1103" t="b">
        <v>1</v>
      </c>
      <c r="N1103" t="s">
        <v>8269</v>
      </c>
      <c r="O1103" s="20" t="s">
        <v>8319</v>
      </c>
      <c r="P1103" s="15" t="s">
        <v>8320</v>
      </c>
      <c r="Q1103" s="12">
        <v>42329.838159722225</v>
      </c>
      <c r="R1103">
        <v>2015</v>
      </c>
      <c r="S1103" t="s">
        <v>8374</v>
      </c>
    </row>
    <row r="1104" spans="1:19" ht="29.5" thickBot="1" x14ac:dyDescent="0.4">
      <c r="A1104">
        <v>3823</v>
      </c>
      <c r="B1104" s="3" t="s">
        <v>3820</v>
      </c>
      <c r="C1104" s="3" t="s">
        <v>7932</v>
      </c>
      <c r="D1104" s="6">
        <v>2500</v>
      </c>
      <c r="E1104" s="8">
        <v>2650</v>
      </c>
      <c r="F1104" t="s">
        <v>8218</v>
      </c>
      <c r="G1104" t="s">
        <v>8223</v>
      </c>
      <c r="H1104" t="s">
        <v>8245</v>
      </c>
      <c r="I1104">
        <v>1437364740</v>
      </c>
      <c r="J1104">
        <v>1434405044</v>
      </c>
      <c r="K1104" t="b">
        <v>0</v>
      </c>
      <c r="L1104">
        <v>41</v>
      </c>
      <c r="M1104" t="b">
        <v>1</v>
      </c>
      <c r="N1104" t="s">
        <v>8269</v>
      </c>
      <c r="O1104" s="20" t="s">
        <v>8319</v>
      </c>
      <c r="P1104" s="15" t="s">
        <v>8320</v>
      </c>
      <c r="Q1104" s="13">
        <v>42170.910231481481</v>
      </c>
      <c r="R1104">
        <v>2015</v>
      </c>
      <c r="S1104" t="s">
        <v>8369</v>
      </c>
    </row>
    <row r="1105" spans="1:19" ht="102" thickBot="1" x14ac:dyDescent="0.4">
      <c r="A1105">
        <v>3824</v>
      </c>
      <c r="B1105" s="3" t="s">
        <v>3821</v>
      </c>
      <c r="C1105" s="3" t="s">
        <v>7933</v>
      </c>
      <c r="D1105" s="6">
        <v>250</v>
      </c>
      <c r="E1105" s="8">
        <v>270</v>
      </c>
      <c r="F1105" t="s">
        <v>8218</v>
      </c>
      <c r="G1105" t="s">
        <v>8224</v>
      </c>
      <c r="H1105" t="s">
        <v>8246</v>
      </c>
      <c r="I1105">
        <v>1470058860</v>
      </c>
      <c r="J1105">
        <v>1469026903</v>
      </c>
      <c r="K1105" t="b">
        <v>0</v>
      </c>
      <c r="L1105">
        <v>7</v>
      </c>
      <c r="M1105" t="b">
        <v>1</v>
      </c>
      <c r="N1105" t="s">
        <v>8269</v>
      </c>
      <c r="O1105" s="20" t="s">
        <v>8319</v>
      </c>
      <c r="P1105" s="15" t="s">
        <v>8320</v>
      </c>
      <c r="Q1105" s="12">
        <v>42571.626192129632</v>
      </c>
      <c r="R1105">
        <v>2016</v>
      </c>
      <c r="S1105" t="s">
        <v>8370</v>
      </c>
    </row>
    <row r="1106" spans="1:19" ht="87.5" thickBot="1" x14ac:dyDescent="0.4">
      <c r="A1106">
        <v>3825</v>
      </c>
      <c r="B1106" s="3" t="s">
        <v>3822</v>
      </c>
      <c r="C1106" s="3" t="s">
        <v>7934</v>
      </c>
      <c r="D1106" s="6">
        <v>5000</v>
      </c>
      <c r="E1106" s="8">
        <v>5271</v>
      </c>
      <c r="F1106" t="s">
        <v>8218</v>
      </c>
      <c r="G1106" t="s">
        <v>8223</v>
      </c>
      <c r="H1106" t="s">
        <v>8245</v>
      </c>
      <c r="I1106">
        <v>1434505214</v>
      </c>
      <c r="J1106">
        <v>1432690814</v>
      </c>
      <c r="K1106" t="b">
        <v>0</v>
      </c>
      <c r="L1106">
        <v>49</v>
      </c>
      <c r="M1106" t="b">
        <v>1</v>
      </c>
      <c r="N1106" t="s">
        <v>8269</v>
      </c>
      <c r="O1106" s="20" t="s">
        <v>8319</v>
      </c>
      <c r="P1106" s="15" t="s">
        <v>8320</v>
      </c>
      <c r="Q1106" s="13">
        <v>42151.069606481484</v>
      </c>
      <c r="R1106">
        <v>2015</v>
      </c>
      <c r="S1106" t="s">
        <v>8368</v>
      </c>
    </row>
    <row r="1107" spans="1:19" ht="87.5" thickBot="1" x14ac:dyDescent="0.4">
      <c r="A1107">
        <v>3826</v>
      </c>
      <c r="B1107" s="3" t="s">
        <v>3823</v>
      </c>
      <c r="C1107" s="3" t="s">
        <v>7935</v>
      </c>
      <c r="D1107" s="6">
        <v>600</v>
      </c>
      <c r="E1107" s="8">
        <v>715</v>
      </c>
      <c r="F1107" t="s">
        <v>8218</v>
      </c>
      <c r="G1107" t="s">
        <v>8224</v>
      </c>
      <c r="H1107" t="s">
        <v>8246</v>
      </c>
      <c r="I1107">
        <v>1430993394</v>
      </c>
      <c r="J1107">
        <v>1428401394</v>
      </c>
      <c r="K1107" t="b">
        <v>0</v>
      </c>
      <c r="L1107">
        <v>26</v>
      </c>
      <c r="M1107" t="b">
        <v>1</v>
      </c>
      <c r="N1107" t="s">
        <v>8269</v>
      </c>
      <c r="O1107" s="20" t="s">
        <v>8319</v>
      </c>
      <c r="P1107" s="15" t="s">
        <v>8320</v>
      </c>
      <c r="Q1107" s="12">
        <v>42101.423541666663</v>
      </c>
      <c r="R1107">
        <v>2015</v>
      </c>
      <c r="S1107" t="s">
        <v>8367</v>
      </c>
    </row>
    <row r="1108" spans="1:19" ht="58.5" thickBot="1" x14ac:dyDescent="0.4">
      <c r="A1108">
        <v>3827</v>
      </c>
      <c r="B1108" s="3" t="s">
        <v>3824</v>
      </c>
      <c r="C1108" s="3" t="s">
        <v>7936</v>
      </c>
      <c r="D1108" s="6">
        <v>3000</v>
      </c>
      <c r="E1108" s="8">
        <v>4580</v>
      </c>
      <c r="F1108" t="s">
        <v>8218</v>
      </c>
      <c r="G1108" t="s">
        <v>8224</v>
      </c>
      <c r="H1108" t="s">
        <v>8246</v>
      </c>
      <c r="I1108">
        <v>1427414400</v>
      </c>
      <c r="J1108">
        <v>1422656201</v>
      </c>
      <c r="K1108" t="b">
        <v>0</v>
      </c>
      <c r="L1108">
        <v>65</v>
      </c>
      <c r="M1108" t="b">
        <v>1</v>
      </c>
      <c r="N1108" t="s">
        <v>8269</v>
      </c>
      <c r="O1108" s="20" t="s">
        <v>8319</v>
      </c>
      <c r="P1108" s="15" t="s">
        <v>8320</v>
      </c>
      <c r="Q1108" s="13">
        <v>42034.928252314814</v>
      </c>
      <c r="R1108">
        <v>2015</v>
      </c>
      <c r="S1108" t="s">
        <v>8365</v>
      </c>
    </row>
    <row r="1109" spans="1:19" ht="73" thickBot="1" x14ac:dyDescent="0.4">
      <c r="A1109">
        <v>3828</v>
      </c>
      <c r="B1109" s="3" t="s">
        <v>3825</v>
      </c>
      <c r="C1109" s="3" t="s">
        <v>7937</v>
      </c>
      <c r="D1109" s="6">
        <v>5000</v>
      </c>
      <c r="E1109" s="8">
        <v>5000</v>
      </c>
      <c r="F1109" t="s">
        <v>8218</v>
      </c>
      <c r="G1109" t="s">
        <v>8223</v>
      </c>
      <c r="H1109" t="s">
        <v>8245</v>
      </c>
      <c r="I1109">
        <v>1420033187</v>
      </c>
      <c r="J1109">
        <v>1414845587</v>
      </c>
      <c r="K1109" t="b">
        <v>0</v>
      </c>
      <c r="L1109">
        <v>28</v>
      </c>
      <c r="M1109" t="b">
        <v>1</v>
      </c>
      <c r="N1109" t="s">
        <v>8269</v>
      </c>
      <c r="O1109" s="20" t="s">
        <v>8319</v>
      </c>
      <c r="P1109" s="15" t="s">
        <v>8320</v>
      </c>
      <c r="Q1109" s="12">
        <v>41944.527627314812</v>
      </c>
      <c r="R1109">
        <v>2014</v>
      </c>
      <c r="S1109" t="s">
        <v>8374</v>
      </c>
    </row>
    <row r="1110" spans="1:19" ht="29.5" thickBot="1" x14ac:dyDescent="0.4">
      <c r="A1110">
        <v>3829</v>
      </c>
      <c r="B1110" s="3" t="s">
        <v>3826</v>
      </c>
      <c r="C1110" s="3" t="s">
        <v>7938</v>
      </c>
      <c r="D1110" s="6">
        <v>500</v>
      </c>
      <c r="E1110" s="8">
        <v>501</v>
      </c>
      <c r="F1110" t="s">
        <v>8218</v>
      </c>
      <c r="G1110" t="s">
        <v>8223</v>
      </c>
      <c r="H1110" t="s">
        <v>8245</v>
      </c>
      <c r="I1110">
        <v>1472676371</v>
      </c>
      <c r="J1110">
        <v>1470948371</v>
      </c>
      <c r="K1110" t="b">
        <v>0</v>
      </c>
      <c r="L1110">
        <v>8</v>
      </c>
      <c r="M1110" t="b">
        <v>1</v>
      </c>
      <c r="N1110" t="s">
        <v>8269</v>
      </c>
      <c r="O1110" s="20" t="s">
        <v>8319</v>
      </c>
      <c r="P1110" s="15" t="s">
        <v>8320</v>
      </c>
      <c r="Q1110" s="13">
        <v>42593.865405092591</v>
      </c>
      <c r="R1110">
        <v>2016</v>
      </c>
      <c r="S1110" t="s">
        <v>8371</v>
      </c>
    </row>
    <row r="1111" spans="1:19" ht="29.5" thickBot="1" x14ac:dyDescent="0.4">
      <c r="A1111">
        <v>3830</v>
      </c>
      <c r="B1111" s="3" t="s">
        <v>3827</v>
      </c>
      <c r="C1111" s="3" t="s">
        <v>7939</v>
      </c>
      <c r="D1111" s="6">
        <v>100</v>
      </c>
      <c r="E1111" s="8">
        <v>225</v>
      </c>
      <c r="F1111" t="s">
        <v>8218</v>
      </c>
      <c r="G1111" t="s">
        <v>8223</v>
      </c>
      <c r="H1111" t="s">
        <v>8245</v>
      </c>
      <c r="I1111">
        <v>1464371211</v>
      </c>
      <c r="J1111">
        <v>1463161611</v>
      </c>
      <c r="K1111" t="b">
        <v>0</v>
      </c>
      <c r="L1111">
        <v>3</v>
      </c>
      <c r="M1111" t="b">
        <v>1</v>
      </c>
      <c r="N1111" t="s">
        <v>8269</v>
      </c>
      <c r="O1111" s="20" t="s">
        <v>8319</v>
      </c>
      <c r="P1111" s="15" t="s">
        <v>8320</v>
      </c>
      <c r="Q1111" s="12">
        <v>42503.740868055553</v>
      </c>
      <c r="R1111">
        <v>2016</v>
      </c>
      <c r="S1111" t="s">
        <v>8368</v>
      </c>
    </row>
    <row r="1112" spans="1:19" ht="116.5" thickBot="1" x14ac:dyDescent="0.4">
      <c r="A1112">
        <v>3831</v>
      </c>
      <c r="B1112" s="3" t="s">
        <v>3828</v>
      </c>
      <c r="C1112" s="3" t="s">
        <v>7940</v>
      </c>
      <c r="D1112" s="6">
        <v>500</v>
      </c>
      <c r="E1112" s="8">
        <v>530.11</v>
      </c>
      <c r="F1112" t="s">
        <v>8218</v>
      </c>
      <c r="G1112" t="s">
        <v>8223</v>
      </c>
      <c r="H1112" t="s">
        <v>8245</v>
      </c>
      <c r="I1112">
        <v>1415222545</v>
      </c>
      <c r="J1112">
        <v>1413404545</v>
      </c>
      <c r="K1112" t="b">
        <v>0</v>
      </c>
      <c r="L1112">
        <v>9</v>
      </c>
      <c r="M1112" t="b">
        <v>1</v>
      </c>
      <c r="N1112" t="s">
        <v>8269</v>
      </c>
      <c r="O1112" s="20" t="s">
        <v>8319</v>
      </c>
      <c r="P1112" s="15" t="s">
        <v>8320</v>
      </c>
      <c r="Q1112" s="13">
        <v>41927.848900462966</v>
      </c>
      <c r="R1112">
        <v>2014</v>
      </c>
      <c r="S1112" t="s">
        <v>8373</v>
      </c>
    </row>
    <row r="1113" spans="1:19" ht="87.5" thickBot="1" x14ac:dyDescent="0.4">
      <c r="A1113">
        <v>3832</v>
      </c>
      <c r="B1113" s="3" t="s">
        <v>3829</v>
      </c>
      <c r="C1113" s="3" t="s">
        <v>7941</v>
      </c>
      <c r="D1113" s="6">
        <v>1200</v>
      </c>
      <c r="E1113" s="8">
        <v>1256</v>
      </c>
      <c r="F1113" t="s">
        <v>8218</v>
      </c>
      <c r="G1113" t="s">
        <v>8223</v>
      </c>
      <c r="H1113" t="s">
        <v>8245</v>
      </c>
      <c r="I1113">
        <v>1455936335</v>
      </c>
      <c r="J1113">
        <v>1452048335</v>
      </c>
      <c r="K1113" t="b">
        <v>0</v>
      </c>
      <c r="L1113">
        <v>9</v>
      </c>
      <c r="M1113" t="b">
        <v>1</v>
      </c>
      <c r="N1113" t="s">
        <v>8269</v>
      </c>
      <c r="O1113" s="20" t="s">
        <v>8319</v>
      </c>
      <c r="P1113" s="15" t="s">
        <v>8320</v>
      </c>
      <c r="Q1113" s="12">
        <v>42375.114988425928</v>
      </c>
      <c r="R1113">
        <v>2016</v>
      </c>
      <c r="S1113" t="s">
        <v>8365</v>
      </c>
    </row>
    <row r="1114" spans="1:19" ht="73" thickBot="1" x14ac:dyDescent="0.4">
      <c r="A1114">
        <v>3833</v>
      </c>
      <c r="B1114" s="3" t="s">
        <v>3830</v>
      </c>
      <c r="C1114" s="3" t="s">
        <v>7942</v>
      </c>
      <c r="D1114" s="6">
        <v>1200</v>
      </c>
      <c r="E1114" s="8">
        <v>1400</v>
      </c>
      <c r="F1114" t="s">
        <v>8218</v>
      </c>
      <c r="G1114" t="s">
        <v>8228</v>
      </c>
      <c r="H1114" t="s">
        <v>8250</v>
      </c>
      <c r="I1114">
        <v>1417460940</v>
      </c>
      <c r="J1114">
        <v>1416516972</v>
      </c>
      <c r="K1114" t="b">
        <v>0</v>
      </c>
      <c r="L1114">
        <v>20</v>
      </c>
      <c r="M1114" t="b">
        <v>1</v>
      </c>
      <c r="N1114" t="s">
        <v>8269</v>
      </c>
      <c r="O1114" s="20" t="s">
        <v>8319</v>
      </c>
      <c r="P1114" s="15" t="s">
        <v>8320</v>
      </c>
      <c r="Q1114" s="13">
        <v>41963.872361111113</v>
      </c>
      <c r="R1114">
        <v>2014</v>
      </c>
      <c r="S1114" t="s">
        <v>8374</v>
      </c>
    </row>
    <row r="1115" spans="1:19" ht="44" thickBot="1" x14ac:dyDescent="0.4">
      <c r="A1115">
        <v>3834</v>
      </c>
      <c r="B1115" s="3" t="s">
        <v>3831</v>
      </c>
      <c r="C1115" s="3" t="s">
        <v>7943</v>
      </c>
      <c r="D1115" s="6">
        <v>3000</v>
      </c>
      <c r="E1115" s="8">
        <v>3271</v>
      </c>
      <c r="F1115" t="s">
        <v>8218</v>
      </c>
      <c r="G1115" t="s">
        <v>8224</v>
      </c>
      <c r="H1115" t="s">
        <v>8246</v>
      </c>
      <c r="I1115">
        <v>1434624067</v>
      </c>
      <c r="J1115">
        <v>1432032067</v>
      </c>
      <c r="K1115" t="b">
        <v>0</v>
      </c>
      <c r="L1115">
        <v>57</v>
      </c>
      <c r="M1115" t="b">
        <v>1</v>
      </c>
      <c r="N1115" t="s">
        <v>8269</v>
      </c>
      <c r="O1115" s="20" t="s">
        <v>8319</v>
      </c>
      <c r="P1115" s="15" t="s">
        <v>8320</v>
      </c>
      <c r="Q1115" s="12">
        <v>42143.445219907408</v>
      </c>
      <c r="R1115">
        <v>2015</v>
      </c>
      <c r="S1115" t="s">
        <v>8368</v>
      </c>
    </row>
    <row r="1116" spans="1:19" ht="87.5" thickBot="1" x14ac:dyDescent="0.4">
      <c r="A1116">
        <v>3835</v>
      </c>
      <c r="B1116" s="3" t="s">
        <v>3832</v>
      </c>
      <c r="C1116" s="3" t="s">
        <v>7944</v>
      </c>
      <c r="D1116" s="6">
        <v>200</v>
      </c>
      <c r="E1116" s="8">
        <v>320</v>
      </c>
      <c r="F1116" t="s">
        <v>8218</v>
      </c>
      <c r="G1116" t="s">
        <v>8224</v>
      </c>
      <c r="H1116" t="s">
        <v>8246</v>
      </c>
      <c r="I1116">
        <v>1461278208</v>
      </c>
      <c r="J1116">
        <v>1459463808</v>
      </c>
      <c r="K1116" t="b">
        <v>0</v>
      </c>
      <c r="L1116">
        <v>8</v>
      </c>
      <c r="M1116" t="b">
        <v>1</v>
      </c>
      <c r="N1116" t="s">
        <v>8269</v>
      </c>
      <c r="O1116" s="20" t="s">
        <v>8319</v>
      </c>
      <c r="P1116" s="15" t="s">
        <v>8320</v>
      </c>
      <c r="Q1116" s="13">
        <v>42460.94222222222</v>
      </c>
      <c r="R1116">
        <v>2016</v>
      </c>
      <c r="S1116" t="s">
        <v>8366</v>
      </c>
    </row>
    <row r="1117" spans="1:19" ht="87.5" thickBot="1" x14ac:dyDescent="0.4">
      <c r="A1117">
        <v>3836</v>
      </c>
      <c r="B1117" s="3" t="s">
        <v>3833</v>
      </c>
      <c r="C1117" s="3" t="s">
        <v>7945</v>
      </c>
      <c r="D1117" s="6">
        <v>800</v>
      </c>
      <c r="E1117" s="8">
        <v>900</v>
      </c>
      <c r="F1117" t="s">
        <v>8218</v>
      </c>
      <c r="G1117" t="s">
        <v>8223</v>
      </c>
      <c r="H1117" t="s">
        <v>8245</v>
      </c>
      <c r="I1117">
        <v>1470197340</v>
      </c>
      <c r="J1117">
        <v>1467497652</v>
      </c>
      <c r="K1117" t="b">
        <v>0</v>
      </c>
      <c r="L1117">
        <v>14</v>
      </c>
      <c r="M1117" t="b">
        <v>1</v>
      </c>
      <c r="N1117" t="s">
        <v>8269</v>
      </c>
      <c r="O1117" s="20" t="s">
        <v>8319</v>
      </c>
      <c r="P1117" s="15" t="s">
        <v>8320</v>
      </c>
      <c r="Q1117" s="12">
        <v>42553.926527777781</v>
      </c>
      <c r="R1117">
        <v>2016</v>
      </c>
      <c r="S1117" t="s">
        <v>8370</v>
      </c>
    </row>
    <row r="1118" spans="1:19" ht="73" thickBot="1" x14ac:dyDescent="0.4">
      <c r="A1118">
        <v>3837</v>
      </c>
      <c r="B1118" s="3" t="s">
        <v>3834</v>
      </c>
      <c r="C1118" s="3" t="s">
        <v>7946</v>
      </c>
      <c r="D1118" s="6">
        <v>2000</v>
      </c>
      <c r="E1118" s="8">
        <v>2042</v>
      </c>
      <c r="F1118" t="s">
        <v>8218</v>
      </c>
      <c r="G1118" t="s">
        <v>8224</v>
      </c>
      <c r="H1118" t="s">
        <v>8246</v>
      </c>
      <c r="I1118">
        <v>1435947758</v>
      </c>
      <c r="J1118">
        <v>1432837358</v>
      </c>
      <c r="K1118" t="b">
        <v>0</v>
      </c>
      <c r="L1118">
        <v>17</v>
      </c>
      <c r="M1118" t="b">
        <v>1</v>
      </c>
      <c r="N1118" t="s">
        <v>8269</v>
      </c>
      <c r="O1118" s="20" t="s">
        <v>8319</v>
      </c>
      <c r="P1118" s="15" t="s">
        <v>8320</v>
      </c>
      <c r="Q1118" s="13">
        <v>42152.765717592592</v>
      </c>
      <c r="R1118">
        <v>2015</v>
      </c>
      <c r="S1118" t="s">
        <v>8368</v>
      </c>
    </row>
    <row r="1119" spans="1:19" ht="145.5" thickBot="1" x14ac:dyDescent="0.4">
      <c r="A1119">
        <v>3838</v>
      </c>
      <c r="B1119" s="3" t="s">
        <v>3835</v>
      </c>
      <c r="C1119" s="3" t="s">
        <v>7947</v>
      </c>
      <c r="D1119" s="6">
        <v>100000</v>
      </c>
      <c r="E1119" s="8">
        <v>100824</v>
      </c>
      <c r="F1119" t="s">
        <v>8218</v>
      </c>
      <c r="G1119" t="s">
        <v>8234</v>
      </c>
      <c r="H1119" t="s">
        <v>8254</v>
      </c>
      <c r="I1119">
        <v>1432314209</v>
      </c>
      <c r="J1119">
        <v>1429722209</v>
      </c>
      <c r="K1119" t="b">
        <v>0</v>
      </c>
      <c r="L1119">
        <v>100</v>
      </c>
      <c r="M1119" t="b">
        <v>1</v>
      </c>
      <c r="N1119" t="s">
        <v>8269</v>
      </c>
      <c r="O1119" s="20" t="s">
        <v>8319</v>
      </c>
      <c r="P1119" s="15" t="s">
        <v>8320</v>
      </c>
      <c r="Q1119" s="12">
        <v>42116.710752314815</v>
      </c>
      <c r="R1119">
        <v>2015</v>
      </c>
      <c r="S1119" t="s">
        <v>8367</v>
      </c>
    </row>
    <row r="1120" spans="1:19" ht="102" thickBot="1" x14ac:dyDescent="0.4">
      <c r="A1120">
        <v>3839</v>
      </c>
      <c r="B1120" s="3" t="s">
        <v>3836</v>
      </c>
      <c r="C1120" s="3" t="s">
        <v>7948</v>
      </c>
      <c r="D1120" s="6">
        <v>2000</v>
      </c>
      <c r="E1120" s="8">
        <v>2025</v>
      </c>
      <c r="F1120" t="s">
        <v>8218</v>
      </c>
      <c r="G1120" t="s">
        <v>8223</v>
      </c>
      <c r="H1120" t="s">
        <v>8245</v>
      </c>
      <c r="I1120">
        <v>1438226724</v>
      </c>
      <c r="J1120">
        <v>1433042724</v>
      </c>
      <c r="K1120" t="b">
        <v>0</v>
      </c>
      <c r="L1120">
        <v>32</v>
      </c>
      <c r="M1120" t="b">
        <v>1</v>
      </c>
      <c r="N1120" t="s">
        <v>8269</v>
      </c>
      <c r="O1120" s="20" t="s">
        <v>8319</v>
      </c>
      <c r="P1120" s="15" t="s">
        <v>8320</v>
      </c>
      <c r="Q1120" s="13">
        <v>42155.142638888887</v>
      </c>
      <c r="R1120">
        <v>2015</v>
      </c>
      <c r="S1120" t="s">
        <v>8368</v>
      </c>
    </row>
    <row r="1121" spans="1:19" ht="44" thickBot="1" x14ac:dyDescent="0.4">
      <c r="A1121">
        <v>3840</v>
      </c>
      <c r="B1121" s="3" t="s">
        <v>3837</v>
      </c>
      <c r="C1121" s="3" t="s">
        <v>7949</v>
      </c>
      <c r="D1121" s="6">
        <v>1</v>
      </c>
      <c r="E1121" s="8">
        <v>65</v>
      </c>
      <c r="F1121" t="s">
        <v>8218</v>
      </c>
      <c r="G1121" t="s">
        <v>8224</v>
      </c>
      <c r="H1121" t="s">
        <v>8246</v>
      </c>
      <c r="I1121">
        <v>1459180229</v>
      </c>
      <c r="J1121">
        <v>1457023829</v>
      </c>
      <c r="K1121" t="b">
        <v>0</v>
      </c>
      <c r="L1121">
        <v>3</v>
      </c>
      <c r="M1121" t="b">
        <v>1</v>
      </c>
      <c r="N1121" t="s">
        <v>8269</v>
      </c>
      <c r="O1121" s="20" t="s">
        <v>8319</v>
      </c>
      <c r="P1121" s="15" t="s">
        <v>8320</v>
      </c>
      <c r="Q1121" s="12">
        <v>42432.701724537037</v>
      </c>
      <c r="R1121">
        <v>2016</v>
      </c>
      <c r="S1121" t="s">
        <v>8366</v>
      </c>
    </row>
    <row r="1122" spans="1:19" ht="44" thickBot="1" x14ac:dyDescent="0.4">
      <c r="A1122">
        <v>3841</v>
      </c>
      <c r="B1122" s="3" t="s">
        <v>3838</v>
      </c>
      <c r="C1122" s="3" t="s">
        <v>7950</v>
      </c>
      <c r="D1122" s="6">
        <v>10000</v>
      </c>
      <c r="E1122" s="8">
        <v>872</v>
      </c>
      <c r="F1122" t="s">
        <v>8220</v>
      </c>
      <c r="G1122" t="s">
        <v>8223</v>
      </c>
      <c r="H1122" t="s">
        <v>8245</v>
      </c>
      <c r="I1122">
        <v>1405882287</v>
      </c>
      <c r="J1122">
        <v>1400698287</v>
      </c>
      <c r="K1122" t="b">
        <v>1</v>
      </c>
      <c r="L1122">
        <v>34</v>
      </c>
      <c r="M1122" t="b">
        <v>0</v>
      </c>
      <c r="N1122" t="s">
        <v>8269</v>
      </c>
      <c r="O1122" s="20" t="s">
        <v>8319</v>
      </c>
      <c r="P1122" s="15" t="s">
        <v>8320</v>
      </c>
      <c r="Q1122" s="13">
        <v>41780.785729166666</v>
      </c>
      <c r="R1122">
        <v>2014</v>
      </c>
      <c r="S1122" t="s">
        <v>8368</v>
      </c>
    </row>
    <row r="1123" spans="1:19" ht="73" thickBot="1" x14ac:dyDescent="0.4">
      <c r="A1123">
        <v>3842</v>
      </c>
      <c r="B1123" s="3" t="s">
        <v>3839</v>
      </c>
      <c r="C1123" s="3" t="s">
        <v>7951</v>
      </c>
      <c r="D1123" s="6">
        <v>5000</v>
      </c>
      <c r="E1123" s="8">
        <v>1097</v>
      </c>
      <c r="F1123" t="s">
        <v>8220</v>
      </c>
      <c r="G1123" t="s">
        <v>8224</v>
      </c>
      <c r="H1123" t="s">
        <v>8246</v>
      </c>
      <c r="I1123">
        <v>1399809052</v>
      </c>
      <c r="J1123">
        <v>1397217052</v>
      </c>
      <c r="K1123" t="b">
        <v>1</v>
      </c>
      <c r="L1123">
        <v>23</v>
      </c>
      <c r="M1123" t="b">
        <v>0</v>
      </c>
      <c r="N1123" t="s">
        <v>8269</v>
      </c>
      <c r="O1123" s="20" t="s">
        <v>8319</v>
      </c>
      <c r="P1123" s="15" t="s">
        <v>8320</v>
      </c>
      <c r="Q1123" s="12">
        <v>41740.493657407409</v>
      </c>
      <c r="R1123">
        <v>2014</v>
      </c>
      <c r="S1123" t="s">
        <v>8367</v>
      </c>
    </row>
    <row r="1124" spans="1:19" ht="44" thickBot="1" x14ac:dyDescent="0.4">
      <c r="A1124">
        <v>3843</v>
      </c>
      <c r="B1124" s="3" t="s">
        <v>3840</v>
      </c>
      <c r="C1124" s="3" t="s">
        <v>7952</v>
      </c>
      <c r="D1124" s="6">
        <v>5000</v>
      </c>
      <c r="E1124" s="8">
        <v>1065</v>
      </c>
      <c r="F1124" t="s">
        <v>8220</v>
      </c>
      <c r="G1124" t="s">
        <v>8223</v>
      </c>
      <c r="H1124" t="s">
        <v>8245</v>
      </c>
      <c r="I1124">
        <v>1401587064</v>
      </c>
      <c r="J1124">
        <v>1399427064</v>
      </c>
      <c r="K1124" t="b">
        <v>1</v>
      </c>
      <c r="L1124">
        <v>19</v>
      </c>
      <c r="M1124" t="b">
        <v>0</v>
      </c>
      <c r="N1124" t="s">
        <v>8269</v>
      </c>
      <c r="O1124" s="20" t="s">
        <v>8319</v>
      </c>
      <c r="P1124" s="15" t="s">
        <v>8320</v>
      </c>
      <c r="Q1124" s="13">
        <v>41766.072500000002</v>
      </c>
      <c r="R1124">
        <v>2014</v>
      </c>
      <c r="S1124" t="s">
        <v>8368</v>
      </c>
    </row>
    <row r="1125" spans="1:19" ht="116.5" thickBot="1" x14ac:dyDescent="0.4">
      <c r="A1125">
        <v>3844</v>
      </c>
      <c r="B1125" s="3" t="s">
        <v>3841</v>
      </c>
      <c r="C1125" s="3" t="s">
        <v>7953</v>
      </c>
      <c r="D1125" s="6">
        <v>9800</v>
      </c>
      <c r="E1125" s="8">
        <v>4066</v>
      </c>
      <c r="F1125" t="s">
        <v>8220</v>
      </c>
      <c r="G1125" t="s">
        <v>8223</v>
      </c>
      <c r="H1125" t="s">
        <v>8245</v>
      </c>
      <c r="I1125">
        <v>1401778740</v>
      </c>
      <c r="J1125">
        <v>1399474134</v>
      </c>
      <c r="K1125" t="b">
        <v>1</v>
      </c>
      <c r="L1125">
        <v>50</v>
      </c>
      <c r="M1125" t="b">
        <v>0</v>
      </c>
      <c r="N1125" t="s">
        <v>8269</v>
      </c>
      <c r="O1125" s="20" t="s">
        <v>8319</v>
      </c>
      <c r="P1125" s="15" t="s">
        <v>8320</v>
      </c>
      <c r="Q1125" s="12">
        <v>41766.617291666669</v>
      </c>
      <c r="R1125">
        <v>2014</v>
      </c>
      <c r="S1125" t="s">
        <v>8368</v>
      </c>
    </row>
    <row r="1126" spans="1:19" ht="58.5" thickBot="1" x14ac:dyDescent="0.4">
      <c r="A1126">
        <v>3845</v>
      </c>
      <c r="B1126" s="3" t="s">
        <v>3842</v>
      </c>
      <c r="C1126" s="3" t="s">
        <v>7954</v>
      </c>
      <c r="D1126" s="6">
        <v>40000</v>
      </c>
      <c r="E1126" s="8">
        <v>842</v>
      </c>
      <c r="F1126" t="s">
        <v>8220</v>
      </c>
      <c r="G1126" t="s">
        <v>8223</v>
      </c>
      <c r="H1126" t="s">
        <v>8245</v>
      </c>
      <c r="I1126">
        <v>1443711774</v>
      </c>
      <c r="J1126">
        <v>1441119774</v>
      </c>
      <c r="K1126" t="b">
        <v>1</v>
      </c>
      <c r="L1126">
        <v>12</v>
      </c>
      <c r="M1126" t="b">
        <v>0</v>
      </c>
      <c r="N1126" t="s">
        <v>8269</v>
      </c>
      <c r="O1126" s="20" t="s">
        <v>8319</v>
      </c>
      <c r="P1126" s="15" t="s">
        <v>8320</v>
      </c>
      <c r="Q1126" s="13">
        <v>42248.627013888887</v>
      </c>
      <c r="R1126">
        <v>2015</v>
      </c>
      <c r="S1126" t="s">
        <v>8372</v>
      </c>
    </row>
    <row r="1127" spans="1:19" ht="58.5" thickBot="1" x14ac:dyDescent="0.4">
      <c r="A1127">
        <v>3846</v>
      </c>
      <c r="B1127" s="3" t="s">
        <v>3843</v>
      </c>
      <c r="C1127" s="3" t="s">
        <v>7955</v>
      </c>
      <c r="D1127" s="6">
        <v>7000</v>
      </c>
      <c r="E1127" s="8">
        <v>189</v>
      </c>
      <c r="F1127" t="s">
        <v>8220</v>
      </c>
      <c r="G1127" t="s">
        <v>8223</v>
      </c>
      <c r="H1127" t="s">
        <v>8245</v>
      </c>
      <c r="I1127">
        <v>1412405940</v>
      </c>
      <c r="J1127">
        <v>1409721542</v>
      </c>
      <c r="K1127" t="b">
        <v>1</v>
      </c>
      <c r="L1127">
        <v>8</v>
      </c>
      <c r="M1127" t="b">
        <v>0</v>
      </c>
      <c r="N1127" t="s">
        <v>8269</v>
      </c>
      <c r="O1127" s="20" t="s">
        <v>8319</v>
      </c>
      <c r="P1127" s="15" t="s">
        <v>8320</v>
      </c>
      <c r="Q1127" s="12">
        <v>41885.221550925926</v>
      </c>
      <c r="R1127">
        <v>2014</v>
      </c>
      <c r="S1127" t="s">
        <v>8372</v>
      </c>
    </row>
    <row r="1128" spans="1:19" ht="29.5" thickBot="1" x14ac:dyDescent="0.4">
      <c r="A1128">
        <v>3847</v>
      </c>
      <c r="B1128" s="3" t="s">
        <v>3844</v>
      </c>
      <c r="C1128" s="3" t="s">
        <v>7956</v>
      </c>
      <c r="D1128" s="6">
        <v>10500</v>
      </c>
      <c r="E1128" s="8">
        <v>1697</v>
      </c>
      <c r="F1128" t="s">
        <v>8220</v>
      </c>
      <c r="G1128" t="s">
        <v>8223</v>
      </c>
      <c r="H1128" t="s">
        <v>8245</v>
      </c>
      <c r="I1128">
        <v>1437283391</v>
      </c>
      <c r="J1128">
        <v>1433395391</v>
      </c>
      <c r="K1128" t="b">
        <v>1</v>
      </c>
      <c r="L1128">
        <v>9</v>
      </c>
      <c r="M1128" t="b">
        <v>0</v>
      </c>
      <c r="N1128" t="s">
        <v>8269</v>
      </c>
      <c r="O1128" s="20" t="s">
        <v>8319</v>
      </c>
      <c r="P1128" s="15" t="s">
        <v>8320</v>
      </c>
      <c r="Q1128" s="13">
        <v>42159.224432870367</v>
      </c>
      <c r="R1128">
        <v>2015</v>
      </c>
      <c r="S1128" t="s">
        <v>8369</v>
      </c>
    </row>
    <row r="1129" spans="1:19" ht="131" thickBot="1" x14ac:dyDescent="0.4">
      <c r="A1129">
        <v>3848</v>
      </c>
      <c r="B1129" s="3" t="s">
        <v>3845</v>
      </c>
      <c r="C1129" s="3" t="s">
        <v>7957</v>
      </c>
      <c r="D1129" s="6">
        <v>13000</v>
      </c>
      <c r="E1129" s="8">
        <v>2129</v>
      </c>
      <c r="F1129" t="s">
        <v>8220</v>
      </c>
      <c r="G1129" t="s">
        <v>8223</v>
      </c>
      <c r="H1129" t="s">
        <v>8245</v>
      </c>
      <c r="I1129">
        <v>1445196989</v>
      </c>
      <c r="J1129">
        <v>1442604989</v>
      </c>
      <c r="K1129" t="b">
        <v>1</v>
      </c>
      <c r="L1129">
        <v>43</v>
      </c>
      <c r="M1129" t="b">
        <v>0</v>
      </c>
      <c r="N1129" t="s">
        <v>8269</v>
      </c>
      <c r="O1129" s="20" t="s">
        <v>8319</v>
      </c>
      <c r="P1129" s="15" t="s">
        <v>8320</v>
      </c>
      <c r="Q1129" s="12">
        <v>42265.817002314812</v>
      </c>
      <c r="R1129">
        <v>2015</v>
      </c>
      <c r="S1129" t="s">
        <v>8372</v>
      </c>
    </row>
    <row r="1130" spans="1:19" ht="58.5" thickBot="1" x14ac:dyDescent="0.4">
      <c r="A1130">
        <v>3849</v>
      </c>
      <c r="B1130" s="3" t="s">
        <v>3846</v>
      </c>
      <c r="C1130" s="3" t="s">
        <v>7958</v>
      </c>
      <c r="D1130" s="6">
        <v>30000</v>
      </c>
      <c r="E1130" s="8">
        <v>2113</v>
      </c>
      <c r="F1130" t="s">
        <v>8220</v>
      </c>
      <c r="G1130" t="s">
        <v>8235</v>
      </c>
      <c r="H1130" t="s">
        <v>8248</v>
      </c>
      <c r="I1130">
        <v>1434047084</v>
      </c>
      <c r="J1130">
        <v>1431455084</v>
      </c>
      <c r="K1130" t="b">
        <v>1</v>
      </c>
      <c r="L1130">
        <v>28</v>
      </c>
      <c r="M1130" t="b">
        <v>0</v>
      </c>
      <c r="N1130" t="s">
        <v>8269</v>
      </c>
      <c r="O1130" s="20" t="s">
        <v>8319</v>
      </c>
      <c r="P1130" s="15" t="s">
        <v>8320</v>
      </c>
      <c r="Q1130" s="13">
        <v>42136.767175925925</v>
      </c>
      <c r="R1130">
        <v>2015</v>
      </c>
      <c r="S1130" t="s">
        <v>8368</v>
      </c>
    </row>
    <row r="1131" spans="1:19" ht="58.5" thickBot="1" x14ac:dyDescent="0.4">
      <c r="A1131">
        <v>3850</v>
      </c>
      <c r="B1131" s="3" t="s">
        <v>3847</v>
      </c>
      <c r="C1131" s="3" t="s">
        <v>7959</v>
      </c>
      <c r="D1131" s="6">
        <v>1000</v>
      </c>
      <c r="E1131" s="8">
        <v>38</v>
      </c>
      <c r="F1131" t="s">
        <v>8220</v>
      </c>
      <c r="G1131" t="s">
        <v>8223</v>
      </c>
      <c r="H1131" t="s">
        <v>8245</v>
      </c>
      <c r="I1131">
        <v>1420081143</v>
      </c>
      <c r="J1131">
        <v>1417489143</v>
      </c>
      <c r="K1131" t="b">
        <v>1</v>
      </c>
      <c r="L1131">
        <v>4</v>
      </c>
      <c r="M1131" t="b">
        <v>0</v>
      </c>
      <c r="N1131" t="s">
        <v>8269</v>
      </c>
      <c r="O1131" s="20" t="s">
        <v>8319</v>
      </c>
      <c r="P1131" s="15" t="s">
        <v>8320</v>
      </c>
      <c r="Q1131" s="12">
        <v>41975.124340277776</v>
      </c>
      <c r="R1131">
        <v>2014</v>
      </c>
      <c r="S1131" t="s">
        <v>8375</v>
      </c>
    </row>
    <row r="1132" spans="1:19" ht="29.5" thickBot="1" x14ac:dyDescent="0.4">
      <c r="A1132">
        <v>3851</v>
      </c>
      <c r="B1132" s="3" t="s">
        <v>3848</v>
      </c>
      <c r="C1132" s="3" t="s">
        <v>7960</v>
      </c>
      <c r="D1132" s="6">
        <v>2500</v>
      </c>
      <c r="E1132" s="8">
        <v>852</v>
      </c>
      <c r="F1132" t="s">
        <v>8220</v>
      </c>
      <c r="G1132" t="s">
        <v>8224</v>
      </c>
      <c r="H1132" t="s">
        <v>8246</v>
      </c>
      <c r="I1132">
        <v>1437129179</v>
      </c>
      <c r="J1132">
        <v>1434537179</v>
      </c>
      <c r="K1132" t="b">
        <v>1</v>
      </c>
      <c r="L1132">
        <v>24</v>
      </c>
      <c r="M1132" t="b">
        <v>0</v>
      </c>
      <c r="N1132" t="s">
        <v>8269</v>
      </c>
      <c r="O1132" s="20" t="s">
        <v>8319</v>
      </c>
      <c r="P1132" s="15" t="s">
        <v>8320</v>
      </c>
      <c r="Q1132" s="13">
        <v>42172.439571759256</v>
      </c>
      <c r="R1132">
        <v>2015</v>
      </c>
      <c r="S1132" t="s">
        <v>8369</v>
      </c>
    </row>
    <row r="1133" spans="1:19" ht="102" thickBot="1" x14ac:dyDescent="0.4">
      <c r="A1133">
        <v>3852</v>
      </c>
      <c r="B1133" s="3" t="s">
        <v>3849</v>
      </c>
      <c r="C1133" s="3" t="s">
        <v>7961</v>
      </c>
      <c r="D1133" s="6">
        <v>10000</v>
      </c>
      <c r="E1133" s="8">
        <v>20</v>
      </c>
      <c r="F1133" t="s">
        <v>8220</v>
      </c>
      <c r="G1133" t="s">
        <v>8223</v>
      </c>
      <c r="H1133" t="s">
        <v>8245</v>
      </c>
      <c r="I1133">
        <v>1427427276</v>
      </c>
      <c r="J1133">
        <v>1425270876</v>
      </c>
      <c r="K1133" t="b">
        <v>0</v>
      </c>
      <c r="L1133">
        <v>2</v>
      </c>
      <c r="M1133" t="b">
        <v>0</v>
      </c>
      <c r="N1133" t="s">
        <v>8269</v>
      </c>
      <c r="O1133" s="20" t="s">
        <v>8319</v>
      </c>
      <c r="P1133" s="15" t="s">
        <v>8320</v>
      </c>
      <c r="Q1133" s="12">
        <v>42065.190694444442</v>
      </c>
      <c r="R1133">
        <v>2015</v>
      </c>
      <c r="S1133" t="s">
        <v>8366</v>
      </c>
    </row>
    <row r="1134" spans="1:19" ht="58.5" thickBot="1" x14ac:dyDescent="0.4">
      <c r="A1134">
        <v>3853</v>
      </c>
      <c r="B1134" s="3" t="s">
        <v>3850</v>
      </c>
      <c r="C1134" s="3" t="s">
        <v>7962</v>
      </c>
      <c r="D1134" s="6">
        <v>100000</v>
      </c>
      <c r="E1134" s="8">
        <v>26</v>
      </c>
      <c r="F1134" t="s">
        <v>8220</v>
      </c>
      <c r="G1134" t="s">
        <v>8223</v>
      </c>
      <c r="H1134" t="s">
        <v>8245</v>
      </c>
      <c r="I1134">
        <v>1409602178</v>
      </c>
      <c r="J1134">
        <v>1406578178</v>
      </c>
      <c r="K1134" t="b">
        <v>0</v>
      </c>
      <c r="L1134">
        <v>2</v>
      </c>
      <c r="M1134" t="b">
        <v>0</v>
      </c>
      <c r="N1134" t="s">
        <v>8269</v>
      </c>
      <c r="O1134" s="20" t="s">
        <v>8319</v>
      </c>
      <c r="P1134" s="15" t="s">
        <v>8320</v>
      </c>
      <c r="Q1134" s="13">
        <v>41848.84002314815</v>
      </c>
      <c r="R1134">
        <v>2014</v>
      </c>
      <c r="S1134" t="s">
        <v>8370</v>
      </c>
    </row>
    <row r="1135" spans="1:19" ht="73" thickBot="1" x14ac:dyDescent="0.4">
      <c r="A1135">
        <v>3854</v>
      </c>
      <c r="B1135" s="3" t="s">
        <v>3851</v>
      </c>
      <c r="C1135" s="3" t="s">
        <v>7963</v>
      </c>
      <c r="D1135" s="6">
        <v>11000</v>
      </c>
      <c r="E1135" s="8">
        <v>1788</v>
      </c>
      <c r="F1135" t="s">
        <v>8220</v>
      </c>
      <c r="G1135" t="s">
        <v>8223</v>
      </c>
      <c r="H1135" t="s">
        <v>8245</v>
      </c>
      <c r="I1135">
        <v>1431206058</v>
      </c>
      <c r="J1135">
        <v>1428614058</v>
      </c>
      <c r="K1135" t="b">
        <v>0</v>
      </c>
      <c r="L1135">
        <v>20</v>
      </c>
      <c r="M1135" t="b">
        <v>0</v>
      </c>
      <c r="N1135" t="s">
        <v>8269</v>
      </c>
      <c r="O1135" s="20" t="s">
        <v>8319</v>
      </c>
      <c r="P1135" s="15" t="s">
        <v>8320</v>
      </c>
      <c r="Q1135" s="12">
        <v>42103.884930555556</v>
      </c>
      <c r="R1135">
        <v>2015</v>
      </c>
      <c r="S1135" t="s">
        <v>8367</v>
      </c>
    </row>
    <row r="1136" spans="1:19" ht="145.5" thickBot="1" x14ac:dyDescent="0.4">
      <c r="A1136">
        <v>3855</v>
      </c>
      <c r="B1136" s="3" t="s">
        <v>3852</v>
      </c>
      <c r="C1136" s="3" t="s">
        <v>7964</v>
      </c>
      <c r="D1136" s="6">
        <v>1000</v>
      </c>
      <c r="E1136" s="8">
        <v>25</v>
      </c>
      <c r="F1136" t="s">
        <v>8220</v>
      </c>
      <c r="G1136" t="s">
        <v>8223</v>
      </c>
      <c r="H1136" t="s">
        <v>8245</v>
      </c>
      <c r="I1136">
        <v>1427408271</v>
      </c>
      <c r="J1136">
        <v>1424819871</v>
      </c>
      <c r="K1136" t="b">
        <v>0</v>
      </c>
      <c r="L1136">
        <v>1</v>
      </c>
      <c r="M1136" t="b">
        <v>0</v>
      </c>
      <c r="N1136" t="s">
        <v>8269</v>
      </c>
      <c r="O1136" s="20" t="s">
        <v>8319</v>
      </c>
      <c r="P1136" s="15" t="s">
        <v>8320</v>
      </c>
      <c r="Q1136" s="13">
        <v>42059.970729166664</v>
      </c>
      <c r="R1136">
        <v>2015</v>
      </c>
      <c r="S1136" t="s">
        <v>8376</v>
      </c>
    </row>
    <row r="1137" spans="1:19" ht="58.5" thickBot="1" x14ac:dyDescent="0.4">
      <c r="A1137">
        <v>3856</v>
      </c>
      <c r="B1137" s="3" t="s">
        <v>3853</v>
      </c>
      <c r="C1137" s="3" t="s">
        <v>7965</v>
      </c>
      <c r="D1137" s="6">
        <v>5000</v>
      </c>
      <c r="E1137" s="8">
        <v>1</v>
      </c>
      <c r="F1137" t="s">
        <v>8220</v>
      </c>
      <c r="G1137" t="s">
        <v>8223</v>
      </c>
      <c r="H1137" t="s">
        <v>8245</v>
      </c>
      <c r="I1137">
        <v>1425833403</v>
      </c>
      <c r="J1137">
        <v>1423245003</v>
      </c>
      <c r="K1137" t="b">
        <v>0</v>
      </c>
      <c r="L1137">
        <v>1</v>
      </c>
      <c r="M1137" t="b">
        <v>0</v>
      </c>
      <c r="N1137" t="s">
        <v>8269</v>
      </c>
      <c r="O1137" s="20" t="s">
        <v>8319</v>
      </c>
      <c r="P1137" s="15" t="s">
        <v>8320</v>
      </c>
      <c r="Q1137" s="12">
        <v>42041.743090277778</v>
      </c>
      <c r="R1137">
        <v>2015</v>
      </c>
      <c r="S1137" t="s">
        <v>8376</v>
      </c>
    </row>
    <row r="1138" spans="1:19" ht="44" thickBot="1" x14ac:dyDescent="0.4">
      <c r="A1138">
        <v>3857</v>
      </c>
      <c r="B1138" s="3" t="s">
        <v>3854</v>
      </c>
      <c r="C1138" s="3" t="s">
        <v>7966</v>
      </c>
      <c r="D1138" s="6">
        <v>5000</v>
      </c>
      <c r="E1138" s="8">
        <v>260</v>
      </c>
      <c r="F1138" t="s">
        <v>8220</v>
      </c>
      <c r="G1138" t="s">
        <v>8223</v>
      </c>
      <c r="H1138" t="s">
        <v>8245</v>
      </c>
      <c r="I1138">
        <v>1406913120</v>
      </c>
      <c r="J1138">
        <v>1404927690</v>
      </c>
      <c r="K1138" t="b">
        <v>0</v>
      </c>
      <c r="L1138">
        <v>4</v>
      </c>
      <c r="M1138" t="b">
        <v>0</v>
      </c>
      <c r="N1138" t="s">
        <v>8269</v>
      </c>
      <c r="O1138" s="20" t="s">
        <v>8319</v>
      </c>
      <c r="P1138" s="15" t="s">
        <v>8320</v>
      </c>
      <c r="Q1138" s="13">
        <v>41829.73715277778</v>
      </c>
      <c r="R1138">
        <v>2014</v>
      </c>
      <c r="S1138" t="s">
        <v>8370</v>
      </c>
    </row>
    <row r="1139" spans="1:19" ht="131" thickBot="1" x14ac:dyDescent="0.4">
      <c r="A1139">
        <v>3858</v>
      </c>
      <c r="B1139" s="3" t="s">
        <v>3855</v>
      </c>
      <c r="C1139" s="3" t="s">
        <v>7967</v>
      </c>
      <c r="D1139" s="6">
        <v>500</v>
      </c>
      <c r="E1139" s="8">
        <v>10</v>
      </c>
      <c r="F1139" t="s">
        <v>8220</v>
      </c>
      <c r="G1139" t="s">
        <v>8224</v>
      </c>
      <c r="H1139" t="s">
        <v>8246</v>
      </c>
      <c r="I1139">
        <v>1432328400</v>
      </c>
      <c r="J1139">
        <v>1430734844</v>
      </c>
      <c r="K1139" t="b">
        <v>0</v>
      </c>
      <c r="L1139">
        <v>1</v>
      </c>
      <c r="M1139" t="b">
        <v>0</v>
      </c>
      <c r="N1139" t="s">
        <v>8269</v>
      </c>
      <c r="O1139" s="20" t="s">
        <v>8319</v>
      </c>
      <c r="P1139" s="15" t="s">
        <v>8320</v>
      </c>
      <c r="Q1139" s="12">
        <v>42128.431064814817</v>
      </c>
      <c r="R1139">
        <v>2015</v>
      </c>
      <c r="S1139" t="s">
        <v>8368</v>
      </c>
    </row>
    <row r="1140" spans="1:19" ht="58.5" thickBot="1" x14ac:dyDescent="0.4">
      <c r="A1140">
        <v>3859</v>
      </c>
      <c r="B1140" s="3" t="s">
        <v>3856</v>
      </c>
      <c r="C1140" s="3" t="s">
        <v>7968</v>
      </c>
      <c r="D1140" s="6">
        <v>2500</v>
      </c>
      <c r="E1140" s="8">
        <v>1</v>
      </c>
      <c r="F1140" t="s">
        <v>8220</v>
      </c>
      <c r="G1140" t="s">
        <v>8223</v>
      </c>
      <c r="H1140" t="s">
        <v>8245</v>
      </c>
      <c r="I1140">
        <v>1403730000</v>
      </c>
      <c r="J1140">
        <v>1401485207</v>
      </c>
      <c r="K1140" t="b">
        <v>0</v>
      </c>
      <c r="L1140">
        <v>1</v>
      </c>
      <c r="M1140" t="b">
        <v>0</v>
      </c>
      <c r="N1140" t="s">
        <v>8269</v>
      </c>
      <c r="O1140" s="20" t="s">
        <v>8319</v>
      </c>
      <c r="P1140" s="15" t="s">
        <v>8320</v>
      </c>
      <c r="Q1140" s="13">
        <v>41789.893599537034</v>
      </c>
      <c r="R1140">
        <v>2014</v>
      </c>
      <c r="S1140" t="s">
        <v>8368</v>
      </c>
    </row>
    <row r="1141" spans="1:19" ht="102" thickBot="1" x14ac:dyDescent="0.4">
      <c r="A1141">
        <v>3860</v>
      </c>
      <c r="B1141" s="3" t="s">
        <v>3857</v>
      </c>
      <c r="C1141" s="3" t="s">
        <v>7969</v>
      </c>
      <c r="D1141" s="6">
        <v>6000</v>
      </c>
      <c r="E1141" s="8">
        <v>1060</v>
      </c>
      <c r="F1141" t="s">
        <v>8220</v>
      </c>
      <c r="G1141" t="s">
        <v>8223</v>
      </c>
      <c r="H1141" t="s">
        <v>8245</v>
      </c>
      <c r="I1141">
        <v>1407858710</v>
      </c>
      <c r="J1141">
        <v>1405266710</v>
      </c>
      <c r="K1141" t="b">
        <v>0</v>
      </c>
      <c r="L1141">
        <v>13</v>
      </c>
      <c r="M1141" t="b">
        <v>0</v>
      </c>
      <c r="N1141" t="s">
        <v>8269</v>
      </c>
      <c r="O1141" s="20" t="s">
        <v>8319</v>
      </c>
      <c r="P1141" s="15" t="s">
        <v>8320</v>
      </c>
      <c r="Q1141" s="12">
        <v>41833.660995370374</v>
      </c>
      <c r="R1141">
        <v>2014</v>
      </c>
      <c r="S1141" t="s">
        <v>8370</v>
      </c>
    </row>
    <row r="1142" spans="1:19" ht="58.5" thickBot="1" x14ac:dyDescent="0.4">
      <c r="A1142">
        <v>3861</v>
      </c>
      <c r="B1142" s="3" t="s">
        <v>3858</v>
      </c>
      <c r="C1142" s="3" t="s">
        <v>7970</v>
      </c>
      <c r="D1142" s="6">
        <v>2000</v>
      </c>
      <c r="E1142" s="8">
        <v>100</v>
      </c>
      <c r="F1142" t="s">
        <v>8220</v>
      </c>
      <c r="G1142" t="s">
        <v>8223</v>
      </c>
      <c r="H1142" t="s">
        <v>8245</v>
      </c>
      <c r="I1142">
        <v>1415828820</v>
      </c>
      <c r="J1142">
        <v>1412258977</v>
      </c>
      <c r="K1142" t="b">
        <v>0</v>
      </c>
      <c r="L1142">
        <v>1</v>
      </c>
      <c r="M1142" t="b">
        <v>0</v>
      </c>
      <c r="N1142" t="s">
        <v>8269</v>
      </c>
      <c r="O1142" s="20" t="s">
        <v>8319</v>
      </c>
      <c r="P1142" s="15" t="s">
        <v>8320</v>
      </c>
      <c r="Q1142" s="13">
        <v>41914.590011574073</v>
      </c>
      <c r="R1142">
        <v>2014</v>
      </c>
      <c r="S1142" t="s">
        <v>8373</v>
      </c>
    </row>
    <row r="1143" spans="1:19" ht="44" thickBot="1" x14ac:dyDescent="0.4">
      <c r="A1143">
        <v>3862</v>
      </c>
      <c r="B1143" s="3" t="s">
        <v>3859</v>
      </c>
      <c r="C1143" s="3" t="s">
        <v>7971</v>
      </c>
      <c r="D1143" s="6">
        <v>7500</v>
      </c>
      <c r="E1143" s="8">
        <v>1</v>
      </c>
      <c r="F1143" t="s">
        <v>8220</v>
      </c>
      <c r="G1143" t="s">
        <v>8223</v>
      </c>
      <c r="H1143" t="s">
        <v>8245</v>
      </c>
      <c r="I1143">
        <v>1473699540</v>
      </c>
      <c r="J1143">
        <v>1472451356</v>
      </c>
      <c r="K1143" t="b">
        <v>0</v>
      </c>
      <c r="L1143">
        <v>1</v>
      </c>
      <c r="M1143" t="b">
        <v>0</v>
      </c>
      <c r="N1143" t="s">
        <v>8269</v>
      </c>
      <c r="O1143" s="20" t="s">
        <v>8319</v>
      </c>
      <c r="P1143" s="15" t="s">
        <v>8320</v>
      </c>
      <c r="Q1143" s="12">
        <v>42611.261064814818</v>
      </c>
      <c r="R1143">
        <v>2016</v>
      </c>
      <c r="S1143" t="s">
        <v>8371</v>
      </c>
    </row>
    <row r="1144" spans="1:19" ht="44" thickBot="1" x14ac:dyDescent="0.4">
      <c r="A1144">
        <v>3863</v>
      </c>
      <c r="B1144" s="3" t="s">
        <v>3860</v>
      </c>
      <c r="C1144" s="3" t="s">
        <v>7972</v>
      </c>
      <c r="D1144" s="6">
        <v>6000</v>
      </c>
      <c r="E1144" s="8">
        <v>0</v>
      </c>
      <c r="F1144" t="s">
        <v>8220</v>
      </c>
      <c r="G1144" t="s">
        <v>8223</v>
      </c>
      <c r="H1144" t="s">
        <v>8245</v>
      </c>
      <c r="I1144">
        <v>1446739905</v>
      </c>
      <c r="J1144">
        <v>1441552305</v>
      </c>
      <c r="K1144" t="b">
        <v>0</v>
      </c>
      <c r="L1144">
        <v>0</v>
      </c>
      <c r="M1144" t="b">
        <v>0</v>
      </c>
      <c r="N1144" t="s">
        <v>8269</v>
      </c>
      <c r="O1144" s="20" t="s">
        <v>8319</v>
      </c>
      <c r="P1144" s="15" t="s">
        <v>8320</v>
      </c>
      <c r="Q1144" s="13">
        <v>42253.633159722223</v>
      </c>
      <c r="R1144">
        <v>2015</v>
      </c>
      <c r="S1144" t="s">
        <v>8372</v>
      </c>
    </row>
    <row r="1145" spans="1:19" ht="58.5" thickBot="1" x14ac:dyDescent="0.4">
      <c r="A1145">
        <v>3864</v>
      </c>
      <c r="B1145" s="3" t="s">
        <v>3861</v>
      </c>
      <c r="C1145" s="3" t="s">
        <v>7973</v>
      </c>
      <c r="D1145" s="6">
        <v>5000</v>
      </c>
      <c r="E1145" s="8">
        <v>60</v>
      </c>
      <c r="F1145" t="s">
        <v>8220</v>
      </c>
      <c r="G1145" t="s">
        <v>8223</v>
      </c>
      <c r="H1145" t="s">
        <v>8245</v>
      </c>
      <c r="I1145">
        <v>1447799054</v>
      </c>
      <c r="J1145">
        <v>1445203454</v>
      </c>
      <c r="K1145" t="b">
        <v>0</v>
      </c>
      <c r="L1145">
        <v>3</v>
      </c>
      <c r="M1145" t="b">
        <v>0</v>
      </c>
      <c r="N1145" t="s">
        <v>8269</v>
      </c>
      <c r="O1145" s="20" t="s">
        <v>8319</v>
      </c>
      <c r="P1145" s="15" t="s">
        <v>8320</v>
      </c>
      <c r="Q1145" s="12">
        <v>42295.891828703701</v>
      </c>
      <c r="R1145">
        <v>2015</v>
      </c>
      <c r="S1145" t="s">
        <v>8373</v>
      </c>
    </row>
    <row r="1146" spans="1:19" ht="58.5" thickBot="1" x14ac:dyDescent="0.4">
      <c r="A1146">
        <v>3865</v>
      </c>
      <c r="B1146" s="3" t="s">
        <v>3862</v>
      </c>
      <c r="C1146" s="3" t="s">
        <v>7974</v>
      </c>
      <c r="D1146" s="6">
        <v>2413</v>
      </c>
      <c r="E1146" s="8">
        <v>650</v>
      </c>
      <c r="F1146" t="s">
        <v>8220</v>
      </c>
      <c r="G1146" t="s">
        <v>8228</v>
      </c>
      <c r="H1146" t="s">
        <v>8250</v>
      </c>
      <c r="I1146">
        <v>1409376600</v>
      </c>
      <c r="J1146">
        <v>1405957098</v>
      </c>
      <c r="K1146" t="b">
        <v>0</v>
      </c>
      <c r="L1146">
        <v>14</v>
      </c>
      <c r="M1146" t="b">
        <v>0</v>
      </c>
      <c r="N1146" t="s">
        <v>8269</v>
      </c>
      <c r="O1146" s="20" t="s">
        <v>8319</v>
      </c>
      <c r="P1146" s="15" t="s">
        <v>8320</v>
      </c>
      <c r="Q1146" s="13">
        <v>41841.651597222219</v>
      </c>
      <c r="R1146">
        <v>2014</v>
      </c>
      <c r="S1146" t="s">
        <v>8370</v>
      </c>
    </row>
    <row r="1147" spans="1:19" ht="131" thickBot="1" x14ac:dyDescent="0.4">
      <c r="A1147">
        <v>3866</v>
      </c>
      <c r="B1147" s="3" t="s">
        <v>3863</v>
      </c>
      <c r="C1147" s="3" t="s">
        <v>7975</v>
      </c>
      <c r="D1147" s="6">
        <v>2000</v>
      </c>
      <c r="E1147" s="8">
        <v>11</v>
      </c>
      <c r="F1147" t="s">
        <v>8220</v>
      </c>
      <c r="G1147" t="s">
        <v>8223</v>
      </c>
      <c r="H1147" t="s">
        <v>8245</v>
      </c>
      <c r="I1147">
        <v>1458703740</v>
      </c>
      <c r="J1147">
        <v>1454453021</v>
      </c>
      <c r="K1147" t="b">
        <v>0</v>
      </c>
      <c r="L1147">
        <v>2</v>
      </c>
      <c r="M1147" t="b">
        <v>0</v>
      </c>
      <c r="N1147" t="s">
        <v>8269</v>
      </c>
      <c r="O1147" s="20" t="s">
        <v>8319</v>
      </c>
      <c r="P1147" s="15" t="s">
        <v>8320</v>
      </c>
      <c r="Q1147" s="12">
        <v>42402.947002314817</v>
      </c>
      <c r="R1147">
        <v>2016</v>
      </c>
      <c r="S1147" t="s">
        <v>8376</v>
      </c>
    </row>
    <row r="1148" spans="1:19" ht="73" thickBot="1" x14ac:dyDescent="0.4">
      <c r="A1148">
        <v>3867</v>
      </c>
      <c r="B1148" s="3" t="s">
        <v>3864</v>
      </c>
      <c r="C1148" s="3" t="s">
        <v>7976</v>
      </c>
      <c r="D1148" s="6">
        <v>2000</v>
      </c>
      <c r="E1148" s="8">
        <v>251</v>
      </c>
      <c r="F1148" t="s">
        <v>8220</v>
      </c>
      <c r="G1148" t="s">
        <v>8223</v>
      </c>
      <c r="H1148" t="s">
        <v>8245</v>
      </c>
      <c r="I1148">
        <v>1466278339</v>
      </c>
      <c r="J1148">
        <v>1463686339</v>
      </c>
      <c r="K1148" t="b">
        <v>0</v>
      </c>
      <c r="L1148">
        <v>5</v>
      </c>
      <c r="M1148" t="b">
        <v>0</v>
      </c>
      <c r="N1148" t="s">
        <v>8269</v>
      </c>
      <c r="O1148" s="20" t="s">
        <v>8319</v>
      </c>
      <c r="P1148" s="15" t="s">
        <v>8320</v>
      </c>
      <c r="Q1148" s="13">
        <v>42509.814108796294</v>
      </c>
      <c r="R1148">
        <v>2016</v>
      </c>
      <c r="S1148" t="s">
        <v>8368</v>
      </c>
    </row>
    <row r="1149" spans="1:19" ht="58.5" thickBot="1" x14ac:dyDescent="0.4">
      <c r="A1149">
        <v>3868</v>
      </c>
      <c r="B1149" s="3" t="s">
        <v>3865</v>
      </c>
      <c r="C1149" s="3" t="s">
        <v>7977</v>
      </c>
      <c r="D1149" s="6">
        <v>5000</v>
      </c>
      <c r="E1149" s="8">
        <v>10</v>
      </c>
      <c r="F1149" t="s">
        <v>8219</v>
      </c>
      <c r="G1149" t="s">
        <v>8224</v>
      </c>
      <c r="H1149" t="s">
        <v>8246</v>
      </c>
      <c r="I1149">
        <v>1410191405</v>
      </c>
      <c r="J1149">
        <v>1408031405</v>
      </c>
      <c r="K1149" t="b">
        <v>0</v>
      </c>
      <c r="L1149">
        <v>1</v>
      </c>
      <c r="M1149" t="b">
        <v>0</v>
      </c>
      <c r="N1149" t="s">
        <v>8303</v>
      </c>
      <c r="O1149" s="20" t="s">
        <v>8319</v>
      </c>
      <c r="P1149" s="15" t="s">
        <v>8361</v>
      </c>
      <c r="Q1149" s="12">
        <v>41865.659780092596</v>
      </c>
      <c r="R1149">
        <v>2014</v>
      </c>
      <c r="S1149" t="s">
        <v>8371</v>
      </c>
    </row>
    <row r="1150" spans="1:19" ht="87.5" thickBot="1" x14ac:dyDescent="0.4">
      <c r="A1150">
        <v>3869</v>
      </c>
      <c r="B1150" s="3" t="s">
        <v>3866</v>
      </c>
      <c r="C1150" s="3" t="s">
        <v>7978</v>
      </c>
      <c r="D1150" s="6">
        <v>13111</v>
      </c>
      <c r="E1150" s="8">
        <v>452</v>
      </c>
      <c r="F1150" t="s">
        <v>8219</v>
      </c>
      <c r="G1150" t="s">
        <v>8223</v>
      </c>
      <c r="H1150" t="s">
        <v>8245</v>
      </c>
      <c r="I1150">
        <v>1426302660</v>
      </c>
      <c r="J1150">
        <v>1423761792</v>
      </c>
      <c r="K1150" t="b">
        <v>0</v>
      </c>
      <c r="L1150">
        <v>15</v>
      </c>
      <c r="M1150" t="b">
        <v>0</v>
      </c>
      <c r="N1150" t="s">
        <v>8303</v>
      </c>
      <c r="O1150" s="20" t="s">
        <v>8319</v>
      </c>
      <c r="P1150" s="15" t="s">
        <v>8361</v>
      </c>
      <c r="Q1150" s="13">
        <v>42047.724444444444</v>
      </c>
      <c r="R1150">
        <v>2015</v>
      </c>
      <c r="S1150" t="s">
        <v>8376</v>
      </c>
    </row>
    <row r="1151" spans="1:19" ht="116.5" thickBot="1" x14ac:dyDescent="0.4">
      <c r="A1151">
        <v>3870</v>
      </c>
      <c r="B1151" s="3" t="s">
        <v>3867</v>
      </c>
      <c r="C1151" s="3" t="s">
        <v>7979</v>
      </c>
      <c r="D1151" s="6">
        <v>10000</v>
      </c>
      <c r="E1151" s="8">
        <v>1500</v>
      </c>
      <c r="F1151" t="s">
        <v>8219</v>
      </c>
      <c r="G1151" t="s">
        <v>8223</v>
      </c>
      <c r="H1151" t="s">
        <v>8245</v>
      </c>
      <c r="I1151">
        <v>1404360478</v>
      </c>
      <c r="J1151">
        <v>1401768478</v>
      </c>
      <c r="K1151" t="b">
        <v>0</v>
      </c>
      <c r="L1151">
        <v>10</v>
      </c>
      <c r="M1151" t="b">
        <v>0</v>
      </c>
      <c r="N1151" t="s">
        <v>8303</v>
      </c>
      <c r="O1151" s="20" t="s">
        <v>8319</v>
      </c>
      <c r="P1151" s="15" t="s">
        <v>8361</v>
      </c>
      <c r="Q1151" s="12">
        <v>41793.172199074077</v>
      </c>
      <c r="R1151">
        <v>2014</v>
      </c>
      <c r="S1151" t="s">
        <v>8369</v>
      </c>
    </row>
    <row r="1152" spans="1:19" ht="102" thickBot="1" x14ac:dyDescent="0.4">
      <c r="A1152">
        <v>3871</v>
      </c>
      <c r="B1152" s="3" t="s">
        <v>3868</v>
      </c>
      <c r="C1152" s="3" t="s">
        <v>7980</v>
      </c>
      <c r="D1152" s="6">
        <v>1500</v>
      </c>
      <c r="E1152" s="8">
        <v>40</v>
      </c>
      <c r="F1152" t="s">
        <v>8219</v>
      </c>
      <c r="G1152" t="s">
        <v>8223</v>
      </c>
      <c r="H1152" t="s">
        <v>8245</v>
      </c>
      <c r="I1152">
        <v>1490809450</v>
      </c>
      <c r="J1152">
        <v>1485629050</v>
      </c>
      <c r="K1152" t="b">
        <v>0</v>
      </c>
      <c r="L1152">
        <v>3</v>
      </c>
      <c r="M1152" t="b">
        <v>0</v>
      </c>
      <c r="N1152" t="s">
        <v>8303</v>
      </c>
      <c r="O1152" s="20" t="s">
        <v>8319</v>
      </c>
      <c r="P1152" s="15" t="s">
        <v>8361</v>
      </c>
      <c r="Q1152" s="13">
        <v>42763.780671296299</v>
      </c>
      <c r="R1152">
        <v>2017</v>
      </c>
      <c r="S1152" t="s">
        <v>8365</v>
      </c>
    </row>
    <row r="1153" spans="1:19" ht="73" thickBot="1" x14ac:dyDescent="0.4">
      <c r="A1153">
        <v>3872</v>
      </c>
      <c r="B1153" s="3" t="s">
        <v>3869</v>
      </c>
      <c r="C1153" s="3" t="s">
        <v>7981</v>
      </c>
      <c r="D1153" s="6">
        <v>15000</v>
      </c>
      <c r="E1153" s="8">
        <v>0</v>
      </c>
      <c r="F1153" t="s">
        <v>8219</v>
      </c>
      <c r="G1153" t="s">
        <v>8223</v>
      </c>
      <c r="H1153" t="s">
        <v>8245</v>
      </c>
      <c r="I1153">
        <v>1439522996</v>
      </c>
      <c r="J1153">
        <v>1435202996</v>
      </c>
      <c r="K1153" t="b">
        <v>0</v>
      </c>
      <c r="L1153">
        <v>0</v>
      </c>
      <c r="M1153" t="b">
        <v>0</v>
      </c>
      <c r="N1153" t="s">
        <v>8303</v>
      </c>
      <c r="O1153" s="20" t="s">
        <v>8319</v>
      </c>
      <c r="P1153" s="15" t="s">
        <v>8361</v>
      </c>
      <c r="Q1153" s="12">
        <v>42180.145787037036</v>
      </c>
      <c r="R1153">
        <v>2015</v>
      </c>
      <c r="S1153" t="s">
        <v>8369</v>
      </c>
    </row>
    <row r="1154" spans="1:19" ht="131" thickBot="1" x14ac:dyDescent="0.4">
      <c r="A1154">
        <v>3873</v>
      </c>
      <c r="B1154" s="3" t="s">
        <v>3870</v>
      </c>
      <c r="C1154" s="3" t="s">
        <v>7982</v>
      </c>
      <c r="D1154" s="6">
        <v>5500</v>
      </c>
      <c r="E1154" s="8">
        <v>0</v>
      </c>
      <c r="F1154" t="s">
        <v>8219</v>
      </c>
      <c r="G1154" t="s">
        <v>8223</v>
      </c>
      <c r="H1154" t="s">
        <v>8245</v>
      </c>
      <c r="I1154">
        <v>1444322535</v>
      </c>
      <c r="J1154">
        <v>1441730535</v>
      </c>
      <c r="K1154" t="b">
        <v>0</v>
      </c>
      <c r="L1154">
        <v>0</v>
      </c>
      <c r="M1154" t="b">
        <v>0</v>
      </c>
      <c r="N1154" t="s">
        <v>8303</v>
      </c>
      <c r="O1154" s="20" t="s">
        <v>8319</v>
      </c>
      <c r="P1154" s="15" t="s">
        <v>8361</v>
      </c>
      <c r="Q1154" s="13">
        <v>42255.696006944447</v>
      </c>
      <c r="R1154">
        <v>2015</v>
      </c>
      <c r="S1154" t="s">
        <v>8372</v>
      </c>
    </row>
    <row r="1155" spans="1:19" ht="116.5" thickBot="1" x14ac:dyDescent="0.4">
      <c r="A1155">
        <v>3874</v>
      </c>
      <c r="B1155" s="3" t="s">
        <v>3871</v>
      </c>
      <c r="C1155" s="3" t="s">
        <v>7983</v>
      </c>
      <c r="D1155" s="6">
        <v>620</v>
      </c>
      <c r="E1155" s="8">
        <v>0</v>
      </c>
      <c r="F1155" t="s">
        <v>8219</v>
      </c>
      <c r="G1155" t="s">
        <v>8227</v>
      </c>
      <c r="H1155" t="s">
        <v>8249</v>
      </c>
      <c r="I1155">
        <v>1422061200</v>
      </c>
      <c r="J1155">
        <v>1420244622</v>
      </c>
      <c r="K1155" t="b">
        <v>0</v>
      </c>
      <c r="L1155">
        <v>0</v>
      </c>
      <c r="M1155" t="b">
        <v>0</v>
      </c>
      <c r="N1155" t="s">
        <v>8303</v>
      </c>
      <c r="O1155" s="20" t="s">
        <v>8319</v>
      </c>
      <c r="P1155" s="15" t="s">
        <v>8361</v>
      </c>
      <c r="Q1155" s="12">
        <v>42007.016458333332</v>
      </c>
      <c r="R1155">
        <v>2015</v>
      </c>
      <c r="S1155" t="s">
        <v>8365</v>
      </c>
    </row>
    <row r="1156" spans="1:19" ht="116.5" thickBot="1" x14ac:dyDescent="0.4">
      <c r="A1156">
        <v>3875</v>
      </c>
      <c r="B1156" s="3" t="s">
        <v>3872</v>
      </c>
      <c r="C1156" s="3" t="s">
        <v>7984</v>
      </c>
      <c r="D1156" s="6">
        <v>30000</v>
      </c>
      <c r="E1156" s="8">
        <v>0</v>
      </c>
      <c r="F1156" t="s">
        <v>8219</v>
      </c>
      <c r="G1156" t="s">
        <v>8231</v>
      </c>
      <c r="H1156" t="s">
        <v>8252</v>
      </c>
      <c r="I1156">
        <v>1472896800</v>
      </c>
      <c r="J1156">
        <v>1472804365</v>
      </c>
      <c r="K1156" t="b">
        <v>0</v>
      </c>
      <c r="L1156">
        <v>0</v>
      </c>
      <c r="M1156" t="b">
        <v>0</v>
      </c>
      <c r="N1156" t="s">
        <v>8303</v>
      </c>
      <c r="O1156" s="20" t="s">
        <v>8319</v>
      </c>
      <c r="P1156" s="15" t="s">
        <v>8361</v>
      </c>
      <c r="Q1156" s="13">
        <v>42615.346817129626</v>
      </c>
      <c r="R1156">
        <v>2016</v>
      </c>
      <c r="S1156" t="s">
        <v>8372</v>
      </c>
    </row>
    <row r="1157" spans="1:19" ht="116.5" thickBot="1" x14ac:dyDescent="0.4">
      <c r="A1157">
        <v>3876</v>
      </c>
      <c r="B1157" s="3" t="s">
        <v>3873</v>
      </c>
      <c r="C1157" s="3" t="s">
        <v>7985</v>
      </c>
      <c r="D1157" s="6">
        <v>3900</v>
      </c>
      <c r="E1157" s="8">
        <v>2059</v>
      </c>
      <c r="F1157" t="s">
        <v>8219</v>
      </c>
      <c r="G1157" t="s">
        <v>8224</v>
      </c>
      <c r="H1157" t="s">
        <v>8246</v>
      </c>
      <c r="I1157">
        <v>1454425128</v>
      </c>
      <c r="J1157">
        <v>1451833128</v>
      </c>
      <c r="K1157" t="b">
        <v>0</v>
      </c>
      <c r="L1157">
        <v>46</v>
      </c>
      <c r="M1157" t="b">
        <v>0</v>
      </c>
      <c r="N1157" t="s">
        <v>8303</v>
      </c>
      <c r="O1157" s="20" t="s">
        <v>8319</v>
      </c>
      <c r="P1157" s="15" t="s">
        <v>8361</v>
      </c>
      <c r="Q1157" s="12">
        <v>42372.624166666668</v>
      </c>
      <c r="R1157">
        <v>2016</v>
      </c>
      <c r="S1157" t="s">
        <v>8365</v>
      </c>
    </row>
    <row r="1158" spans="1:19" ht="87.5" thickBot="1" x14ac:dyDescent="0.4">
      <c r="A1158">
        <v>3877</v>
      </c>
      <c r="B1158" s="3" t="s">
        <v>3874</v>
      </c>
      <c r="C1158" s="3" t="s">
        <v>7986</v>
      </c>
      <c r="D1158" s="6">
        <v>25000</v>
      </c>
      <c r="E1158" s="8">
        <v>1241</v>
      </c>
      <c r="F1158" t="s">
        <v>8219</v>
      </c>
      <c r="G1158" t="s">
        <v>8223</v>
      </c>
      <c r="H1158" t="s">
        <v>8245</v>
      </c>
      <c r="I1158">
        <v>1481213752</v>
      </c>
      <c r="J1158">
        <v>1478621752</v>
      </c>
      <c r="K1158" t="b">
        <v>0</v>
      </c>
      <c r="L1158">
        <v>14</v>
      </c>
      <c r="M1158" t="b">
        <v>0</v>
      </c>
      <c r="N1158" t="s">
        <v>8303</v>
      </c>
      <c r="O1158" s="20" t="s">
        <v>8319</v>
      </c>
      <c r="P1158" s="15" t="s">
        <v>8361</v>
      </c>
      <c r="Q1158" s="13">
        <v>42682.677685185183</v>
      </c>
      <c r="R1158">
        <v>2016</v>
      </c>
      <c r="S1158" t="s">
        <v>8374</v>
      </c>
    </row>
    <row r="1159" spans="1:19" ht="102" thickBot="1" x14ac:dyDescent="0.4">
      <c r="A1159">
        <v>3878</v>
      </c>
      <c r="B1159" s="3" t="s">
        <v>3875</v>
      </c>
      <c r="C1159" s="3" t="s">
        <v>7987</v>
      </c>
      <c r="D1159" s="6">
        <v>18000</v>
      </c>
      <c r="E1159" s="8">
        <v>10</v>
      </c>
      <c r="F1159" t="s">
        <v>8219</v>
      </c>
      <c r="G1159" t="s">
        <v>8223</v>
      </c>
      <c r="H1159" t="s">
        <v>8245</v>
      </c>
      <c r="I1159">
        <v>1435636740</v>
      </c>
      <c r="J1159">
        <v>1433014746</v>
      </c>
      <c r="K1159" t="b">
        <v>0</v>
      </c>
      <c r="L1159">
        <v>1</v>
      </c>
      <c r="M1159" t="b">
        <v>0</v>
      </c>
      <c r="N1159" t="s">
        <v>8303</v>
      </c>
      <c r="O1159" s="20" t="s">
        <v>8319</v>
      </c>
      <c r="P1159" s="15" t="s">
        <v>8361</v>
      </c>
      <c r="Q1159" s="12">
        <v>42154.818819444445</v>
      </c>
      <c r="R1159">
        <v>2015</v>
      </c>
      <c r="S1159" t="s">
        <v>8368</v>
      </c>
    </row>
    <row r="1160" spans="1:19" ht="73" thickBot="1" x14ac:dyDescent="0.4">
      <c r="A1160">
        <v>3879</v>
      </c>
      <c r="B1160" s="3" t="s">
        <v>3876</v>
      </c>
      <c r="C1160" s="3" t="s">
        <v>7988</v>
      </c>
      <c r="D1160" s="6">
        <v>15000</v>
      </c>
      <c r="E1160" s="8">
        <v>0</v>
      </c>
      <c r="F1160" t="s">
        <v>8219</v>
      </c>
      <c r="G1160" t="s">
        <v>8224</v>
      </c>
      <c r="H1160" t="s">
        <v>8246</v>
      </c>
      <c r="I1160">
        <v>1422218396</v>
      </c>
      <c r="J1160">
        <v>1419626396</v>
      </c>
      <c r="K1160" t="b">
        <v>0</v>
      </c>
      <c r="L1160">
        <v>0</v>
      </c>
      <c r="M1160" t="b">
        <v>0</v>
      </c>
      <c r="N1160" t="s">
        <v>8303</v>
      </c>
      <c r="O1160" s="20" t="s">
        <v>8319</v>
      </c>
      <c r="P1160" s="15" t="s">
        <v>8361</v>
      </c>
      <c r="Q1160" s="13">
        <v>41999.861064814817</v>
      </c>
      <c r="R1160">
        <v>2014</v>
      </c>
      <c r="S1160" t="s">
        <v>8375</v>
      </c>
    </row>
    <row r="1161" spans="1:19" ht="87.5" thickBot="1" x14ac:dyDescent="0.4">
      <c r="A1161">
        <v>3880</v>
      </c>
      <c r="B1161" s="3" t="s">
        <v>3877</v>
      </c>
      <c r="C1161" s="3" t="s">
        <v>7989</v>
      </c>
      <c r="D1161" s="6">
        <v>7500</v>
      </c>
      <c r="E1161" s="8">
        <v>980</v>
      </c>
      <c r="F1161" t="s">
        <v>8219</v>
      </c>
      <c r="G1161" t="s">
        <v>8224</v>
      </c>
      <c r="H1161" t="s">
        <v>8246</v>
      </c>
      <c r="I1161">
        <v>1406761200</v>
      </c>
      <c r="J1161">
        <v>1403724820</v>
      </c>
      <c r="K1161" t="b">
        <v>0</v>
      </c>
      <c r="L1161">
        <v>17</v>
      </c>
      <c r="M1161" t="b">
        <v>0</v>
      </c>
      <c r="N1161" t="s">
        <v>8303</v>
      </c>
      <c r="O1161" s="20" t="s">
        <v>8319</v>
      </c>
      <c r="P1161" s="15" t="s">
        <v>8361</v>
      </c>
      <c r="Q1161" s="12">
        <v>41815.815046296295</v>
      </c>
      <c r="R1161">
        <v>2014</v>
      </c>
      <c r="S1161" t="s">
        <v>8369</v>
      </c>
    </row>
    <row r="1162" spans="1:19" ht="87.5" thickBot="1" x14ac:dyDescent="0.4">
      <c r="A1162">
        <v>3881</v>
      </c>
      <c r="B1162" s="3" t="s">
        <v>3878</v>
      </c>
      <c r="C1162" s="3" t="s">
        <v>7990</v>
      </c>
      <c r="D1162" s="6">
        <v>500</v>
      </c>
      <c r="E1162" s="8">
        <v>25</v>
      </c>
      <c r="F1162" t="s">
        <v>8219</v>
      </c>
      <c r="G1162" t="s">
        <v>8223</v>
      </c>
      <c r="H1162" t="s">
        <v>8245</v>
      </c>
      <c r="I1162">
        <v>1487550399</v>
      </c>
      <c r="J1162">
        <v>1484958399</v>
      </c>
      <c r="K1162" t="b">
        <v>0</v>
      </c>
      <c r="L1162">
        <v>1</v>
      </c>
      <c r="M1162" t="b">
        <v>0</v>
      </c>
      <c r="N1162" t="s">
        <v>8303</v>
      </c>
      <c r="O1162" s="20" t="s">
        <v>8319</v>
      </c>
      <c r="P1162" s="15" t="s">
        <v>8361</v>
      </c>
      <c r="Q1162" s="13">
        <v>42756.018506944441</v>
      </c>
      <c r="R1162">
        <v>2017</v>
      </c>
      <c r="S1162" t="s">
        <v>8365</v>
      </c>
    </row>
    <row r="1163" spans="1:19" ht="102" thickBot="1" x14ac:dyDescent="0.4">
      <c r="A1163">
        <v>3882</v>
      </c>
      <c r="B1163" s="3" t="s">
        <v>3879</v>
      </c>
      <c r="C1163" s="3" t="s">
        <v>7991</v>
      </c>
      <c r="D1163" s="6">
        <v>30000</v>
      </c>
      <c r="E1163" s="8">
        <v>0</v>
      </c>
      <c r="F1163" t="s">
        <v>8219</v>
      </c>
      <c r="G1163" t="s">
        <v>8225</v>
      </c>
      <c r="H1163" t="s">
        <v>8247</v>
      </c>
      <c r="I1163">
        <v>1454281380</v>
      </c>
      <c r="J1163">
        <v>1451950570</v>
      </c>
      <c r="K1163" t="b">
        <v>0</v>
      </c>
      <c r="L1163">
        <v>0</v>
      </c>
      <c r="M1163" t="b">
        <v>0</v>
      </c>
      <c r="N1163" t="s">
        <v>8303</v>
      </c>
      <c r="O1163" s="20" t="s">
        <v>8319</v>
      </c>
      <c r="P1163" s="15" t="s">
        <v>8361</v>
      </c>
      <c r="Q1163" s="12">
        <v>42373.983449074076</v>
      </c>
      <c r="R1163">
        <v>2016</v>
      </c>
      <c r="S1163" t="s">
        <v>8365</v>
      </c>
    </row>
    <row r="1164" spans="1:19" ht="73" thickBot="1" x14ac:dyDescent="0.4">
      <c r="A1164">
        <v>3883</v>
      </c>
      <c r="B1164" s="3" t="s">
        <v>3880</v>
      </c>
      <c r="C1164" s="3" t="s">
        <v>7992</v>
      </c>
      <c r="D1164" s="6">
        <v>15000</v>
      </c>
      <c r="E1164" s="8">
        <v>0</v>
      </c>
      <c r="F1164" t="s">
        <v>8219</v>
      </c>
      <c r="G1164" t="s">
        <v>8224</v>
      </c>
      <c r="H1164" t="s">
        <v>8246</v>
      </c>
      <c r="I1164">
        <v>1409668069</v>
      </c>
      <c r="J1164">
        <v>1407076069</v>
      </c>
      <c r="K1164" t="b">
        <v>0</v>
      </c>
      <c r="L1164">
        <v>0</v>
      </c>
      <c r="M1164" t="b">
        <v>0</v>
      </c>
      <c r="N1164" t="s">
        <v>8303</v>
      </c>
      <c r="O1164" s="20" t="s">
        <v>8319</v>
      </c>
      <c r="P1164" s="15" t="s">
        <v>8361</v>
      </c>
      <c r="Q1164" s="13">
        <v>41854.602650462963</v>
      </c>
      <c r="R1164">
        <v>2014</v>
      </c>
      <c r="S1164" t="s">
        <v>8371</v>
      </c>
    </row>
    <row r="1165" spans="1:19" ht="145.5" thickBot="1" x14ac:dyDescent="0.4">
      <c r="A1165">
        <v>3884</v>
      </c>
      <c r="B1165" s="3" t="s">
        <v>3881</v>
      </c>
      <c r="C1165" s="3" t="s">
        <v>7993</v>
      </c>
      <c r="D1165" s="6">
        <v>10000</v>
      </c>
      <c r="E1165" s="8">
        <v>0</v>
      </c>
      <c r="F1165" t="s">
        <v>8219</v>
      </c>
      <c r="G1165" t="s">
        <v>8223</v>
      </c>
      <c r="H1165" t="s">
        <v>8245</v>
      </c>
      <c r="I1165">
        <v>1427479192</v>
      </c>
      <c r="J1165">
        <v>1425322792</v>
      </c>
      <c r="K1165" t="b">
        <v>0</v>
      </c>
      <c r="L1165">
        <v>0</v>
      </c>
      <c r="M1165" t="b">
        <v>0</v>
      </c>
      <c r="N1165" t="s">
        <v>8303</v>
      </c>
      <c r="O1165" s="20" t="s">
        <v>8319</v>
      </c>
      <c r="P1165" s="15" t="s">
        <v>8361</v>
      </c>
      <c r="Q1165" s="12">
        <v>42065.791574074072</v>
      </c>
      <c r="R1165">
        <v>2015</v>
      </c>
      <c r="S1165" t="s">
        <v>8366</v>
      </c>
    </row>
    <row r="1166" spans="1:19" ht="131" thickBot="1" x14ac:dyDescent="0.4">
      <c r="A1166">
        <v>3885</v>
      </c>
      <c r="B1166" s="3" t="s">
        <v>3882</v>
      </c>
      <c r="C1166" s="3" t="s">
        <v>7994</v>
      </c>
      <c r="D1166" s="6">
        <v>375000</v>
      </c>
      <c r="E1166" s="8">
        <v>0</v>
      </c>
      <c r="F1166" t="s">
        <v>8219</v>
      </c>
      <c r="G1166" t="s">
        <v>8223</v>
      </c>
      <c r="H1166" t="s">
        <v>8245</v>
      </c>
      <c r="I1166">
        <v>1462834191</v>
      </c>
      <c r="J1166">
        <v>1460242191</v>
      </c>
      <c r="K1166" t="b">
        <v>0</v>
      </c>
      <c r="L1166">
        <v>0</v>
      </c>
      <c r="M1166" t="b">
        <v>0</v>
      </c>
      <c r="N1166" t="s">
        <v>8303</v>
      </c>
      <c r="O1166" s="20" t="s">
        <v>8319</v>
      </c>
      <c r="P1166" s="15" t="s">
        <v>8361</v>
      </c>
      <c r="Q1166" s="13">
        <v>42469.951284722221</v>
      </c>
      <c r="R1166">
        <v>2016</v>
      </c>
      <c r="S1166" t="s">
        <v>8367</v>
      </c>
    </row>
    <row r="1167" spans="1:19" ht="44" thickBot="1" x14ac:dyDescent="0.4">
      <c r="A1167">
        <v>3886</v>
      </c>
      <c r="B1167" s="3" t="s">
        <v>3883</v>
      </c>
      <c r="C1167" s="3">
        <v>1</v>
      </c>
      <c r="D1167" s="6">
        <v>10000</v>
      </c>
      <c r="E1167" s="8">
        <v>0</v>
      </c>
      <c r="F1167" t="s">
        <v>8219</v>
      </c>
      <c r="G1167" t="s">
        <v>8225</v>
      </c>
      <c r="H1167" t="s">
        <v>8247</v>
      </c>
      <c r="I1167">
        <v>1418275702</v>
      </c>
      <c r="J1167">
        <v>1415683702</v>
      </c>
      <c r="K1167" t="b">
        <v>0</v>
      </c>
      <c r="L1167">
        <v>0</v>
      </c>
      <c r="M1167" t="b">
        <v>0</v>
      </c>
      <c r="N1167" t="s">
        <v>8303</v>
      </c>
      <c r="O1167" s="20" t="s">
        <v>8319</v>
      </c>
      <c r="P1167" s="15" t="s">
        <v>8361</v>
      </c>
      <c r="Q1167" s="12">
        <v>41954.228032407409</v>
      </c>
      <c r="R1167">
        <v>2014</v>
      </c>
      <c r="S1167" t="s">
        <v>8374</v>
      </c>
    </row>
    <row r="1168" spans="1:19" ht="131" thickBot="1" x14ac:dyDescent="0.4">
      <c r="A1168">
        <v>3887</v>
      </c>
      <c r="B1168" s="3" t="s">
        <v>3884</v>
      </c>
      <c r="C1168" s="3" t="s">
        <v>7995</v>
      </c>
      <c r="D1168" s="6">
        <v>2000</v>
      </c>
      <c r="E1168" s="8">
        <v>35</v>
      </c>
      <c r="F1168" t="s">
        <v>8219</v>
      </c>
      <c r="G1168" t="s">
        <v>8223</v>
      </c>
      <c r="H1168" t="s">
        <v>8245</v>
      </c>
      <c r="I1168">
        <v>1430517600</v>
      </c>
      <c r="J1168">
        <v>1426538129</v>
      </c>
      <c r="K1168" t="b">
        <v>0</v>
      </c>
      <c r="L1168">
        <v>2</v>
      </c>
      <c r="M1168" t="b">
        <v>0</v>
      </c>
      <c r="N1168" t="s">
        <v>8303</v>
      </c>
      <c r="O1168" s="20" t="s">
        <v>8319</v>
      </c>
      <c r="P1168" s="15" t="s">
        <v>8361</v>
      </c>
      <c r="Q1168" s="13">
        <v>42079.857974537037</v>
      </c>
      <c r="R1168">
        <v>2015</v>
      </c>
      <c r="S1168" t="s">
        <v>8366</v>
      </c>
    </row>
    <row r="1169" spans="1:19" ht="58.5" thickBot="1" x14ac:dyDescent="0.4">
      <c r="A1169">
        <v>3888</v>
      </c>
      <c r="B1169" s="3" t="s">
        <v>3885</v>
      </c>
      <c r="C1169" s="3" t="s">
        <v>7996</v>
      </c>
      <c r="D1169" s="6">
        <v>2000</v>
      </c>
      <c r="E1169" s="8">
        <v>542</v>
      </c>
      <c r="F1169" t="s">
        <v>8220</v>
      </c>
      <c r="G1169" t="s">
        <v>8224</v>
      </c>
      <c r="H1169" t="s">
        <v>8246</v>
      </c>
      <c r="I1169">
        <v>1488114358</v>
      </c>
      <c r="J1169">
        <v>1485522358</v>
      </c>
      <c r="K1169" t="b">
        <v>0</v>
      </c>
      <c r="L1169">
        <v>14</v>
      </c>
      <c r="M1169" t="b">
        <v>0</v>
      </c>
      <c r="N1169" t="s">
        <v>8269</v>
      </c>
      <c r="O1169" s="20" t="s">
        <v>8319</v>
      </c>
      <c r="P1169" s="15" t="s">
        <v>8320</v>
      </c>
      <c r="Q1169" s="12">
        <v>42762.545810185184</v>
      </c>
      <c r="R1169">
        <v>2017</v>
      </c>
      <c r="S1169" t="s">
        <v>8365</v>
      </c>
    </row>
    <row r="1170" spans="1:19" ht="102" thickBot="1" x14ac:dyDescent="0.4">
      <c r="A1170">
        <v>3889</v>
      </c>
      <c r="B1170" s="3" t="s">
        <v>3886</v>
      </c>
      <c r="C1170" s="3" t="s">
        <v>7997</v>
      </c>
      <c r="D1170" s="6">
        <v>8000</v>
      </c>
      <c r="E1170" s="8">
        <v>118</v>
      </c>
      <c r="F1170" t="s">
        <v>8220</v>
      </c>
      <c r="G1170" t="s">
        <v>8223</v>
      </c>
      <c r="H1170" t="s">
        <v>8245</v>
      </c>
      <c r="I1170">
        <v>1420413960</v>
      </c>
      <c r="J1170">
        <v>1417651630</v>
      </c>
      <c r="K1170" t="b">
        <v>0</v>
      </c>
      <c r="L1170">
        <v>9</v>
      </c>
      <c r="M1170" t="b">
        <v>0</v>
      </c>
      <c r="N1170" t="s">
        <v>8269</v>
      </c>
      <c r="O1170" s="20" t="s">
        <v>8319</v>
      </c>
      <c r="P1170" s="15" t="s">
        <v>8320</v>
      </c>
      <c r="Q1170" s="13">
        <v>41977.004976851851</v>
      </c>
      <c r="R1170">
        <v>2014</v>
      </c>
      <c r="S1170" t="s">
        <v>8375</v>
      </c>
    </row>
    <row r="1171" spans="1:19" ht="58.5" thickBot="1" x14ac:dyDescent="0.4">
      <c r="A1171">
        <v>3890</v>
      </c>
      <c r="B1171" s="3" t="s">
        <v>3887</v>
      </c>
      <c r="C1171" s="3" t="s">
        <v>7998</v>
      </c>
      <c r="D1171" s="6">
        <v>15000</v>
      </c>
      <c r="E1171" s="8">
        <v>2524</v>
      </c>
      <c r="F1171" t="s">
        <v>8220</v>
      </c>
      <c r="G1171" t="s">
        <v>8223</v>
      </c>
      <c r="H1171" t="s">
        <v>8245</v>
      </c>
      <c r="I1171">
        <v>1439662344</v>
      </c>
      <c r="J1171">
        <v>1434478344</v>
      </c>
      <c r="K1171" t="b">
        <v>0</v>
      </c>
      <c r="L1171">
        <v>8</v>
      </c>
      <c r="M1171" t="b">
        <v>0</v>
      </c>
      <c r="N1171" t="s">
        <v>8269</v>
      </c>
      <c r="O1171" s="20" t="s">
        <v>8319</v>
      </c>
      <c r="P1171" s="15" t="s">
        <v>8320</v>
      </c>
      <c r="Q1171" s="12">
        <v>42171.758611111109</v>
      </c>
      <c r="R1171">
        <v>2015</v>
      </c>
      <c r="S1171" t="s">
        <v>8369</v>
      </c>
    </row>
    <row r="1172" spans="1:19" ht="58.5" thickBot="1" x14ac:dyDescent="0.4">
      <c r="A1172">
        <v>3891</v>
      </c>
      <c r="B1172" s="3" t="s">
        <v>3888</v>
      </c>
      <c r="C1172" s="3" t="s">
        <v>7999</v>
      </c>
      <c r="D1172" s="6">
        <v>800</v>
      </c>
      <c r="E1172" s="8">
        <v>260</v>
      </c>
      <c r="F1172" t="s">
        <v>8220</v>
      </c>
      <c r="G1172" t="s">
        <v>8223</v>
      </c>
      <c r="H1172" t="s">
        <v>8245</v>
      </c>
      <c r="I1172">
        <v>1427086740</v>
      </c>
      <c r="J1172">
        <v>1424488244</v>
      </c>
      <c r="K1172" t="b">
        <v>0</v>
      </c>
      <c r="L1172">
        <v>7</v>
      </c>
      <c r="M1172" t="b">
        <v>0</v>
      </c>
      <c r="N1172" t="s">
        <v>8269</v>
      </c>
      <c r="O1172" s="20" t="s">
        <v>8319</v>
      </c>
      <c r="P1172" s="15" t="s">
        <v>8320</v>
      </c>
      <c r="Q1172" s="13">
        <v>42056.132453703707</v>
      </c>
      <c r="R1172">
        <v>2015</v>
      </c>
      <c r="S1172" t="s">
        <v>8376</v>
      </c>
    </row>
    <row r="1173" spans="1:19" ht="87.5" thickBot="1" x14ac:dyDescent="0.4">
      <c r="A1173">
        <v>3892</v>
      </c>
      <c r="B1173" s="3" t="s">
        <v>3889</v>
      </c>
      <c r="C1173" s="3" t="s">
        <v>8000</v>
      </c>
      <c r="D1173" s="6">
        <v>1000</v>
      </c>
      <c r="E1173" s="8">
        <v>0</v>
      </c>
      <c r="F1173" t="s">
        <v>8220</v>
      </c>
      <c r="G1173" t="s">
        <v>8223</v>
      </c>
      <c r="H1173" t="s">
        <v>8245</v>
      </c>
      <c r="I1173">
        <v>1408863600</v>
      </c>
      <c r="J1173">
        <v>1408203557</v>
      </c>
      <c r="K1173" t="b">
        <v>0</v>
      </c>
      <c r="L1173">
        <v>0</v>
      </c>
      <c r="M1173" t="b">
        <v>0</v>
      </c>
      <c r="N1173" t="s">
        <v>8269</v>
      </c>
      <c r="O1173" s="20" t="s">
        <v>8319</v>
      </c>
      <c r="P1173" s="15" t="s">
        <v>8320</v>
      </c>
      <c r="Q1173" s="12">
        <v>41867.652280092596</v>
      </c>
      <c r="R1173">
        <v>2014</v>
      </c>
      <c r="S1173" t="s">
        <v>8371</v>
      </c>
    </row>
    <row r="1174" spans="1:19" ht="58.5" thickBot="1" x14ac:dyDescent="0.4">
      <c r="A1174">
        <v>3893</v>
      </c>
      <c r="B1174" s="3" t="s">
        <v>3890</v>
      </c>
      <c r="C1174" s="3" t="s">
        <v>8001</v>
      </c>
      <c r="D1174" s="6">
        <v>50000</v>
      </c>
      <c r="E1174" s="8">
        <v>10775</v>
      </c>
      <c r="F1174" t="s">
        <v>8220</v>
      </c>
      <c r="G1174" t="s">
        <v>8223</v>
      </c>
      <c r="H1174" t="s">
        <v>8245</v>
      </c>
      <c r="I1174">
        <v>1404194400</v>
      </c>
      <c r="J1174">
        <v>1400600840</v>
      </c>
      <c r="K1174" t="b">
        <v>0</v>
      </c>
      <c r="L1174">
        <v>84</v>
      </c>
      <c r="M1174" t="b">
        <v>0</v>
      </c>
      <c r="N1174" t="s">
        <v>8269</v>
      </c>
      <c r="O1174" s="20" t="s">
        <v>8319</v>
      </c>
      <c r="P1174" s="15" t="s">
        <v>8320</v>
      </c>
      <c r="Q1174" s="13">
        <v>41779.657870370371</v>
      </c>
      <c r="R1174">
        <v>2014</v>
      </c>
      <c r="S1174" t="s">
        <v>8368</v>
      </c>
    </row>
    <row r="1175" spans="1:19" ht="73" thickBot="1" x14ac:dyDescent="0.4">
      <c r="A1175">
        <v>3894</v>
      </c>
      <c r="B1175" s="3" t="s">
        <v>3891</v>
      </c>
      <c r="C1175" s="3" t="s">
        <v>8002</v>
      </c>
      <c r="D1175" s="6">
        <v>15000</v>
      </c>
      <c r="E1175" s="8">
        <v>520</v>
      </c>
      <c r="F1175" t="s">
        <v>8220</v>
      </c>
      <c r="G1175" t="s">
        <v>8223</v>
      </c>
      <c r="H1175" t="s">
        <v>8245</v>
      </c>
      <c r="I1175">
        <v>1481000340</v>
      </c>
      <c r="J1175">
        <v>1478386812</v>
      </c>
      <c r="K1175" t="b">
        <v>0</v>
      </c>
      <c r="L1175">
        <v>11</v>
      </c>
      <c r="M1175" t="b">
        <v>0</v>
      </c>
      <c r="N1175" t="s">
        <v>8269</v>
      </c>
      <c r="O1175" s="20" t="s">
        <v>8319</v>
      </c>
      <c r="P1175" s="15" t="s">
        <v>8320</v>
      </c>
      <c r="Q1175" s="12">
        <v>42679.958472222221</v>
      </c>
      <c r="R1175">
        <v>2016</v>
      </c>
      <c r="S1175" t="s">
        <v>8374</v>
      </c>
    </row>
    <row r="1176" spans="1:19" ht="29.5" thickBot="1" x14ac:dyDescent="0.4">
      <c r="A1176">
        <v>3895</v>
      </c>
      <c r="B1176" s="3" t="s">
        <v>3892</v>
      </c>
      <c r="C1176" s="3" t="s">
        <v>8003</v>
      </c>
      <c r="D1176" s="6">
        <v>1000</v>
      </c>
      <c r="E1176" s="8">
        <v>50</v>
      </c>
      <c r="F1176" t="s">
        <v>8220</v>
      </c>
      <c r="G1176" t="s">
        <v>8223</v>
      </c>
      <c r="H1176" t="s">
        <v>8245</v>
      </c>
      <c r="I1176">
        <v>1425103218</v>
      </c>
      <c r="J1176">
        <v>1422424818</v>
      </c>
      <c r="K1176" t="b">
        <v>0</v>
      </c>
      <c r="L1176">
        <v>1</v>
      </c>
      <c r="M1176" t="b">
        <v>0</v>
      </c>
      <c r="N1176" t="s">
        <v>8269</v>
      </c>
      <c r="O1176" s="20" t="s">
        <v>8319</v>
      </c>
      <c r="P1176" s="15" t="s">
        <v>8320</v>
      </c>
      <c r="Q1176" s="13">
        <v>42032.250208333331</v>
      </c>
      <c r="R1176">
        <v>2015</v>
      </c>
      <c r="S1176" t="s">
        <v>8365</v>
      </c>
    </row>
    <row r="1177" spans="1:19" ht="44" thickBot="1" x14ac:dyDescent="0.4">
      <c r="A1177">
        <v>3896</v>
      </c>
      <c r="B1177" s="3" t="s">
        <v>3893</v>
      </c>
      <c r="C1177" s="3" t="s">
        <v>8004</v>
      </c>
      <c r="D1177" s="6">
        <v>1600</v>
      </c>
      <c r="E1177" s="8">
        <v>170</v>
      </c>
      <c r="F1177" t="s">
        <v>8220</v>
      </c>
      <c r="G1177" t="s">
        <v>8223</v>
      </c>
      <c r="H1177" t="s">
        <v>8245</v>
      </c>
      <c r="I1177">
        <v>1402979778</v>
      </c>
      <c r="J1177">
        <v>1401770178</v>
      </c>
      <c r="K1177" t="b">
        <v>0</v>
      </c>
      <c r="L1177">
        <v>4</v>
      </c>
      <c r="M1177" t="b">
        <v>0</v>
      </c>
      <c r="N1177" t="s">
        <v>8269</v>
      </c>
      <c r="O1177" s="20" t="s">
        <v>8319</v>
      </c>
      <c r="P1177" s="15" t="s">
        <v>8320</v>
      </c>
      <c r="Q1177" s="12">
        <v>41793.191874999997</v>
      </c>
      <c r="R1177">
        <v>2014</v>
      </c>
      <c r="S1177" t="s">
        <v>8369</v>
      </c>
    </row>
    <row r="1178" spans="1:19" ht="102" thickBot="1" x14ac:dyDescent="0.4">
      <c r="A1178">
        <v>3897</v>
      </c>
      <c r="B1178" s="3" t="s">
        <v>3894</v>
      </c>
      <c r="C1178" s="3" t="s">
        <v>8005</v>
      </c>
      <c r="D1178" s="6">
        <v>2500</v>
      </c>
      <c r="E1178" s="8">
        <v>440</v>
      </c>
      <c r="F1178" t="s">
        <v>8220</v>
      </c>
      <c r="G1178" t="s">
        <v>8227</v>
      </c>
      <c r="H1178" t="s">
        <v>8249</v>
      </c>
      <c r="I1178">
        <v>1420750683</v>
      </c>
      <c r="J1178">
        <v>1418158683</v>
      </c>
      <c r="K1178" t="b">
        <v>0</v>
      </c>
      <c r="L1178">
        <v>10</v>
      </c>
      <c r="M1178" t="b">
        <v>0</v>
      </c>
      <c r="N1178" t="s">
        <v>8269</v>
      </c>
      <c r="O1178" s="20" t="s">
        <v>8319</v>
      </c>
      <c r="P1178" s="15" t="s">
        <v>8320</v>
      </c>
      <c r="Q1178" s="13">
        <v>41982.873645833337</v>
      </c>
      <c r="R1178">
        <v>2014</v>
      </c>
      <c r="S1178" t="s">
        <v>8375</v>
      </c>
    </row>
    <row r="1179" spans="1:19" ht="102" thickBot="1" x14ac:dyDescent="0.4">
      <c r="A1179">
        <v>3898</v>
      </c>
      <c r="B1179" s="3" t="s">
        <v>3895</v>
      </c>
      <c r="C1179" s="3" t="s">
        <v>8006</v>
      </c>
      <c r="D1179" s="6">
        <v>2500</v>
      </c>
      <c r="E1179" s="8">
        <v>814</v>
      </c>
      <c r="F1179" t="s">
        <v>8220</v>
      </c>
      <c r="G1179" t="s">
        <v>8224</v>
      </c>
      <c r="H1179" t="s">
        <v>8246</v>
      </c>
      <c r="I1179">
        <v>1439827200</v>
      </c>
      <c r="J1179">
        <v>1436355270</v>
      </c>
      <c r="K1179" t="b">
        <v>0</v>
      </c>
      <c r="L1179">
        <v>16</v>
      </c>
      <c r="M1179" t="b">
        <v>0</v>
      </c>
      <c r="N1179" t="s">
        <v>8269</v>
      </c>
      <c r="O1179" s="20" t="s">
        <v>8319</v>
      </c>
      <c r="P1179" s="15" t="s">
        <v>8320</v>
      </c>
      <c r="Q1179" s="12">
        <v>42193.482291666667</v>
      </c>
      <c r="R1179">
        <v>2015</v>
      </c>
      <c r="S1179" t="s">
        <v>8370</v>
      </c>
    </row>
    <row r="1180" spans="1:19" ht="102" thickBot="1" x14ac:dyDescent="0.4">
      <c r="A1180">
        <v>3899</v>
      </c>
      <c r="B1180" s="3" t="s">
        <v>3896</v>
      </c>
      <c r="C1180" s="3" t="s">
        <v>8007</v>
      </c>
      <c r="D1180" s="6">
        <v>10000</v>
      </c>
      <c r="E1180" s="8">
        <v>125</v>
      </c>
      <c r="F1180" t="s">
        <v>8220</v>
      </c>
      <c r="G1180" t="s">
        <v>8223</v>
      </c>
      <c r="H1180" t="s">
        <v>8245</v>
      </c>
      <c r="I1180">
        <v>1407868561</v>
      </c>
      <c r="J1180">
        <v>1406140561</v>
      </c>
      <c r="K1180" t="b">
        <v>0</v>
      </c>
      <c r="L1180">
        <v>2</v>
      </c>
      <c r="M1180" t="b">
        <v>0</v>
      </c>
      <c r="N1180" t="s">
        <v>8269</v>
      </c>
      <c r="O1180" s="20" t="s">
        <v>8319</v>
      </c>
      <c r="P1180" s="15" t="s">
        <v>8320</v>
      </c>
      <c r="Q1180" s="13">
        <v>41843.775011574071</v>
      </c>
      <c r="R1180">
        <v>2014</v>
      </c>
      <c r="S1180" t="s">
        <v>8370</v>
      </c>
    </row>
    <row r="1181" spans="1:19" ht="102" thickBot="1" x14ac:dyDescent="0.4">
      <c r="A1181">
        <v>3900</v>
      </c>
      <c r="B1181" s="3" t="s">
        <v>3897</v>
      </c>
      <c r="C1181" s="3" t="s">
        <v>8008</v>
      </c>
      <c r="D1181" s="6">
        <v>2500</v>
      </c>
      <c r="E1181" s="8">
        <v>135</v>
      </c>
      <c r="F1181" t="s">
        <v>8220</v>
      </c>
      <c r="G1181" t="s">
        <v>8223</v>
      </c>
      <c r="H1181" t="s">
        <v>8245</v>
      </c>
      <c r="I1181">
        <v>1433988791</v>
      </c>
      <c r="J1181">
        <v>1431396791</v>
      </c>
      <c r="K1181" t="b">
        <v>0</v>
      </c>
      <c r="L1181">
        <v>5</v>
      </c>
      <c r="M1181" t="b">
        <v>0</v>
      </c>
      <c r="N1181" t="s">
        <v>8269</v>
      </c>
      <c r="O1181" s="20" t="s">
        <v>8319</v>
      </c>
      <c r="P1181" s="15" t="s">
        <v>8320</v>
      </c>
      <c r="Q1181" s="12">
        <v>42136.092488425929</v>
      </c>
      <c r="R1181">
        <v>2015</v>
      </c>
      <c r="S1181" t="s">
        <v>8368</v>
      </c>
    </row>
    <row r="1182" spans="1:19" ht="73" thickBot="1" x14ac:dyDescent="0.4">
      <c r="A1182">
        <v>3901</v>
      </c>
      <c r="B1182" s="3" t="s">
        <v>3898</v>
      </c>
      <c r="C1182" s="3" t="s">
        <v>8009</v>
      </c>
      <c r="D1182" s="6">
        <v>3000</v>
      </c>
      <c r="E1182" s="8">
        <v>25</v>
      </c>
      <c r="F1182" t="s">
        <v>8220</v>
      </c>
      <c r="G1182" t="s">
        <v>8223</v>
      </c>
      <c r="H1182" t="s">
        <v>8245</v>
      </c>
      <c r="I1182">
        <v>1450554599</v>
      </c>
      <c r="J1182">
        <v>1447098599</v>
      </c>
      <c r="K1182" t="b">
        <v>0</v>
      </c>
      <c r="L1182">
        <v>1</v>
      </c>
      <c r="M1182" t="b">
        <v>0</v>
      </c>
      <c r="N1182" t="s">
        <v>8269</v>
      </c>
      <c r="O1182" s="20" t="s">
        <v>8319</v>
      </c>
      <c r="P1182" s="15" t="s">
        <v>8320</v>
      </c>
      <c r="Q1182" s="13">
        <v>42317.826377314814</v>
      </c>
      <c r="R1182">
        <v>2015</v>
      </c>
      <c r="S1182" t="s">
        <v>8374</v>
      </c>
    </row>
    <row r="1183" spans="1:19" ht="116.5" thickBot="1" x14ac:dyDescent="0.4">
      <c r="A1183">
        <v>3902</v>
      </c>
      <c r="B1183" s="3" t="s">
        <v>3899</v>
      </c>
      <c r="C1183" s="3" t="s">
        <v>8010</v>
      </c>
      <c r="D1183" s="6">
        <v>3000</v>
      </c>
      <c r="E1183" s="8">
        <v>1465</v>
      </c>
      <c r="F1183" t="s">
        <v>8220</v>
      </c>
      <c r="G1183" t="s">
        <v>8224</v>
      </c>
      <c r="H1183" t="s">
        <v>8246</v>
      </c>
      <c r="I1183">
        <v>1479125642</v>
      </c>
      <c r="J1183">
        <v>1476962042</v>
      </c>
      <c r="K1183" t="b">
        <v>0</v>
      </c>
      <c r="L1183">
        <v>31</v>
      </c>
      <c r="M1183" t="b">
        <v>0</v>
      </c>
      <c r="N1183" t="s">
        <v>8269</v>
      </c>
      <c r="O1183" s="20" t="s">
        <v>8319</v>
      </c>
      <c r="P1183" s="15" t="s">
        <v>8320</v>
      </c>
      <c r="Q1183" s="12">
        <v>42663.468078703707</v>
      </c>
      <c r="R1183">
        <v>2016</v>
      </c>
      <c r="S1183" t="s">
        <v>8373</v>
      </c>
    </row>
    <row r="1184" spans="1:19" ht="44" thickBot="1" x14ac:dyDescent="0.4">
      <c r="A1184">
        <v>3903</v>
      </c>
      <c r="B1184" s="3" t="s">
        <v>3900</v>
      </c>
      <c r="C1184" s="3" t="s">
        <v>8011</v>
      </c>
      <c r="D1184" s="6">
        <v>1500</v>
      </c>
      <c r="E1184" s="8">
        <v>0</v>
      </c>
      <c r="F1184" t="s">
        <v>8220</v>
      </c>
      <c r="G1184" t="s">
        <v>8223</v>
      </c>
      <c r="H1184" t="s">
        <v>8245</v>
      </c>
      <c r="I1184">
        <v>1439581080</v>
      </c>
      <c r="J1184">
        <v>1435709765</v>
      </c>
      <c r="K1184" t="b">
        <v>0</v>
      </c>
      <c r="L1184">
        <v>0</v>
      </c>
      <c r="M1184" t="b">
        <v>0</v>
      </c>
      <c r="N1184" t="s">
        <v>8269</v>
      </c>
      <c r="O1184" s="20" t="s">
        <v>8319</v>
      </c>
      <c r="P1184" s="15" t="s">
        <v>8320</v>
      </c>
      <c r="Q1184" s="13">
        <v>42186.01116898148</v>
      </c>
      <c r="R1184">
        <v>2015</v>
      </c>
      <c r="S1184" t="s">
        <v>8370</v>
      </c>
    </row>
    <row r="1185" spans="1:19" ht="73" thickBot="1" x14ac:dyDescent="0.4">
      <c r="A1185">
        <v>3904</v>
      </c>
      <c r="B1185" s="3" t="s">
        <v>3901</v>
      </c>
      <c r="C1185" s="3" t="s">
        <v>8012</v>
      </c>
      <c r="D1185" s="6">
        <v>10000</v>
      </c>
      <c r="E1185" s="8">
        <v>3</v>
      </c>
      <c r="F1185" t="s">
        <v>8220</v>
      </c>
      <c r="G1185" t="s">
        <v>8223</v>
      </c>
      <c r="H1185" t="s">
        <v>8245</v>
      </c>
      <c r="I1185">
        <v>1429074240</v>
      </c>
      <c r="J1185">
        <v>1427866200</v>
      </c>
      <c r="K1185" t="b">
        <v>0</v>
      </c>
      <c r="L1185">
        <v>2</v>
      </c>
      <c r="M1185" t="b">
        <v>0</v>
      </c>
      <c r="N1185" t="s">
        <v>8269</v>
      </c>
      <c r="O1185" s="20" t="s">
        <v>8319</v>
      </c>
      <c r="P1185" s="15" t="s">
        <v>8320</v>
      </c>
      <c r="Q1185" s="12">
        <v>42095.229166666664</v>
      </c>
      <c r="R1185">
        <v>2015</v>
      </c>
      <c r="S1185" t="s">
        <v>8367</v>
      </c>
    </row>
    <row r="1186" spans="1:19" ht="58.5" thickBot="1" x14ac:dyDescent="0.4">
      <c r="A1186">
        <v>3905</v>
      </c>
      <c r="B1186" s="3" t="s">
        <v>3902</v>
      </c>
      <c r="C1186" s="3" t="s">
        <v>8013</v>
      </c>
      <c r="D1186" s="6">
        <v>1500</v>
      </c>
      <c r="E1186" s="8">
        <v>173</v>
      </c>
      <c r="F1186" t="s">
        <v>8220</v>
      </c>
      <c r="G1186" t="s">
        <v>8224</v>
      </c>
      <c r="H1186" t="s">
        <v>8246</v>
      </c>
      <c r="I1186">
        <v>1434063600</v>
      </c>
      <c r="J1186">
        <v>1430405903</v>
      </c>
      <c r="K1186" t="b">
        <v>0</v>
      </c>
      <c r="L1186">
        <v>7</v>
      </c>
      <c r="M1186" t="b">
        <v>0</v>
      </c>
      <c r="N1186" t="s">
        <v>8269</v>
      </c>
      <c r="O1186" s="20" t="s">
        <v>8319</v>
      </c>
      <c r="P1186" s="15" t="s">
        <v>8320</v>
      </c>
      <c r="Q1186" s="13">
        <v>42124.623877314814</v>
      </c>
      <c r="R1186">
        <v>2015</v>
      </c>
      <c r="S1186" t="s">
        <v>8367</v>
      </c>
    </row>
    <row r="1187" spans="1:19" ht="44" thickBot="1" x14ac:dyDescent="0.4">
      <c r="A1187">
        <v>3906</v>
      </c>
      <c r="B1187" s="3" t="s">
        <v>3903</v>
      </c>
      <c r="C1187" s="3" t="s">
        <v>8014</v>
      </c>
      <c r="D1187" s="6">
        <v>1500</v>
      </c>
      <c r="E1187" s="8">
        <v>1010</v>
      </c>
      <c r="F1187" t="s">
        <v>8220</v>
      </c>
      <c r="G1187" t="s">
        <v>8224</v>
      </c>
      <c r="H1187" t="s">
        <v>8246</v>
      </c>
      <c r="I1187">
        <v>1435325100</v>
      </c>
      <c r="J1187">
        <v>1432072893</v>
      </c>
      <c r="K1187" t="b">
        <v>0</v>
      </c>
      <c r="L1187">
        <v>16</v>
      </c>
      <c r="M1187" t="b">
        <v>0</v>
      </c>
      <c r="N1187" t="s">
        <v>8269</v>
      </c>
      <c r="O1187" s="20" t="s">
        <v>8319</v>
      </c>
      <c r="P1187" s="15" t="s">
        <v>8320</v>
      </c>
      <c r="Q1187" s="12">
        <v>42143.917743055557</v>
      </c>
      <c r="R1187">
        <v>2015</v>
      </c>
      <c r="S1187" t="s">
        <v>8368</v>
      </c>
    </row>
    <row r="1188" spans="1:19" ht="131" thickBot="1" x14ac:dyDescent="0.4">
      <c r="A1188">
        <v>3907</v>
      </c>
      <c r="B1188" s="3" t="s">
        <v>3904</v>
      </c>
      <c r="C1188" s="3" t="s">
        <v>8015</v>
      </c>
      <c r="D1188" s="6">
        <v>1000</v>
      </c>
      <c r="E1188" s="8">
        <v>153</v>
      </c>
      <c r="F1188" t="s">
        <v>8220</v>
      </c>
      <c r="G1188" t="s">
        <v>8223</v>
      </c>
      <c r="H1188" t="s">
        <v>8245</v>
      </c>
      <c r="I1188">
        <v>1414354080</v>
      </c>
      <c r="J1188">
        <v>1411587606</v>
      </c>
      <c r="K1188" t="b">
        <v>0</v>
      </c>
      <c r="L1188">
        <v>4</v>
      </c>
      <c r="M1188" t="b">
        <v>0</v>
      </c>
      <c r="N1188" t="s">
        <v>8269</v>
      </c>
      <c r="O1188" s="20" t="s">
        <v>8319</v>
      </c>
      <c r="P1188" s="15" t="s">
        <v>8320</v>
      </c>
      <c r="Q1188" s="13">
        <v>41906.819513888891</v>
      </c>
      <c r="R1188">
        <v>2014</v>
      </c>
      <c r="S1188" t="s">
        <v>8372</v>
      </c>
    </row>
    <row r="1189" spans="1:19" ht="58.5" thickBot="1" x14ac:dyDescent="0.4">
      <c r="A1189">
        <v>3908</v>
      </c>
      <c r="B1189" s="3" t="s">
        <v>3905</v>
      </c>
      <c r="C1189" s="3" t="s">
        <v>8016</v>
      </c>
      <c r="D1189" s="6">
        <v>750</v>
      </c>
      <c r="E1189" s="8">
        <v>65</v>
      </c>
      <c r="F1189" t="s">
        <v>8220</v>
      </c>
      <c r="G1189" t="s">
        <v>8223</v>
      </c>
      <c r="H1189" t="s">
        <v>8245</v>
      </c>
      <c r="I1189">
        <v>1406603696</v>
      </c>
      <c r="J1189">
        <v>1405307696</v>
      </c>
      <c r="K1189" t="b">
        <v>0</v>
      </c>
      <c r="L1189">
        <v>4</v>
      </c>
      <c r="M1189" t="b">
        <v>0</v>
      </c>
      <c r="N1189" t="s">
        <v>8269</v>
      </c>
      <c r="O1189" s="20" t="s">
        <v>8319</v>
      </c>
      <c r="P1189" s="15" t="s">
        <v>8320</v>
      </c>
      <c r="Q1189" s="12">
        <v>41834.135370370372</v>
      </c>
      <c r="R1189">
        <v>2014</v>
      </c>
      <c r="S1189" t="s">
        <v>8370</v>
      </c>
    </row>
    <row r="1190" spans="1:19" ht="29.5" thickBot="1" x14ac:dyDescent="0.4">
      <c r="A1190">
        <v>3909</v>
      </c>
      <c r="B1190" s="3" t="s">
        <v>3906</v>
      </c>
      <c r="C1190" s="3" t="s">
        <v>8017</v>
      </c>
      <c r="D1190" s="6">
        <v>60000</v>
      </c>
      <c r="E1190" s="8">
        <v>135</v>
      </c>
      <c r="F1190" t="s">
        <v>8220</v>
      </c>
      <c r="G1190" t="s">
        <v>8223</v>
      </c>
      <c r="H1190" t="s">
        <v>8245</v>
      </c>
      <c r="I1190">
        <v>1410424642</v>
      </c>
      <c r="J1190">
        <v>1407832642</v>
      </c>
      <c r="K1190" t="b">
        <v>0</v>
      </c>
      <c r="L1190">
        <v>4</v>
      </c>
      <c r="M1190" t="b">
        <v>0</v>
      </c>
      <c r="N1190" t="s">
        <v>8269</v>
      </c>
      <c r="O1190" s="20" t="s">
        <v>8319</v>
      </c>
      <c r="P1190" s="15" t="s">
        <v>8320</v>
      </c>
      <c r="Q1190" s="13">
        <v>41863.359282407408</v>
      </c>
      <c r="R1190">
        <v>2014</v>
      </c>
      <c r="S1190" t="s">
        <v>8371</v>
      </c>
    </row>
    <row r="1191" spans="1:19" ht="102" thickBot="1" x14ac:dyDescent="0.4">
      <c r="A1191">
        <v>3910</v>
      </c>
      <c r="B1191" s="3" t="s">
        <v>3907</v>
      </c>
      <c r="C1191" s="3" t="s">
        <v>8018</v>
      </c>
      <c r="D1191" s="6">
        <v>6000</v>
      </c>
      <c r="E1191" s="8">
        <v>185</v>
      </c>
      <c r="F1191" t="s">
        <v>8220</v>
      </c>
      <c r="G1191" t="s">
        <v>8223</v>
      </c>
      <c r="H1191" t="s">
        <v>8245</v>
      </c>
      <c r="I1191">
        <v>1441649397</v>
      </c>
      <c r="J1191">
        <v>1439057397</v>
      </c>
      <c r="K1191" t="b">
        <v>0</v>
      </c>
      <c r="L1191">
        <v>3</v>
      </c>
      <c r="M1191" t="b">
        <v>0</v>
      </c>
      <c r="N1191" t="s">
        <v>8269</v>
      </c>
      <c r="O1191" s="20" t="s">
        <v>8319</v>
      </c>
      <c r="P1191" s="15" t="s">
        <v>8320</v>
      </c>
      <c r="Q1191" s="12">
        <v>42224.756909722222</v>
      </c>
      <c r="R1191">
        <v>2015</v>
      </c>
      <c r="S1191" t="s">
        <v>8371</v>
      </c>
    </row>
    <row r="1192" spans="1:19" ht="29.5" thickBot="1" x14ac:dyDescent="0.4">
      <c r="A1192">
        <v>3911</v>
      </c>
      <c r="B1192" s="3" t="s">
        <v>3908</v>
      </c>
      <c r="C1192" s="3" t="s">
        <v>8019</v>
      </c>
      <c r="D1192" s="6">
        <v>8000</v>
      </c>
      <c r="E1192" s="8">
        <v>2993</v>
      </c>
      <c r="F1192" t="s">
        <v>8220</v>
      </c>
      <c r="G1192" t="s">
        <v>8223</v>
      </c>
      <c r="H1192" t="s">
        <v>8245</v>
      </c>
      <c r="I1192">
        <v>1417033777</v>
      </c>
      <c r="J1192">
        <v>1414438177</v>
      </c>
      <c r="K1192" t="b">
        <v>0</v>
      </c>
      <c r="L1192">
        <v>36</v>
      </c>
      <c r="M1192" t="b">
        <v>0</v>
      </c>
      <c r="N1192" t="s">
        <v>8269</v>
      </c>
      <c r="O1192" s="20" t="s">
        <v>8319</v>
      </c>
      <c r="P1192" s="15" t="s">
        <v>8320</v>
      </c>
      <c r="Q1192" s="13">
        <v>41939.8122337963</v>
      </c>
      <c r="R1192">
        <v>2014</v>
      </c>
      <c r="S1192" t="s">
        <v>8373</v>
      </c>
    </row>
    <row r="1193" spans="1:19" ht="44" thickBot="1" x14ac:dyDescent="0.4">
      <c r="A1193">
        <v>3912</v>
      </c>
      <c r="B1193" s="3" t="s">
        <v>3909</v>
      </c>
      <c r="C1193" s="3" t="s">
        <v>8020</v>
      </c>
      <c r="D1193" s="6">
        <v>15000</v>
      </c>
      <c r="E1193" s="8">
        <v>1</v>
      </c>
      <c r="F1193" t="s">
        <v>8220</v>
      </c>
      <c r="G1193" t="s">
        <v>8223</v>
      </c>
      <c r="H1193" t="s">
        <v>8245</v>
      </c>
      <c r="I1193">
        <v>1429936500</v>
      </c>
      <c r="J1193">
        <v>1424759330</v>
      </c>
      <c r="K1193" t="b">
        <v>0</v>
      </c>
      <c r="L1193">
        <v>1</v>
      </c>
      <c r="M1193" t="b">
        <v>0</v>
      </c>
      <c r="N1193" t="s">
        <v>8269</v>
      </c>
      <c r="O1193" s="20" t="s">
        <v>8319</v>
      </c>
      <c r="P1193" s="15" t="s">
        <v>8320</v>
      </c>
      <c r="Q1193" s="12">
        <v>42059.27002314815</v>
      </c>
      <c r="R1193">
        <v>2015</v>
      </c>
      <c r="S1193" t="s">
        <v>8376</v>
      </c>
    </row>
    <row r="1194" spans="1:19" ht="102" thickBot="1" x14ac:dyDescent="0.4">
      <c r="A1194">
        <v>3913</v>
      </c>
      <c r="B1194" s="3" t="s">
        <v>3910</v>
      </c>
      <c r="C1194" s="3" t="s">
        <v>8021</v>
      </c>
      <c r="D1194" s="6">
        <v>10000</v>
      </c>
      <c r="E1194" s="8">
        <v>1000</v>
      </c>
      <c r="F1194" t="s">
        <v>8220</v>
      </c>
      <c r="G1194" t="s">
        <v>8223</v>
      </c>
      <c r="H1194" t="s">
        <v>8245</v>
      </c>
      <c r="I1194">
        <v>1448863449</v>
      </c>
      <c r="J1194">
        <v>1446267849</v>
      </c>
      <c r="K1194" t="b">
        <v>0</v>
      </c>
      <c r="L1194">
        <v>7</v>
      </c>
      <c r="M1194" t="b">
        <v>0</v>
      </c>
      <c r="N1194" t="s">
        <v>8269</v>
      </c>
      <c r="O1194" s="20" t="s">
        <v>8319</v>
      </c>
      <c r="P1194" s="15" t="s">
        <v>8320</v>
      </c>
      <c r="Q1194" s="13">
        <v>42308.211215277777</v>
      </c>
      <c r="R1194">
        <v>2015</v>
      </c>
      <c r="S1194" t="s">
        <v>8373</v>
      </c>
    </row>
    <row r="1195" spans="1:19" ht="116.5" thickBot="1" x14ac:dyDescent="0.4">
      <c r="A1195">
        <v>3914</v>
      </c>
      <c r="B1195" s="3" t="s">
        <v>3911</v>
      </c>
      <c r="C1195" s="3" t="s">
        <v>8022</v>
      </c>
      <c r="D1195" s="6">
        <v>2500</v>
      </c>
      <c r="E1195" s="8">
        <v>909</v>
      </c>
      <c r="F1195" t="s">
        <v>8220</v>
      </c>
      <c r="G1195" t="s">
        <v>8224</v>
      </c>
      <c r="H1195" t="s">
        <v>8246</v>
      </c>
      <c r="I1195">
        <v>1431298740</v>
      </c>
      <c r="J1195">
        <v>1429558756</v>
      </c>
      <c r="K1195" t="b">
        <v>0</v>
      </c>
      <c r="L1195">
        <v>27</v>
      </c>
      <c r="M1195" t="b">
        <v>0</v>
      </c>
      <c r="N1195" t="s">
        <v>8269</v>
      </c>
      <c r="O1195" s="20" t="s">
        <v>8319</v>
      </c>
      <c r="P1195" s="15" t="s">
        <v>8320</v>
      </c>
      <c r="Q1195" s="12">
        <v>42114.818935185183</v>
      </c>
      <c r="R1195">
        <v>2015</v>
      </c>
      <c r="S1195" t="s">
        <v>8367</v>
      </c>
    </row>
    <row r="1196" spans="1:19" ht="29.5" thickBot="1" x14ac:dyDescent="0.4">
      <c r="A1196">
        <v>3915</v>
      </c>
      <c r="B1196" s="3" t="s">
        <v>3912</v>
      </c>
      <c r="C1196" s="3" t="s">
        <v>8023</v>
      </c>
      <c r="D1196" s="6">
        <v>1500</v>
      </c>
      <c r="E1196" s="8">
        <v>5</v>
      </c>
      <c r="F1196" t="s">
        <v>8220</v>
      </c>
      <c r="G1196" t="s">
        <v>8224</v>
      </c>
      <c r="H1196" t="s">
        <v>8246</v>
      </c>
      <c r="I1196">
        <v>1464824309</v>
      </c>
      <c r="J1196">
        <v>1462232309</v>
      </c>
      <c r="K1196" t="b">
        <v>0</v>
      </c>
      <c r="L1196">
        <v>1</v>
      </c>
      <c r="M1196" t="b">
        <v>0</v>
      </c>
      <c r="N1196" t="s">
        <v>8269</v>
      </c>
      <c r="O1196" s="20" t="s">
        <v>8319</v>
      </c>
      <c r="P1196" s="15" t="s">
        <v>8320</v>
      </c>
      <c r="Q1196" s="13">
        <v>42492.98505787037</v>
      </c>
      <c r="R1196">
        <v>2016</v>
      </c>
      <c r="S1196" t="s">
        <v>8368</v>
      </c>
    </row>
    <row r="1197" spans="1:19" ht="29.5" thickBot="1" x14ac:dyDescent="0.4">
      <c r="A1197">
        <v>3916</v>
      </c>
      <c r="B1197" s="3" t="s">
        <v>3913</v>
      </c>
      <c r="C1197" s="3" t="s">
        <v>8024</v>
      </c>
      <c r="D1197" s="6">
        <v>2000</v>
      </c>
      <c r="E1197" s="8">
        <v>0</v>
      </c>
      <c r="F1197" t="s">
        <v>8220</v>
      </c>
      <c r="G1197" t="s">
        <v>8231</v>
      </c>
      <c r="H1197" t="s">
        <v>8252</v>
      </c>
      <c r="I1197">
        <v>1464952752</v>
      </c>
      <c r="J1197">
        <v>1462360752</v>
      </c>
      <c r="K1197" t="b">
        <v>0</v>
      </c>
      <c r="L1197">
        <v>0</v>
      </c>
      <c r="M1197" t="b">
        <v>0</v>
      </c>
      <c r="N1197" t="s">
        <v>8269</v>
      </c>
      <c r="O1197" s="20" t="s">
        <v>8319</v>
      </c>
      <c r="P1197" s="15" t="s">
        <v>8320</v>
      </c>
      <c r="Q1197" s="12">
        <v>42494.471666666665</v>
      </c>
      <c r="R1197">
        <v>2016</v>
      </c>
      <c r="S1197" t="s">
        <v>8368</v>
      </c>
    </row>
    <row r="1198" spans="1:19" ht="58.5" thickBot="1" x14ac:dyDescent="0.4">
      <c r="A1198">
        <v>3917</v>
      </c>
      <c r="B1198" s="3" t="s">
        <v>3914</v>
      </c>
      <c r="C1198" s="3" t="s">
        <v>8025</v>
      </c>
      <c r="D1198" s="6">
        <v>3500</v>
      </c>
      <c r="E1198" s="8">
        <v>10</v>
      </c>
      <c r="F1198" t="s">
        <v>8220</v>
      </c>
      <c r="G1198" t="s">
        <v>8224</v>
      </c>
      <c r="H1198" t="s">
        <v>8246</v>
      </c>
      <c r="I1198">
        <v>1410439161</v>
      </c>
      <c r="J1198">
        <v>1407847161</v>
      </c>
      <c r="K1198" t="b">
        <v>0</v>
      </c>
      <c r="L1198">
        <v>1</v>
      </c>
      <c r="M1198" t="b">
        <v>0</v>
      </c>
      <c r="N1198" t="s">
        <v>8269</v>
      </c>
      <c r="O1198" s="20" t="s">
        <v>8319</v>
      </c>
      <c r="P1198" s="15" t="s">
        <v>8320</v>
      </c>
      <c r="Q1198" s="13">
        <v>41863.527326388888</v>
      </c>
      <c r="R1198">
        <v>2014</v>
      </c>
      <c r="S1198" t="s">
        <v>8371</v>
      </c>
    </row>
    <row r="1199" spans="1:19" ht="44" thickBot="1" x14ac:dyDescent="0.4">
      <c r="A1199">
        <v>3918</v>
      </c>
      <c r="B1199" s="3" t="s">
        <v>3915</v>
      </c>
      <c r="C1199" s="3" t="s">
        <v>8026</v>
      </c>
      <c r="D1199" s="6">
        <v>60000</v>
      </c>
      <c r="E1199" s="8">
        <v>120</v>
      </c>
      <c r="F1199" t="s">
        <v>8220</v>
      </c>
      <c r="G1199" t="s">
        <v>8224</v>
      </c>
      <c r="H1199" t="s">
        <v>8246</v>
      </c>
      <c r="I1199">
        <v>1407168000</v>
      </c>
      <c r="J1199">
        <v>1406131023</v>
      </c>
      <c r="K1199" t="b">
        <v>0</v>
      </c>
      <c r="L1199">
        <v>3</v>
      </c>
      <c r="M1199" t="b">
        <v>0</v>
      </c>
      <c r="N1199" t="s">
        <v>8269</v>
      </c>
      <c r="O1199" s="20" t="s">
        <v>8319</v>
      </c>
      <c r="P1199" s="15" t="s">
        <v>8320</v>
      </c>
      <c r="Q1199" s="12">
        <v>41843.664618055554</v>
      </c>
      <c r="R1199">
        <v>2014</v>
      </c>
      <c r="S1199" t="s">
        <v>8370</v>
      </c>
    </row>
    <row r="1200" spans="1:19" ht="29.5" thickBot="1" x14ac:dyDescent="0.4">
      <c r="A1200">
        <v>3919</v>
      </c>
      <c r="B1200" s="3" t="s">
        <v>3916</v>
      </c>
      <c r="C1200" s="3" t="s">
        <v>8027</v>
      </c>
      <c r="D1200" s="6">
        <v>5000</v>
      </c>
      <c r="E1200" s="8">
        <v>90</v>
      </c>
      <c r="F1200" t="s">
        <v>8220</v>
      </c>
      <c r="G1200" t="s">
        <v>8224</v>
      </c>
      <c r="H1200" t="s">
        <v>8246</v>
      </c>
      <c r="I1200">
        <v>1453075200</v>
      </c>
      <c r="J1200">
        <v>1450628773</v>
      </c>
      <c r="K1200" t="b">
        <v>0</v>
      </c>
      <c r="L1200">
        <v>3</v>
      </c>
      <c r="M1200" t="b">
        <v>0</v>
      </c>
      <c r="N1200" t="s">
        <v>8269</v>
      </c>
      <c r="O1200" s="20" t="s">
        <v>8319</v>
      </c>
      <c r="P1200" s="15" t="s">
        <v>8320</v>
      </c>
      <c r="Q1200" s="13">
        <v>42358.684872685182</v>
      </c>
      <c r="R1200">
        <v>2015</v>
      </c>
      <c r="S1200" t="s">
        <v>8375</v>
      </c>
    </row>
    <row r="1201" spans="1:19" ht="73" thickBot="1" x14ac:dyDescent="0.4">
      <c r="A1201">
        <v>3920</v>
      </c>
      <c r="B1201" s="3" t="s">
        <v>3917</v>
      </c>
      <c r="C1201" s="3" t="s">
        <v>8028</v>
      </c>
      <c r="D1201" s="6">
        <v>2500</v>
      </c>
      <c r="E1201" s="8">
        <v>135</v>
      </c>
      <c r="F1201" t="s">
        <v>8220</v>
      </c>
      <c r="G1201" t="s">
        <v>8224</v>
      </c>
      <c r="H1201" t="s">
        <v>8246</v>
      </c>
      <c r="I1201">
        <v>1479032260</v>
      </c>
      <c r="J1201">
        <v>1476436660</v>
      </c>
      <c r="K1201" t="b">
        <v>0</v>
      </c>
      <c r="L1201">
        <v>3</v>
      </c>
      <c r="M1201" t="b">
        <v>0</v>
      </c>
      <c r="N1201" t="s">
        <v>8269</v>
      </c>
      <c r="O1201" s="20" t="s">
        <v>8319</v>
      </c>
      <c r="P1201" s="15" t="s">
        <v>8320</v>
      </c>
      <c r="Q1201" s="12">
        <v>42657.38726851852</v>
      </c>
      <c r="R1201">
        <v>2016</v>
      </c>
      <c r="S1201" t="s">
        <v>8373</v>
      </c>
    </row>
    <row r="1202" spans="1:19" ht="87.5" thickBot="1" x14ac:dyDescent="0.4">
      <c r="A1202">
        <v>3921</v>
      </c>
      <c r="B1202" s="3" t="s">
        <v>3918</v>
      </c>
      <c r="C1202" s="3" t="s">
        <v>8029</v>
      </c>
      <c r="D1202" s="6">
        <v>3000</v>
      </c>
      <c r="E1202" s="8">
        <v>0</v>
      </c>
      <c r="F1202" t="s">
        <v>8220</v>
      </c>
      <c r="G1202" t="s">
        <v>8224</v>
      </c>
      <c r="H1202" t="s">
        <v>8246</v>
      </c>
      <c r="I1202">
        <v>1414346400</v>
      </c>
      <c r="J1202">
        <v>1413291655</v>
      </c>
      <c r="K1202" t="b">
        <v>0</v>
      </c>
      <c r="L1202">
        <v>0</v>
      </c>
      <c r="M1202" t="b">
        <v>0</v>
      </c>
      <c r="N1202" t="s">
        <v>8269</v>
      </c>
      <c r="O1202" s="20" t="s">
        <v>8319</v>
      </c>
      <c r="P1202" s="15" t="s">
        <v>8320</v>
      </c>
      <c r="Q1202" s="13">
        <v>41926.542303240742</v>
      </c>
      <c r="R1202">
        <v>2014</v>
      </c>
      <c r="S1202" t="s">
        <v>8373</v>
      </c>
    </row>
    <row r="1203" spans="1:19" ht="102" thickBot="1" x14ac:dyDescent="0.4">
      <c r="A1203">
        <v>3922</v>
      </c>
      <c r="B1203" s="3" t="s">
        <v>3919</v>
      </c>
      <c r="C1203" s="3" t="s">
        <v>8030</v>
      </c>
      <c r="D1203" s="6">
        <v>750</v>
      </c>
      <c r="E1203" s="8">
        <v>61</v>
      </c>
      <c r="F1203" t="s">
        <v>8220</v>
      </c>
      <c r="G1203" t="s">
        <v>8223</v>
      </c>
      <c r="H1203" t="s">
        <v>8245</v>
      </c>
      <c r="I1203">
        <v>1425337200</v>
      </c>
      <c r="J1203">
        <v>1421432810</v>
      </c>
      <c r="K1203" t="b">
        <v>0</v>
      </c>
      <c r="L1203">
        <v>6</v>
      </c>
      <c r="M1203" t="b">
        <v>0</v>
      </c>
      <c r="N1203" t="s">
        <v>8269</v>
      </c>
      <c r="O1203" s="20" t="s">
        <v>8319</v>
      </c>
      <c r="P1203" s="15" t="s">
        <v>8320</v>
      </c>
      <c r="Q1203" s="12">
        <v>42020.768634259257</v>
      </c>
      <c r="R1203">
        <v>2015</v>
      </c>
      <c r="S1203" t="s">
        <v>8365</v>
      </c>
    </row>
    <row r="1204" spans="1:19" ht="73" thickBot="1" x14ac:dyDescent="0.4">
      <c r="A1204">
        <v>3923</v>
      </c>
      <c r="B1204" s="3" t="s">
        <v>3920</v>
      </c>
      <c r="C1204" s="3" t="s">
        <v>8031</v>
      </c>
      <c r="D1204" s="6">
        <v>11500</v>
      </c>
      <c r="E1204" s="8">
        <v>1384</v>
      </c>
      <c r="F1204" t="s">
        <v>8220</v>
      </c>
      <c r="G1204" t="s">
        <v>8224</v>
      </c>
      <c r="H1204" t="s">
        <v>8246</v>
      </c>
      <c r="I1204">
        <v>1428622271</v>
      </c>
      <c r="J1204">
        <v>1426203071</v>
      </c>
      <c r="K1204" t="b">
        <v>0</v>
      </c>
      <c r="L1204">
        <v>17</v>
      </c>
      <c r="M1204" t="b">
        <v>0</v>
      </c>
      <c r="N1204" t="s">
        <v>8269</v>
      </c>
      <c r="O1204" s="20" t="s">
        <v>8319</v>
      </c>
      <c r="P1204" s="15" t="s">
        <v>8320</v>
      </c>
      <c r="Q1204" s="13">
        <v>42075.979988425926</v>
      </c>
      <c r="R1204">
        <v>2015</v>
      </c>
      <c r="S1204" t="s">
        <v>8366</v>
      </c>
    </row>
    <row r="1205" spans="1:19" ht="145.5" thickBot="1" x14ac:dyDescent="0.4">
      <c r="A1205">
        <v>3924</v>
      </c>
      <c r="B1205" s="3" t="s">
        <v>3921</v>
      </c>
      <c r="C1205" s="3" t="s">
        <v>8032</v>
      </c>
      <c r="D1205" s="6">
        <v>15000</v>
      </c>
      <c r="E1205" s="8">
        <v>2290</v>
      </c>
      <c r="F1205" t="s">
        <v>8220</v>
      </c>
      <c r="G1205" t="s">
        <v>8223</v>
      </c>
      <c r="H1205" t="s">
        <v>8245</v>
      </c>
      <c r="I1205">
        <v>1403823722</v>
      </c>
      <c r="J1205">
        <v>1401231722</v>
      </c>
      <c r="K1205" t="b">
        <v>0</v>
      </c>
      <c r="L1205">
        <v>40</v>
      </c>
      <c r="M1205" t="b">
        <v>0</v>
      </c>
      <c r="N1205" t="s">
        <v>8269</v>
      </c>
      <c r="O1205" s="20" t="s">
        <v>8319</v>
      </c>
      <c r="P1205" s="15" t="s">
        <v>8320</v>
      </c>
      <c r="Q1205" s="12">
        <v>41786.959745370368</v>
      </c>
      <c r="R1205">
        <v>2014</v>
      </c>
      <c r="S1205" t="s">
        <v>8368</v>
      </c>
    </row>
    <row r="1206" spans="1:19" ht="73" thickBot="1" x14ac:dyDescent="0.4">
      <c r="A1206">
        <v>3925</v>
      </c>
      <c r="B1206" s="3" t="s">
        <v>3922</v>
      </c>
      <c r="C1206" s="3" t="s">
        <v>8033</v>
      </c>
      <c r="D1206" s="6">
        <v>150</v>
      </c>
      <c r="E1206" s="8">
        <v>15</v>
      </c>
      <c r="F1206" t="s">
        <v>8220</v>
      </c>
      <c r="G1206" t="s">
        <v>8223</v>
      </c>
      <c r="H1206" t="s">
        <v>8245</v>
      </c>
      <c r="I1206">
        <v>1406753639</v>
      </c>
      <c r="J1206">
        <v>1404161639</v>
      </c>
      <c r="K1206" t="b">
        <v>0</v>
      </c>
      <c r="L1206">
        <v>3</v>
      </c>
      <c r="M1206" t="b">
        <v>0</v>
      </c>
      <c r="N1206" t="s">
        <v>8269</v>
      </c>
      <c r="O1206" s="20" t="s">
        <v>8319</v>
      </c>
      <c r="P1206" s="15" t="s">
        <v>8320</v>
      </c>
      <c r="Q1206" s="13">
        <v>41820.870821759258</v>
      </c>
      <c r="R1206">
        <v>2014</v>
      </c>
      <c r="S1206" t="s">
        <v>8369</v>
      </c>
    </row>
    <row r="1207" spans="1:19" ht="87.5" thickBot="1" x14ac:dyDescent="0.4">
      <c r="A1207">
        <v>3926</v>
      </c>
      <c r="B1207" s="3" t="s">
        <v>3923</v>
      </c>
      <c r="C1207" s="3" t="s">
        <v>8034</v>
      </c>
      <c r="D1207" s="6">
        <v>5000</v>
      </c>
      <c r="E1207" s="8">
        <v>15</v>
      </c>
      <c r="F1207" t="s">
        <v>8220</v>
      </c>
      <c r="G1207" t="s">
        <v>8225</v>
      </c>
      <c r="H1207" t="s">
        <v>8247</v>
      </c>
      <c r="I1207">
        <v>1419645748</v>
      </c>
      <c r="J1207">
        <v>1417053748</v>
      </c>
      <c r="K1207" t="b">
        <v>0</v>
      </c>
      <c r="L1207">
        <v>1</v>
      </c>
      <c r="M1207" t="b">
        <v>0</v>
      </c>
      <c r="N1207" t="s">
        <v>8269</v>
      </c>
      <c r="O1207" s="20" t="s">
        <v>8319</v>
      </c>
      <c r="P1207" s="15" t="s">
        <v>8320</v>
      </c>
      <c r="Q1207" s="12">
        <v>41970.085046296299</v>
      </c>
      <c r="R1207">
        <v>2014</v>
      </c>
      <c r="S1207" t="s">
        <v>8374</v>
      </c>
    </row>
    <row r="1208" spans="1:19" ht="102" thickBot="1" x14ac:dyDescent="0.4">
      <c r="A1208">
        <v>3927</v>
      </c>
      <c r="B1208" s="3" t="s">
        <v>3924</v>
      </c>
      <c r="C1208" s="3" t="s">
        <v>8035</v>
      </c>
      <c r="D1208" s="6">
        <v>2500</v>
      </c>
      <c r="E1208" s="8">
        <v>25</v>
      </c>
      <c r="F1208" t="s">
        <v>8220</v>
      </c>
      <c r="G1208" t="s">
        <v>8224</v>
      </c>
      <c r="H1208" t="s">
        <v>8246</v>
      </c>
      <c r="I1208">
        <v>1407565504</v>
      </c>
      <c r="J1208">
        <v>1404973504</v>
      </c>
      <c r="K1208" t="b">
        <v>0</v>
      </c>
      <c r="L1208">
        <v>2</v>
      </c>
      <c r="M1208" t="b">
        <v>0</v>
      </c>
      <c r="N1208" t="s">
        <v>8269</v>
      </c>
      <c r="O1208" s="20" t="s">
        <v>8319</v>
      </c>
      <c r="P1208" s="15" t="s">
        <v>8320</v>
      </c>
      <c r="Q1208" s="13">
        <v>41830.267407407409</v>
      </c>
      <c r="R1208">
        <v>2014</v>
      </c>
      <c r="S1208" t="s">
        <v>8370</v>
      </c>
    </row>
    <row r="1209" spans="1:19" ht="44" thickBot="1" x14ac:dyDescent="0.4">
      <c r="A1209">
        <v>3928</v>
      </c>
      <c r="B1209" s="3" t="s">
        <v>3925</v>
      </c>
      <c r="C1209" s="3" t="s">
        <v>8036</v>
      </c>
      <c r="D1209" s="6">
        <v>5000</v>
      </c>
      <c r="E1209" s="8">
        <v>651</v>
      </c>
      <c r="F1209" t="s">
        <v>8220</v>
      </c>
      <c r="G1209" t="s">
        <v>8223</v>
      </c>
      <c r="H1209" t="s">
        <v>8245</v>
      </c>
      <c r="I1209">
        <v>1444971540</v>
      </c>
      <c r="J1209">
        <v>1442593427</v>
      </c>
      <c r="K1209" t="b">
        <v>0</v>
      </c>
      <c r="L1209">
        <v>7</v>
      </c>
      <c r="M1209" t="b">
        <v>0</v>
      </c>
      <c r="N1209" t="s">
        <v>8269</v>
      </c>
      <c r="O1209" s="20" t="s">
        <v>8319</v>
      </c>
      <c r="P1209" s="15" t="s">
        <v>8320</v>
      </c>
      <c r="Q1209" s="12">
        <v>42265.683182870373</v>
      </c>
      <c r="R1209">
        <v>2015</v>
      </c>
      <c r="S1209" t="s">
        <v>8372</v>
      </c>
    </row>
    <row r="1210" spans="1:19" ht="102" thickBot="1" x14ac:dyDescent="0.4">
      <c r="A1210">
        <v>3929</v>
      </c>
      <c r="B1210" s="3" t="s">
        <v>3926</v>
      </c>
      <c r="C1210" s="3" t="s">
        <v>8037</v>
      </c>
      <c r="D1210" s="6">
        <v>20000</v>
      </c>
      <c r="E1210" s="8">
        <v>453</v>
      </c>
      <c r="F1210" t="s">
        <v>8220</v>
      </c>
      <c r="G1210" t="s">
        <v>8223</v>
      </c>
      <c r="H1210" t="s">
        <v>8245</v>
      </c>
      <c r="I1210">
        <v>1474228265</v>
      </c>
      <c r="J1210">
        <v>1471636265</v>
      </c>
      <c r="K1210" t="b">
        <v>0</v>
      </c>
      <c r="L1210">
        <v>14</v>
      </c>
      <c r="M1210" t="b">
        <v>0</v>
      </c>
      <c r="N1210" t="s">
        <v>8269</v>
      </c>
      <c r="O1210" s="20" t="s">
        <v>8319</v>
      </c>
      <c r="P1210" s="15" t="s">
        <v>8320</v>
      </c>
      <c r="Q1210" s="13">
        <v>42601.827141203707</v>
      </c>
      <c r="R1210">
        <v>2016</v>
      </c>
      <c r="S1210" t="s">
        <v>8371</v>
      </c>
    </row>
    <row r="1211" spans="1:19" ht="44" thickBot="1" x14ac:dyDescent="0.4">
      <c r="A1211">
        <v>3930</v>
      </c>
      <c r="B1211" s="3" t="s">
        <v>3927</v>
      </c>
      <c r="C1211" s="3" t="s">
        <v>8038</v>
      </c>
      <c r="D1211" s="6">
        <v>10000</v>
      </c>
      <c r="E1211" s="8">
        <v>0</v>
      </c>
      <c r="F1211" t="s">
        <v>8220</v>
      </c>
      <c r="G1211" t="s">
        <v>8225</v>
      </c>
      <c r="H1211" t="s">
        <v>8247</v>
      </c>
      <c r="I1211">
        <v>1459490400</v>
      </c>
      <c r="J1211">
        <v>1457078868</v>
      </c>
      <c r="K1211" t="b">
        <v>0</v>
      </c>
      <c r="L1211">
        <v>0</v>
      </c>
      <c r="M1211" t="b">
        <v>0</v>
      </c>
      <c r="N1211" t="s">
        <v>8269</v>
      </c>
      <c r="O1211" s="20" t="s">
        <v>8319</v>
      </c>
      <c r="P1211" s="15" t="s">
        <v>8320</v>
      </c>
      <c r="Q1211" s="12">
        <v>42433.338750000003</v>
      </c>
      <c r="R1211">
        <v>2016</v>
      </c>
      <c r="S1211" t="s">
        <v>8366</v>
      </c>
    </row>
    <row r="1212" spans="1:19" ht="44" thickBot="1" x14ac:dyDescent="0.4">
      <c r="A1212">
        <v>3931</v>
      </c>
      <c r="B1212" s="3" t="s">
        <v>3928</v>
      </c>
      <c r="C1212" s="3" t="s">
        <v>8039</v>
      </c>
      <c r="D1212" s="6">
        <v>8000</v>
      </c>
      <c r="E1212" s="8">
        <v>0</v>
      </c>
      <c r="F1212" t="s">
        <v>8220</v>
      </c>
      <c r="G1212" t="s">
        <v>8223</v>
      </c>
      <c r="H1212" t="s">
        <v>8245</v>
      </c>
      <c r="I1212">
        <v>1441510707</v>
      </c>
      <c r="J1212">
        <v>1439350707</v>
      </c>
      <c r="K1212" t="b">
        <v>0</v>
      </c>
      <c r="L1212">
        <v>0</v>
      </c>
      <c r="M1212" t="b">
        <v>0</v>
      </c>
      <c r="N1212" t="s">
        <v>8269</v>
      </c>
      <c r="O1212" s="20" t="s">
        <v>8319</v>
      </c>
      <c r="P1212" s="15" t="s">
        <v>8320</v>
      </c>
      <c r="Q1212" s="13">
        <v>42228.151701388888</v>
      </c>
      <c r="R1212">
        <v>2015</v>
      </c>
      <c r="S1212" t="s">
        <v>8371</v>
      </c>
    </row>
    <row r="1213" spans="1:19" ht="102" thickBot="1" x14ac:dyDescent="0.4">
      <c r="A1213">
        <v>3932</v>
      </c>
      <c r="B1213" s="3" t="s">
        <v>3929</v>
      </c>
      <c r="C1213" s="3" t="s">
        <v>8040</v>
      </c>
      <c r="D1213" s="6">
        <v>12000</v>
      </c>
      <c r="E1213" s="8">
        <v>1</v>
      </c>
      <c r="F1213" t="s">
        <v>8220</v>
      </c>
      <c r="G1213" t="s">
        <v>8223</v>
      </c>
      <c r="H1213" t="s">
        <v>8245</v>
      </c>
      <c r="I1213">
        <v>1458097364</v>
      </c>
      <c r="J1213">
        <v>1455508964</v>
      </c>
      <c r="K1213" t="b">
        <v>0</v>
      </c>
      <c r="L1213">
        <v>1</v>
      </c>
      <c r="M1213" t="b">
        <v>0</v>
      </c>
      <c r="N1213" t="s">
        <v>8269</v>
      </c>
      <c r="O1213" s="20" t="s">
        <v>8319</v>
      </c>
      <c r="P1213" s="15" t="s">
        <v>8320</v>
      </c>
      <c r="Q1213" s="12">
        <v>42415.168564814812</v>
      </c>
      <c r="R1213">
        <v>2016</v>
      </c>
      <c r="S1213" t="s">
        <v>8376</v>
      </c>
    </row>
    <row r="1214" spans="1:19" ht="58.5" thickBot="1" x14ac:dyDescent="0.4">
      <c r="A1214">
        <v>3933</v>
      </c>
      <c r="B1214" s="3" t="s">
        <v>3930</v>
      </c>
      <c r="C1214" s="3" t="s">
        <v>8041</v>
      </c>
      <c r="D1214" s="6">
        <v>7000</v>
      </c>
      <c r="E1214" s="8">
        <v>1102</v>
      </c>
      <c r="F1214" t="s">
        <v>8220</v>
      </c>
      <c r="G1214" t="s">
        <v>8223</v>
      </c>
      <c r="H1214" t="s">
        <v>8245</v>
      </c>
      <c r="I1214">
        <v>1468716180</v>
      </c>
      <c r="J1214">
        <v>1466205262</v>
      </c>
      <c r="K1214" t="b">
        <v>0</v>
      </c>
      <c r="L1214">
        <v>12</v>
      </c>
      <c r="M1214" t="b">
        <v>0</v>
      </c>
      <c r="N1214" t="s">
        <v>8269</v>
      </c>
      <c r="O1214" s="20" t="s">
        <v>8319</v>
      </c>
      <c r="P1214" s="15" t="s">
        <v>8320</v>
      </c>
      <c r="Q1214" s="13">
        <v>42538.968310185184</v>
      </c>
      <c r="R1214">
        <v>2016</v>
      </c>
      <c r="S1214" t="s">
        <v>8369</v>
      </c>
    </row>
    <row r="1215" spans="1:19" ht="73" thickBot="1" x14ac:dyDescent="0.4">
      <c r="A1215">
        <v>3934</v>
      </c>
      <c r="B1215" s="3" t="s">
        <v>3931</v>
      </c>
      <c r="C1215" s="3" t="s">
        <v>8042</v>
      </c>
      <c r="D1215" s="6">
        <v>5000</v>
      </c>
      <c r="E1215" s="8">
        <v>550</v>
      </c>
      <c r="F1215" t="s">
        <v>8220</v>
      </c>
      <c r="G1215" t="s">
        <v>8223</v>
      </c>
      <c r="H1215" t="s">
        <v>8245</v>
      </c>
      <c r="I1215">
        <v>1443704400</v>
      </c>
      <c r="J1215">
        <v>1439827639</v>
      </c>
      <c r="K1215" t="b">
        <v>0</v>
      </c>
      <c r="L1215">
        <v>12</v>
      </c>
      <c r="M1215" t="b">
        <v>0</v>
      </c>
      <c r="N1215" t="s">
        <v>8269</v>
      </c>
      <c r="O1215" s="20" t="s">
        <v>8319</v>
      </c>
      <c r="P1215" s="15" t="s">
        <v>8320</v>
      </c>
      <c r="Q1215" s="12">
        <v>42233.671747685185</v>
      </c>
      <c r="R1215">
        <v>2015</v>
      </c>
      <c r="S1215" t="s">
        <v>8371</v>
      </c>
    </row>
    <row r="1216" spans="1:19" ht="87.5" thickBot="1" x14ac:dyDescent="0.4">
      <c r="A1216">
        <v>3935</v>
      </c>
      <c r="B1216" s="3" t="s">
        <v>3932</v>
      </c>
      <c r="C1216" s="3" t="s">
        <v>8043</v>
      </c>
      <c r="D1216" s="6">
        <v>3000</v>
      </c>
      <c r="E1216" s="8">
        <v>1315</v>
      </c>
      <c r="F1216" t="s">
        <v>8220</v>
      </c>
      <c r="G1216" t="s">
        <v>8224</v>
      </c>
      <c r="H1216" t="s">
        <v>8246</v>
      </c>
      <c r="I1216">
        <v>1443973546</v>
      </c>
      <c r="J1216">
        <v>1438789546</v>
      </c>
      <c r="K1216" t="b">
        <v>0</v>
      </c>
      <c r="L1216">
        <v>23</v>
      </c>
      <c r="M1216" t="b">
        <v>0</v>
      </c>
      <c r="N1216" t="s">
        <v>8269</v>
      </c>
      <c r="O1216" s="20" t="s">
        <v>8319</v>
      </c>
      <c r="P1216" s="15" t="s">
        <v>8320</v>
      </c>
      <c r="Q1216" s="13">
        <v>42221.656782407408</v>
      </c>
      <c r="R1216">
        <v>2015</v>
      </c>
      <c r="S1216" t="s">
        <v>8371</v>
      </c>
    </row>
    <row r="1217" spans="1:19" ht="44" thickBot="1" x14ac:dyDescent="0.4">
      <c r="A1217">
        <v>3936</v>
      </c>
      <c r="B1217" s="3" t="s">
        <v>3933</v>
      </c>
      <c r="C1217" s="3" t="s">
        <v>8044</v>
      </c>
      <c r="D1217" s="6">
        <v>20000</v>
      </c>
      <c r="E1217" s="8">
        <v>0</v>
      </c>
      <c r="F1217" t="s">
        <v>8220</v>
      </c>
      <c r="G1217" t="s">
        <v>8223</v>
      </c>
      <c r="H1217" t="s">
        <v>8245</v>
      </c>
      <c r="I1217">
        <v>1480576720</v>
      </c>
      <c r="J1217">
        <v>1477981120</v>
      </c>
      <c r="K1217" t="b">
        <v>0</v>
      </c>
      <c r="L1217">
        <v>0</v>
      </c>
      <c r="M1217" t="b">
        <v>0</v>
      </c>
      <c r="N1217" t="s">
        <v>8269</v>
      </c>
      <c r="O1217" s="20" t="s">
        <v>8319</v>
      </c>
      <c r="P1217" s="15" t="s">
        <v>8320</v>
      </c>
      <c r="Q1217" s="12">
        <v>42675.262962962966</v>
      </c>
      <c r="R1217">
        <v>2016</v>
      </c>
      <c r="S1217" t="s">
        <v>8374</v>
      </c>
    </row>
    <row r="1218" spans="1:19" ht="73" thickBot="1" x14ac:dyDescent="0.4">
      <c r="A1218">
        <v>3937</v>
      </c>
      <c r="B1218" s="3" t="s">
        <v>3934</v>
      </c>
      <c r="C1218" s="3" t="s">
        <v>8045</v>
      </c>
      <c r="D1218" s="6">
        <v>2885</v>
      </c>
      <c r="E1218" s="8">
        <v>2485</v>
      </c>
      <c r="F1218" t="s">
        <v>8220</v>
      </c>
      <c r="G1218" t="s">
        <v>8223</v>
      </c>
      <c r="H1218" t="s">
        <v>8245</v>
      </c>
      <c r="I1218">
        <v>1468249760</v>
      </c>
      <c r="J1218">
        <v>1465830560</v>
      </c>
      <c r="K1218" t="b">
        <v>0</v>
      </c>
      <c r="L1218">
        <v>10</v>
      </c>
      <c r="M1218" t="b">
        <v>0</v>
      </c>
      <c r="N1218" t="s">
        <v>8269</v>
      </c>
      <c r="O1218" s="20" t="s">
        <v>8319</v>
      </c>
      <c r="P1218" s="15" t="s">
        <v>8320</v>
      </c>
      <c r="Q1218" s="13">
        <v>42534.631481481483</v>
      </c>
      <c r="R1218">
        <v>2016</v>
      </c>
      <c r="S1218" t="s">
        <v>8369</v>
      </c>
    </row>
    <row r="1219" spans="1:19" ht="58.5" thickBot="1" x14ac:dyDescent="0.4">
      <c r="A1219">
        <v>3938</v>
      </c>
      <c r="B1219" s="3" t="s">
        <v>3935</v>
      </c>
      <c r="C1219" s="3" t="s">
        <v>8046</v>
      </c>
      <c r="D1219" s="6">
        <v>3255</v>
      </c>
      <c r="E1219" s="8">
        <v>397</v>
      </c>
      <c r="F1219" t="s">
        <v>8220</v>
      </c>
      <c r="G1219" t="s">
        <v>8223</v>
      </c>
      <c r="H1219" t="s">
        <v>8245</v>
      </c>
      <c r="I1219">
        <v>1435441454</v>
      </c>
      <c r="J1219">
        <v>1432763054</v>
      </c>
      <c r="K1219" t="b">
        <v>0</v>
      </c>
      <c r="L1219">
        <v>5</v>
      </c>
      <c r="M1219" t="b">
        <v>0</v>
      </c>
      <c r="N1219" t="s">
        <v>8269</v>
      </c>
      <c r="O1219" s="20" t="s">
        <v>8319</v>
      </c>
      <c r="P1219" s="15" t="s">
        <v>8320</v>
      </c>
      <c r="Q1219" s="12">
        <v>42151.905717592592</v>
      </c>
      <c r="R1219">
        <v>2015</v>
      </c>
      <c r="S1219" t="s">
        <v>8368</v>
      </c>
    </row>
    <row r="1220" spans="1:19" ht="44" thickBot="1" x14ac:dyDescent="0.4">
      <c r="A1220">
        <v>3939</v>
      </c>
      <c r="B1220" s="3" t="s">
        <v>3936</v>
      </c>
      <c r="C1220" s="3" t="s">
        <v>8047</v>
      </c>
      <c r="D1220" s="6">
        <v>5000</v>
      </c>
      <c r="E1220" s="8">
        <v>5</v>
      </c>
      <c r="F1220" t="s">
        <v>8220</v>
      </c>
      <c r="G1220" t="s">
        <v>8225</v>
      </c>
      <c r="H1220" t="s">
        <v>8247</v>
      </c>
      <c r="I1220">
        <v>1412656200</v>
      </c>
      <c r="J1220">
        <v>1412328979</v>
      </c>
      <c r="K1220" t="b">
        <v>0</v>
      </c>
      <c r="L1220">
        <v>1</v>
      </c>
      <c r="M1220" t="b">
        <v>0</v>
      </c>
      <c r="N1220" t="s">
        <v>8269</v>
      </c>
      <c r="O1220" s="20" t="s">
        <v>8319</v>
      </c>
      <c r="P1220" s="15" t="s">
        <v>8320</v>
      </c>
      <c r="Q1220" s="13">
        <v>41915.400219907409</v>
      </c>
      <c r="R1220">
        <v>2014</v>
      </c>
      <c r="S1220" t="s">
        <v>8373</v>
      </c>
    </row>
    <row r="1221" spans="1:19" ht="29.5" thickBot="1" x14ac:dyDescent="0.4">
      <c r="A1221">
        <v>3940</v>
      </c>
      <c r="B1221" s="3" t="s">
        <v>3937</v>
      </c>
      <c r="C1221" s="3" t="s">
        <v>8048</v>
      </c>
      <c r="D1221" s="6">
        <v>5000</v>
      </c>
      <c r="E1221" s="8">
        <v>11</v>
      </c>
      <c r="F1221" t="s">
        <v>8220</v>
      </c>
      <c r="G1221" t="s">
        <v>8223</v>
      </c>
      <c r="H1221" t="s">
        <v>8245</v>
      </c>
      <c r="I1221">
        <v>1420199351</v>
      </c>
      <c r="J1221">
        <v>1416311351</v>
      </c>
      <c r="K1221" t="b">
        <v>0</v>
      </c>
      <c r="L1221">
        <v>2</v>
      </c>
      <c r="M1221" t="b">
        <v>0</v>
      </c>
      <c r="N1221" t="s">
        <v>8269</v>
      </c>
      <c r="O1221" s="20" t="s">
        <v>8319</v>
      </c>
      <c r="P1221" s="15" t="s">
        <v>8320</v>
      </c>
      <c r="Q1221" s="12">
        <v>41961.492488425924</v>
      </c>
      <c r="R1221">
        <v>2014</v>
      </c>
      <c r="S1221" t="s">
        <v>8374</v>
      </c>
    </row>
    <row r="1222" spans="1:19" ht="58.5" thickBot="1" x14ac:dyDescent="0.4">
      <c r="A1222">
        <v>3941</v>
      </c>
      <c r="B1222" s="3" t="s">
        <v>3938</v>
      </c>
      <c r="C1222" s="3" t="s">
        <v>8049</v>
      </c>
      <c r="D1222" s="6">
        <v>5500</v>
      </c>
      <c r="E1222" s="8">
        <v>50</v>
      </c>
      <c r="F1222" t="s">
        <v>8220</v>
      </c>
      <c r="G1222" t="s">
        <v>8223</v>
      </c>
      <c r="H1222" t="s">
        <v>8245</v>
      </c>
      <c r="I1222">
        <v>1416877200</v>
      </c>
      <c r="J1222">
        <v>1414505137</v>
      </c>
      <c r="K1222" t="b">
        <v>0</v>
      </c>
      <c r="L1222">
        <v>2</v>
      </c>
      <c r="M1222" t="b">
        <v>0</v>
      </c>
      <c r="N1222" t="s">
        <v>8269</v>
      </c>
      <c r="O1222" s="20" t="s">
        <v>8319</v>
      </c>
      <c r="P1222" s="15" t="s">
        <v>8320</v>
      </c>
      <c r="Q1222" s="13">
        <v>41940.587233796294</v>
      </c>
      <c r="R1222">
        <v>2014</v>
      </c>
      <c r="S1222" t="s">
        <v>8373</v>
      </c>
    </row>
    <row r="1223" spans="1:19" ht="44" thickBot="1" x14ac:dyDescent="0.4">
      <c r="A1223">
        <v>3942</v>
      </c>
      <c r="B1223" s="3" t="s">
        <v>3939</v>
      </c>
      <c r="C1223" s="3" t="s">
        <v>8050</v>
      </c>
      <c r="D1223" s="6">
        <v>1200</v>
      </c>
      <c r="E1223" s="8">
        <v>0</v>
      </c>
      <c r="F1223" t="s">
        <v>8220</v>
      </c>
      <c r="G1223" t="s">
        <v>8223</v>
      </c>
      <c r="H1223" t="s">
        <v>8245</v>
      </c>
      <c r="I1223">
        <v>1434490914</v>
      </c>
      <c r="J1223">
        <v>1429306914</v>
      </c>
      <c r="K1223" t="b">
        <v>0</v>
      </c>
      <c r="L1223">
        <v>0</v>
      </c>
      <c r="M1223" t="b">
        <v>0</v>
      </c>
      <c r="N1223" t="s">
        <v>8269</v>
      </c>
      <c r="O1223" s="20" t="s">
        <v>8319</v>
      </c>
      <c r="P1223" s="15" t="s">
        <v>8320</v>
      </c>
      <c r="Q1223" s="12">
        <v>42111.904097222221</v>
      </c>
      <c r="R1223">
        <v>2015</v>
      </c>
      <c r="S1223" t="s">
        <v>8367</v>
      </c>
    </row>
    <row r="1224" spans="1:19" ht="87.5" thickBot="1" x14ac:dyDescent="0.4">
      <c r="A1224">
        <v>3943</v>
      </c>
      <c r="B1224" s="3" t="s">
        <v>3940</v>
      </c>
      <c r="C1224" s="3" t="s">
        <v>8051</v>
      </c>
      <c r="D1224" s="6">
        <v>5000</v>
      </c>
      <c r="E1224" s="8">
        <v>1782</v>
      </c>
      <c r="F1224" t="s">
        <v>8220</v>
      </c>
      <c r="G1224" t="s">
        <v>8223</v>
      </c>
      <c r="H1224" t="s">
        <v>8245</v>
      </c>
      <c r="I1224">
        <v>1446483000</v>
      </c>
      <c r="J1224">
        <v>1443811268</v>
      </c>
      <c r="K1224" t="b">
        <v>0</v>
      </c>
      <c r="L1224">
        <v>13</v>
      </c>
      <c r="M1224" t="b">
        <v>0</v>
      </c>
      <c r="N1224" t="s">
        <v>8269</v>
      </c>
      <c r="O1224" s="20" t="s">
        <v>8319</v>
      </c>
      <c r="P1224" s="15" t="s">
        <v>8320</v>
      </c>
      <c r="Q1224" s="13">
        <v>42279.778564814813</v>
      </c>
      <c r="R1224">
        <v>2015</v>
      </c>
      <c r="S1224" t="s">
        <v>8373</v>
      </c>
    </row>
    <row r="1225" spans="1:19" ht="73" thickBot="1" x14ac:dyDescent="0.4">
      <c r="A1225">
        <v>3944</v>
      </c>
      <c r="B1225" s="3" t="s">
        <v>3941</v>
      </c>
      <c r="C1225" s="3" t="s">
        <v>8052</v>
      </c>
      <c r="D1225" s="6">
        <v>5000</v>
      </c>
      <c r="E1225" s="8">
        <v>0</v>
      </c>
      <c r="F1225" t="s">
        <v>8220</v>
      </c>
      <c r="G1225" t="s">
        <v>8223</v>
      </c>
      <c r="H1225" t="s">
        <v>8245</v>
      </c>
      <c r="I1225">
        <v>1440690875</v>
      </c>
      <c r="J1225">
        <v>1438098875</v>
      </c>
      <c r="K1225" t="b">
        <v>0</v>
      </c>
      <c r="L1225">
        <v>0</v>
      </c>
      <c r="M1225" t="b">
        <v>0</v>
      </c>
      <c r="N1225" t="s">
        <v>8269</v>
      </c>
      <c r="O1225" s="20" t="s">
        <v>8319</v>
      </c>
      <c r="P1225" s="15" t="s">
        <v>8320</v>
      </c>
      <c r="Q1225" s="12">
        <v>42213.662905092591</v>
      </c>
      <c r="R1225">
        <v>2015</v>
      </c>
      <c r="S1225" t="s">
        <v>8370</v>
      </c>
    </row>
    <row r="1226" spans="1:19" ht="73" thickBot="1" x14ac:dyDescent="0.4">
      <c r="A1226">
        <v>3945</v>
      </c>
      <c r="B1226" s="3" t="s">
        <v>3942</v>
      </c>
      <c r="C1226" s="3" t="s">
        <v>8053</v>
      </c>
      <c r="D1226" s="6">
        <v>2000</v>
      </c>
      <c r="E1226" s="8">
        <v>5</v>
      </c>
      <c r="F1226" t="s">
        <v>8220</v>
      </c>
      <c r="G1226" t="s">
        <v>8223</v>
      </c>
      <c r="H1226" t="s">
        <v>8245</v>
      </c>
      <c r="I1226">
        <v>1431717268</v>
      </c>
      <c r="J1226">
        <v>1429125268</v>
      </c>
      <c r="K1226" t="b">
        <v>0</v>
      </c>
      <c r="L1226">
        <v>1</v>
      </c>
      <c r="M1226" t="b">
        <v>0</v>
      </c>
      <c r="N1226" t="s">
        <v>8269</v>
      </c>
      <c r="O1226" s="20" t="s">
        <v>8319</v>
      </c>
      <c r="P1226" s="15" t="s">
        <v>8320</v>
      </c>
      <c r="Q1226" s="13">
        <v>42109.801712962966</v>
      </c>
      <c r="R1226">
        <v>2015</v>
      </c>
      <c r="S1226" t="s">
        <v>8367</v>
      </c>
    </row>
    <row r="1227" spans="1:19" ht="102" thickBot="1" x14ac:dyDescent="0.4">
      <c r="A1227">
        <v>3946</v>
      </c>
      <c r="B1227" s="3" t="s">
        <v>3943</v>
      </c>
      <c r="C1227" s="3" t="s">
        <v>8054</v>
      </c>
      <c r="D1227" s="6">
        <v>6000</v>
      </c>
      <c r="E1227" s="8">
        <v>195</v>
      </c>
      <c r="F1227" t="s">
        <v>8220</v>
      </c>
      <c r="G1227" t="s">
        <v>8223</v>
      </c>
      <c r="H1227" t="s">
        <v>8245</v>
      </c>
      <c r="I1227">
        <v>1425110400</v>
      </c>
      <c r="J1227">
        <v>1422388822</v>
      </c>
      <c r="K1227" t="b">
        <v>0</v>
      </c>
      <c r="L1227">
        <v>5</v>
      </c>
      <c r="M1227" t="b">
        <v>0</v>
      </c>
      <c r="N1227" t="s">
        <v>8269</v>
      </c>
      <c r="O1227" s="20" t="s">
        <v>8319</v>
      </c>
      <c r="P1227" s="15" t="s">
        <v>8320</v>
      </c>
      <c r="Q1227" s="12">
        <v>42031.833587962959</v>
      </c>
      <c r="R1227">
        <v>2015</v>
      </c>
      <c r="S1227" t="s">
        <v>8365</v>
      </c>
    </row>
    <row r="1228" spans="1:19" ht="58.5" thickBot="1" x14ac:dyDescent="0.4">
      <c r="A1228">
        <v>3947</v>
      </c>
      <c r="B1228" s="3" t="s">
        <v>3944</v>
      </c>
      <c r="C1228" s="3" t="s">
        <v>8055</v>
      </c>
      <c r="D1228" s="6">
        <v>3000</v>
      </c>
      <c r="E1228" s="8">
        <v>101</v>
      </c>
      <c r="F1228" t="s">
        <v>8220</v>
      </c>
      <c r="G1228" t="s">
        <v>8223</v>
      </c>
      <c r="H1228" t="s">
        <v>8245</v>
      </c>
      <c r="I1228">
        <v>1475378744</v>
      </c>
      <c r="J1228">
        <v>1472786744</v>
      </c>
      <c r="K1228" t="b">
        <v>0</v>
      </c>
      <c r="L1228">
        <v>2</v>
      </c>
      <c r="M1228" t="b">
        <v>0</v>
      </c>
      <c r="N1228" t="s">
        <v>8269</v>
      </c>
      <c r="O1228" s="20" t="s">
        <v>8319</v>
      </c>
      <c r="P1228" s="15" t="s">
        <v>8320</v>
      </c>
      <c r="Q1228" s="13">
        <v>42615.142870370371</v>
      </c>
      <c r="R1228">
        <v>2016</v>
      </c>
      <c r="S1228" t="s">
        <v>8372</v>
      </c>
    </row>
    <row r="1229" spans="1:19" ht="73" thickBot="1" x14ac:dyDescent="0.4">
      <c r="A1229">
        <v>3948</v>
      </c>
      <c r="B1229" s="3" t="s">
        <v>3945</v>
      </c>
      <c r="C1229" s="3" t="s">
        <v>8056</v>
      </c>
      <c r="D1229" s="6">
        <v>30000</v>
      </c>
      <c r="E1229" s="8">
        <v>0</v>
      </c>
      <c r="F1229" t="s">
        <v>8220</v>
      </c>
      <c r="G1229" t="s">
        <v>8225</v>
      </c>
      <c r="H1229" t="s">
        <v>8247</v>
      </c>
      <c r="I1229">
        <v>1410076123</v>
      </c>
      <c r="J1229">
        <v>1404892123</v>
      </c>
      <c r="K1229" t="b">
        <v>0</v>
      </c>
      <c r="L1229">
        <v>0</v>
      </c>
      <c r="M1229" t="b">
        <v>0</v>
      </c>
      <c r="N1229" t="s">
        <v>8269</v>
      </c>
      <c r="O1229" s="20" t="s">
        <v>8319</v>
      </c>
      <c r="P1229" s="15" t="s">
        <v>8320</v>
      </c>
      <c r="Q1229" s="12">
        <v>41829.325497685182</v>
      </c>
      <c r="R1229">
        <v>2014</v>
      </c>
      <c r="S1229" t="s">
        <v>8370</v>
      </c>
    </row>
    <row r="1230" spans="1:19" ht="131" thickBot="1" x14ac:dyDescent="0.4">
      <c r="A1230">
        <v>3949</v>
      </c>
      <c r="B1230" s="3" t="s">
        <v>3946</v>
      </c>
      <c r="C1230" s="3" t="s">
        <v>8057</v>
      </c>
      <c r="D1230" s="6">
        <v>10000</v>
      </c>
      <c r="E1230" s="8">
        <v>1577</v>
      </c>
      <c r="F1230" t="s">
        <v>8220</v>
      </c>
      <c r="G1230" t="s">
        <v>8225</v>
      </c>
      <c r="H1230" t="s">
        <v>8247</v>
      </c>
      <c r="I1230">
        <v>1423623221</v>
      </c>
      <c r="J1230">
        <v>1421031221</v>
      </c>
      <c r="K1230" t="b">
        <v>0</v>
      </c>
      <c r="L1230">
        <v>32</v>
      </c>
      <c r="M1230" t="b">
        <v>0</v>
      </c>
      <c r="N1230" t="s">
        <v>8269</v>
      </c>
      <c r="O1230" s="20" t="s">
        <v>8319</v>
      </c>
      <c r="P1230" s="15" t="s">
        <v>8320</v>
      </c>
      <c r="Q1230" s="13">
        <v>42016.120613425926</v>
      </c>
      <c r="R1230">
        <v>2015</v>
      </c>
      <c r="S1230" t="s">
        <v>8365</v>
      </c>
    </row>
    <row r="1231" spans="1:19" ht="87.5" thickBot="1" x14ac:dyDescent="0.4">
      <c r="A1231">
        <v>3950</v>
      </c>
      <c r="B1231" s="3" t="s">
        <v>3947</v>
      </c>
      <c r="C1231" s="3" t="s">
        <v>8058</v>
      </c>
      <c r="D1231" s="6">
        <v>4000</v>
      </c>
      <c r="E1231" s="8">
        <v>25</v>
      </c>
      <c r="F1231" t="s">
        <v>8220</v>
      </c>
      <c r="G1231" t="s">
        <v>8223</v>
      </c>
      <c r="H1231" t="s">
        <v>8245</v>
      </c>
      <c r="I1231">
        <v>1460140500</v>
      </c>
      <c r="J1231">
        <v>1457628680</v>
      </c>
      <c r="K1231" t="b">
        <v>0</v>
      </c>
      <c r="L1231">
        <v>1</v>
      </c>
      <c r="M1231" t="b">
        <v>0</v>
      </c>
      <c r="N1231" t="s">
        <v>8269</v>
      </c>
      <c r="O1231" s="20" t="s">
        <v>8319</v>
      </c>
      <c r="P1231" s="15" t="s">
        <v>8320</v>
      </c>
      <c r="Q1231" s="12">
        <v>42439.702314814815</v>
      </c>
      <c r="R1231">
        <v>2016</v>
      </c>
      <c r="S1231" t="s">
        <v>8366</v>
      </c>
    </row>
    <row r="1232" spans="1:19" ht="87.5" thickBot="1" x14ac:dyDescent="0.4">
      <c r="A1232">
        <v>3951</v>
      </c>
      <c r="B1232" s="3" t="s">
        <v>3948</v>
      </c>
      <c r="C1232" s="3" t="s">
        <v>6961</v>
      </c>
      <c r="D1232" s="6">
        <v>200000</v>
      </c>
      <c r="E1232" s="8">
        <v>1</v>
      </c>
      <c r="F1232" t="s">
        <v>8220</v>
      </c>
      <c r="G1232" t="s">
        <v>8240</v>
      </c>
      <c r="H1232" t="s">
        <v>8248</v>
      </c>
      <c r="I1232">
        <v>1462301342</v>
      </c>
      <c r="J1232">
        <v>1457120942</v>
      </c>
      <c r="K1232" t="b">
        <v>0</v>
      </c>
      <c r="L1232">
        <v>1</v>
      </c>
      <c r="M1232" t="b">
        <v>0</v>
      </c>
      <c r="N1232" t="s">
        <v>8269</v>
      </c>
      <c r="O1232" s="20" t="s">
        <v>8319</v>
      </c>
      <c r="P1232" s="15" t="s">
        <v>8320</v>
      </c>
      <c r="Q1232" s="13">
        <v>42433.82571759259</v>
      </c>
      <c r="R1232">
        <v>2016</v>
      </c>
      <c r="S1232" t="s">
        <v>8366</v>
      </c>
    </row>
    <row r="1233" spans="1:19" ht="87.5" thickBot="1" x14ac:dyDescent="0.4">
      <c r="A1233">
        <v>3952</v>
      </c>
      <c r="B1233" s="3" t="s">
        <v>3949</v>
      </c>
      <c r="C1233" s="3" t="s">
        <v>8059</v>
      </c>
      <c r="D1233" s="6">
        <v>26000</v>
      </c>
      <c r="E1233" s="8">
        <v>25</v>
      </c>
      <c r="F1233" t="s">
        <v>8220</v>
      </c>
      <c r="G1233" t="s">
        <v>8223</v>
      </c>
      <c r="H1233" t="s">
        <v>8245</v>
      </c>
      <c r="I1233">
        <v>1445885890</v>
      </c>
      <c r="J1233">
        <v>1440701890</v>
      </c>
      <c r="K1233" t="b">
        <v>0</v>
      </c>
      <c r="L1233">
        <v>1</v>
      </c>
      <c r="M1233" t="b">
        <v>0</v>
      </c>
      <c r="N1233" t="s">
        <v>8269</v>
      </c>
      <c r="O1233" s="20" t="s">
        <v>8319</v>
      </c>
      <c r="P1233" s="15" t="s">
        <v>8320</v>
      </c>
      <c r="Q1233" s="12">
        <v>42243.790393518517</v>
      </c>
      <c r="R1233">
        <v>2015</v>
      </c>
      <c r="S1233" t="s">
        <v>8371</v>
      </c>
    </row>
    <row r="1234" spans="1:19" ht="44" thickBot="1" x14ac:dyDescent="0.4">
      <c r="A1234">
        <v>3953</v>
      </c>
      <c r="B1234" s="3" t="s">
        <v>3950</v>
      </c>
      <c r="C1234" s="3" t="s">
        <v>8060</v>
      </c>
      <c r="D1234" s="6">
        <v>17600</v>
      </c>
      <c r="E1234" s="8">
        <v>0</v>
      </c>
      <c r="F1234" t="s">
        <v>8220</v>
      </c>
      <c r="G1234" t="s">
        <v>8223</v>
      </c>
      <c r="H1234" t="s">
        <v>8245</v>
      </c>
      <c r="I1234">
        <v>1469834940</v>
      </c>
      <c r="J1234">
        <v>1467162586</v>
      </c>
      <c r="K1234" t="b">
        <v>0</v>
      </c>
      <c r="L1234">
        <v>0</v>
      </c>
      <c r="M1234" t="b">
        <v>0</v>
      </c>
      <c r="N1234" t="s">
        <v>8269</v>
      </c>
      <c r="O1234" s="20" t="s">
        <v>8319</v>
      </c>
      <c r="P1234" s="15" t="s">
        <v>8320</v>
      </c>
      <c r="Q1234" s="13">
        <v>42550.048449074071</v>
      </c>
      <c r="R1234">
        <v>2016</v>
      </c>
      <c r="S1234" t="s">
        <v>8369</v>
      </c>
    </row>
    <row r="1235" spans="1:19" ht="29.5" thickBot="1" x14ac:dyDescent="0.4">
      <c r="A1235">
        <v>3954</v>
      </c>
      <c r="B1235" s="3" t="s">
        <v>3951</v>
      </c>
      <c r="C1235" s="3" t="s">
        <v>8061</v>
      </c>
      <c r="D1235" s="6">
        <v>25000</v>
      </c>
      <c r="E1235" s="8">
        <v>0</v>
      </c>
      <c r="F1235" t="s">
        <v>8220</v>
      </c>
      <c r="G1235" t="s">
        <v>8228</v>
      </c>
      <c r="H1235" t="s">
        <v>8250</v>
      </c>
      <c r="I1235">
        <v>1405352264</v>
      </c>
      <c r="J1235">
        <v>1400168264</v>
      </c>
      <c r="K1235" t="b">
        <v>0</v>
      </c>
      <c r="L1235">
        <v>0</v>
      </c>
      <c r="M1235" t="b">
        <v>0</v>
      </c>
      <c r="N1235" t="s">
        <v>8269</v>
      </c>
      <c r="O1235" s="20" t="s">
        <v>8319</v>
      </c>
      <c r="P1235" s="15" t="s">
        <v>8320</v>
      </c>
      <c r="Q1235" s="12">
        <v>41774.651203703703</v>
      </c>
      <c r="R1235">
        <v>2014</v>
      </c>
      <c r="S1235" t="s">
        <v>8368</v>
      </c>
    </row>
    <row r="1236" spans="1:19" ht="116.5" thickBot="1" x14ac:dyDescent="0.4">
      <c r="A1236">
        <v>3955</v>
      </c>
      <c r="B1236" s="3" t="s">
        <v>3952</v>
      </c>
      <c r="C1236" s="3" t="s">
        <v>8062</v>
      </c>
      <c r="D1236" s="6">
        <v>1750</v>
      </c>
      <c r="E1236" s="8">
        <v>425</v>
      </c>
      <c r="F1236" t="s">
        <v>8220</v>
      </c>
      <c r="G1236" t="s">
        <v>8223</v>
      </c>
      <c r="H1236" t="s">
        <v>8245</v>
      </c>
      <c r="I1236">
        <v>1448745741</v>
      </c>
      <c r="J1236">
        <v>1446150141</v>
      </c>
      <c r="K1236" t="b">
        <v>0</v>
      </c>
      <c r="L1236">
        <v>8</v>
      </c>
      <c r="M1236" t="b">
        <v>0</v>
      </c>
      <c r="N1236" t="s">
        <v>8269</v>
      </c>
      <c r="O1236" s="20" t="s">
        <v>8319</v>
      </c>
      <c r="P1236" s="15" t="s">
        <v>8320</v>
      </c>
      <c r="Q1236" s="13">
        <v>42306.848854166667</v>
      </c>
      <c r="R1236">
        <v>2015</v>
      </c>
      <c r="S1236" t="s">
        <v>8373</v>
      </c>
    </row>
    <row r="1237" spans="1:19" ht="44" thickBot="1" x14ac:dyDescent="0.4">
      <c r="A1237">
        <v>3956</v>
      </c>
      <c r="B1237" s="3" t="s">
        <v>3953</v>
      </c>
      <c r="C1237" s="3" t="s">
        <v>8063</v>
      </c>
      <c r="D1237" s="6">
        <v>5500</v>
      </c>
      <c r="E1237" s="8">
        <v>0</v>
      </c>
      <c r="F1237" t="s">
        <v>8220</v>
      </c>
      <c r="G1237" t="s">
        <v>8223</v>
      </c>
      <c r="H1237" t="s">
        <v>8245</v>
      </c>
      <c r="I1237">
        <v>1461543600</v>
      </c>
      <c r="J1237">
        <v>1459203727</v>
      </c>
      <c r="K1237" t="b">
        <v>0</v>
      </c>
      <c r="L1237">
        <v>0</v>
      </c>
      <c r="M1237" t="b">
        <v>0</v>
      </c>
      <c r="N1237" t="s">
        <v>8269</v>
      </c>
      <c r="O1237" s="20" t="s">
        <v>8319</v>
      </c>
      <c r="P1237" s="15" t="s">
        <v>8320</v>
      </c>
      <c r="Q1237" s="12">
        <v>42457.932025462964</v>
      </c>
      <c r="R1237">
        <v>2016</v>
      </c>
      <c r="S1237" t="s">
        <v>8366</v>
      </c>
    </row>
    <row r="1238" spans="1:19" ht="116.5" thickBot="1" x14ac:dyDescent="0.4">
      <c r="A1238">
        <v>3957</v>
      </c>
      <c r="B1238" s="3" t="s">
        <v>3954</v>
      </c>
      <c r="C1238" s="3" t="s">
        <v>8064</v>
      </c>
      <c r="D1238" s="6">
        <v>28000</v>
      </c>
      <c r="E1238" s="8">
        <v>7</v>
      </c>
      <c r="F1238" t="s">
        <v>8220</v>
      </c>
      <c r="G1238" t="s">
        <v>8223</v>
      </c>
      <c r="H1238" t="s">
        <v>8245</v>
      </c>
      <c r="I1238">
        <v>1468020354</v>
      </c>
      <c r="J1238">
        <v>1464045954</v>
      </c>
      <c r="K1238" t="b">
        <v>0</v>
      </c>
      <c r="L1238">
        <v>1</v>
      </c>
      <c r="M1238" t="b">
        <v>0</v>
      </c>
      <c r="N1238" t="s">
        <v>8269</v>
      </c>
      <c r="O1238" s="20" t="s">
        <v>8319</v>
      </c>
      <c r="P1238" s="15" t="s">
        <v>8320</v>
      </c>
      <c r="Q1238" s="13">
        <v>42513.976319444446</v>
      </c>
      <c r="R1238">
        <v>2016</v>
      </c>
      <c r="S1238" t="s">
        <v>8368</v>
      </c>
    </row>
    <row r="1239" spans="1:19" ht="58.5" thickBot="1" x14ac:dyDescent="0.4">
      <c r="A1239">
        <v>3958</v>
      </c>
      <c r="B1239" s="3" t="s">
        <v>3955</v>
      </c>
      <c r="C1239" s="3" t="s">
        <v>8065</v>
      </c>
      <c r="D1239" s="6">
        <v>2000</v>
      </c>
      <c r="E1239" s="8">
        <v>641</v>
      </c>
      <c r="F1239" t="s">
        <v>8220</v>
      </c>
      <c r="G1239" t="s">
        <v>8223</v>
      </c>
      <c r="H1239" t="s">
        <v>8245</v>
      </c>
      <c r="I1239">
        <v>1406988000</v>
      </c>
      <c r="J1239">
        <v>1403822912</v>
      </c>
      <c r="K1239" t="b">
        <v>0</v>
      </c>
      <c r="L1239">
        <v>16</v>
      </c>
      <c r="M1239" t="b">
        <v>0</v>
      </c>
      <c r="N1239" t="s">
        <v>8269</v>
      </c>
      <c r="O1239" s="20" t="s">
        <v>8319</v>
      </c>
      <c r="P1239" s="15" t="s">
        <v>8320</v>
      </c>
      <c r="Q1239" s="12">
        <v>41816.950370370374</v>
      </c>
      <c r="R1239">
        <v>2014</v>
      </c>
      <c r="S1239" t="s">
        <v>8369</v>
      </c>
    </row>
    <row r="1240" spans="1:19" ht="116.5" thickBot="1" x14ac:dyDescent="0.4">
      <c r="A1240">
        <v>3959</v>
      </c>
      <c r="B1240" s="3" t="s">
        <v>3956</v>
      </c>
      <c r="C1240" s="3" t="s">
        <v>8066</v>
      </c>
      <c r="D1240" s="6">
        <v>1200</v>
      </c>
      <c r="E1240" s="8">
        <v>292</v>
      </c>
      <c r="F1240" t="s">
        <v>8220</v>
      </c>
      <c r="G1240" t="s">
        <v>8223</v>
      </c>
      <c r="H1240" t="s">
        <v>8245</v>
      </c>
      <c r="I1240">
        <v>1411930556</v>
      </c>
      <c r="J1240">
        <v>1409338556</v>
      </c>
      <c r="K1240" t="b">
        <v>0</v>
      </c>
      <c r="L1240">
        <v>12</v>
      </c>
      <c r="M1240" t="b">
        <v>0</v>
      </c>
      <c r="N1240" t="s">
        <v>8269</v>
      </c>
      <c r="O1240" s="20" t="s">
        <v>8319</v>
      </c>
      <c r="P1240" s="15" t="s">
        <v>8320</v>
      </c>
      <c r="Q1240" s="13">
        <v>41880.788842592592</v>
      </c>
      <c r="R1240">
        <v>2014</v>
      </c>
      <c r="S1240" t="s">
        <v>8371</v>
      </c>
    </row>
    <row r="1241" spans="1:19" ht="44" thickBot="1" x14ac:dyDescent="0.4">
      <c r="A1241">
        <v>3960</v>
      </c>
      <c r="B1241" s="3" t="s">
        <v>3957</v>
      </c>
      <c r="C1241" s="3" t="s">
        <v>8067</v>
      </c>
      <c r="D1241" s="6">
        <v>3000</v>
      </c>
      <c r="E1241" s="8">
        <v>45</v>
      </c>
      <c r="F1241" t="s">
        <v>8220</v>
      </c>
      <c r="G1241" t="s">
        <v>8223</v>
      </c>
      <c r="H1241" t="s">
        <v>8245</v>
      </c>
      <c r="I1241">
        <v>1451852256</v>
      </c>
      <c r="J1241">
        <v>1449260256</v>
      </c>
      <c r="K1241" t="b">
        <v>0</v>
      </c>
      <c r="L1241">
        <v>4</v>
      </c>
      <c r="M1241" t="b">
        <v>0</v>
      </c>
      <c r="N1241" t="s">
        <v>8269</v>
      </c>
      <c r="O1241" s="20" t="s">
        <v>8319</v>
      </c>
      <c r="P1241" s="15" t="s">
        <v>8320</v>
      </c>
      <c r="Q1241" s="12">
        <v>42342.845555555556</v>
      </c>
      <c r="R1241">
        <v>2015</v>
      </c>
      <c r="S1241" t="s">
        <v>8375</v>
      </c>
    </row>
    <row r="1242" spans="1:19" ht="44" thickBot="1" x14ac:dyDescent="0.4">
      <c r="A1242">
        <v>3961</v>
      </c>
      <c r="B1242" s="3" t="s">
        <v>3958</v>
      </c>
      <c r="C1242" s="3" t="s">
        <v>8068</v>
      </c>
      <c r="D1242" s="6">
        <v>5000</v>
      </c>
      <c r="E1242" s="8">
        <v>21</v>
      </c>
      <c r="F1242" t="s">
        <v>8220</v>
      </c>
      <c r="G1242" t="s">
        <v>8224</v>
      </c>
      <c r="H1242" t="s">
        <v>8246</v>
      </c>
      <c r="I1242">
        <v>1399584210</v>
      </c>
      <c r="J1242">
        <v>1397683410</v>
      </c>
      <c r="K1242" t="b">
        <v>0</v>
      </c>
      <c r="L1242">
        <v>2</v>
      </c>
      <c r="M1242" t="b">
        <v>0</v>
      </c>
      <c r="N1242" t="s">
        <v>8269</v>
      </c>
      <c r="O1242" s="20" t="s">
        <v>8319</v>
      </c>
      <c r="P1242" s="15" t="s">
        <v>8320</v>
      </c>
      <c r="Q1242" s="13">
        <v>41745.891319444447</v>
      </c>
      <c r="R1242">
        <v>2014</v>
      </c>
      <c r="S1242" t="s">
        <v>8367</v>
      </c>
    </row>
    <row r="1243" spans="1:19" ht="116.5" thickBot="1" x14ac:dyDescent="0.4">
      <c r="A1243">
        <v>3962</v>
      </c>
      <c r="B1243" s="3" t="s">
        <v>3959</v>
      </c>
      <c r="C1243" s="3" t="s">
        <v>8069</v>
      </c>
      <c r="D1243" s="6">
        <v>1400</v>
      </c>
      <c r="E1243" s="8">
        <v>45</v>
      </c>
      <c r="F1243" t="s">
        <v>8220</v>
      </c>
      <c r="G1243" t="s">
        <v>8224</v>
      </c>
      <c r="H1243" t="s">
        <v>8246</v>
      </c>
      <c r="I1243">
        <v>1448722494</v>
      </c>
      <c r="J1243">
        <v>1446562494</v>
      </c>
      <c r="K1243" t="b">
        <v>0</v>
      </c>
      <c r="L1243">
        <v>3</v>
      </c>
      <c r="M1243" t="b">
        <v>0</v>
      </c>
      <c r="N1243" t="s">
        <v>8269</v>
      </c>
      <c r="O1243" s="20" t="s">
        <v>8319</v>
      </c>
      <c r="P1243" s="15" t="s">
        <v>8320</v>
      </c>
      <c r="Q1243" s="12">
        <v>42311.621458333335</v>
      </c>
      <c r="R1243">
        <v>2015</v>
      </c>
      <c r="S1243" t="s">
        <v>8374</v>
      </c>
    </row>
    <row r="1244" spans="1:19" ht="58.5" thickBot="1" x14ac:dyDescent="0.4">
      <c r="A1244">
        <v>3963</v>
      </c>
      <c r="B1244" s="3" t="s">
        <v>3960</v>
      </c>
      <c r="C1244" s="3" t="s">
        <v>8070</v>
      </c>
      <c r="D1244" s="6">
        <v>10000</v>
      </c>
      <c r="E1244" s="8">
        <v>0</v>
      </c>
      <c r="F1244" t="s">
        <v>8220</v>
      </c>
      <c r="G1244" t="s">
        <v>8228</v>
      </c>
      <c r="H1244" t="s">
        <v>8250</v>
      </c>
      <c r="I1244">
        <v>1447821717</v>
      </c>
      <c r="J1244">
        <v>1445226117</v>
      </c>
      <c r="K1244" t="b">
        <v>0</v>
      </c>
      <c r="L1244">
        <v>0</v>
      </c>
      <c r="M1244" t="b">
        <v>0</v>
      </c>
      <c r="N1244" t="s">
        <v>8269</v>
      </c>
      <c r="O1244" s="20" t="s">
        <v>8319</v>
      </c>
      <c r="P1244" s="15" t="s">
        <v>8320</v>
      </c>
      <c r="Q1244" s="13">
        <v>42296.154131944444</v>
      </c>
      <c r="R1244">
        <v>2015</v>
      </c>
      <c r="S1244" t="s">
        <v>8373</v>
      </c>
    </row>
    <row r="1245" spans="1:19" ht="58.5" thickBot="1" x14ac:dyDescent="0.4">
      <c r="A1245">
        <v>3964</v>
      </c>
      <c r="B1245" s="3" t="s">
        <v>3961</v>
      </c>
      <c r="C1245" s="3" t="s">
        <v>8071</v>
      </c>
      <c r="D1245" s="6">
        <v>2000</v>
      </c>
      <c r="E1245" s="8">
        <v>126</v>
      </c>
      <c r="F1245" t="s">
        <v>8220</v>
      </c>
      <c r="G1245" t="s">
        <v>8223</v>
      </c>
      <c r="H1245" t="s">
        <v>8245</v>
      </c>
      <c r="I1245">
        <v>1429460386</v>
      </c>
      <c r="J1245">
        <v>1424279986</v>
      </c>
      <c r="K1245" t="b">
        <v>0</v>
      </c>
      <c r="L1245">
        <v>3</v>
      </c>
      <c r="M1245" t="b">
        <v>0</v>
      </c>
      <c r="N1245" t="s">
        <v>8269</v>
      </c>
      <c r="O1245" s="20" t="s">
        <v>8319</v>
      </c>
      <c r="P1245" s="15" t="s">
        <v>8320</v>
      </c>
      <c r="Q1245" s="12">
        <v>42053.722060185188</v>
      </c>
      <c r="R1245">
        <v>2015</v>
      </c>
      <c r="S1245" t="s">
        <v>8376</v>
      </c>
    </row>
    <row r="1246" spans="1:19" ht="87.5" thickBot="1" x14ac:dyDescent="0.4">
      <c r="A1246">
        <v>3965</v>
      </c>
      <c r="B1246" s="3" t="s">
        <v>3962</v>
      </c>
      <c r="C1246" s="3" t="s">
        <v>8072</v>
      </c>
      <c r="D1246" s="6">
        <v>2000</v>
      </c>
      <c r="E1246" s="8">
        <v>285</v>
      </c>
      <c r="F1246" t="s">
        <v>8220</v>
      </c>
      <c r="G1246" t="s">
        <v>8223</v>
      </c>
      <c r="H1246" t="s">
        <v>8245</v>
      </c>
      <c r="I1246">
        <v>1460608780</v>
      </c>
      <c r="J1246">
        <v>1455428380</v>
      </c>
      <c r="K1246" t="b">
        <v>0</v>
      </c>
      <c r="L1246">
        <v>4</v>
      </c>
      <c r="M1246" t="b">
        <v>0</v>
      </c>
      <c r="N1246" t="s">
        <v>8269</v>
      </c>
      <c r="O1246" s="20" t="s">
        <v>8319</v>
      </c>
      <c r="P1246" s="15" t="s">
        <v>8320</v>
      </c>
      <c r="Q1246" s="13">
        <v>42414.235879629632</v>
      </c>
      <c r="R1246">
        <v>2016</v>
      </c>
      <c r="S1246" t="s">
        <v>8376</v>
      </c>
    </row>
    <row r="1247" spans="1:19" ht="73" thickBot="1" x14ac:dyDescent="0.4">
      <c r="A1247">
        <v>3966</v>
      </c>
      <c r="B1247" s="3" t="s">
        <v>3963</v>
      </c>
      <c r="C1247" s="3" t="s">
        <v>8073</v>
      </c>
      <c r="D1247" s="6">
        <v>7500</v>
      </c>
      <c r="E1247" s="8">
        <v>45</v>
      </c>
      <c r="F1247" t="s">
        <v>8220</v>
      </c>
      <c r="G1247" t="s">
        <v>8223</v>
      </c>
      <c r="H1247" t="s">
        <v>8245</v>
      </c>
      <c r="I1247">
        <v>1406170740</v>
      </c>
      <c r="J1247">
        <v>1402506278</v>
      </c>
      <c r="K1247" t="b">
        <v>0</v>
      </c>
      <c r="L1247">
        <v>2</v>
      </c>
      <c r="M1247" t="b">
        <v>0</v>
      </c>
      <c r="N1247" t="s">
        <v>8269</v>
      </c>
      <c r="O1247" s="20" t="s">
        <v>8319</v>
      </c>
      <c r="P1247" s="15" t="s">
        <v>8320</v>
      </c>
      <c r="Q1247" s="12">
        <v>41801.711550925924</v>
      </c>
      <c r="R1247">
        <v>2014</v>
      </c>
      <c r="S1247" t="s">
        <v>8369</v>
      </c>
    </row>
    <row r="1248" spans="1:19" ht="131" thickBot="1" x14ac:dyDescent="0.4">
      <c r="A1248">
        <v>3967</v>
      </c>
      <c r="B1248" s="3" t="s">
        <v>3964</v>
      </c>
      <c r="C1248" s="3" t="s">
        <v>8074</v>
      </c>
      <c r="D1248" s="6">
        <v>1700</v>
      </c>
      <c r="E1248" s="8">
        <v>410</v>
      </c>
      <c r="F1248" t="s">
        <v>8220</v>
      </c>
      <c r="G1248" t="s">
        <v>8223</v>
      </c>
      <c r="H1248" t="s">
        <v>8245</v>
      </c>
      <c r="I1248">
        <v>1488783507</v>
      </c>
      <c r="J1248">
        <v>1486191507</v>
      </c>
      <c r="K1248" t="b">
        <v>0</v>
      </c>
      <c r="L1248">
        <v>10</v>
      </c>
      <c r="M1248" t="b">
        <v>0</v>
      </c>
      <c r="N1248" t="s">
        <v>8269</v>
      </c>
      <c r="O1248" s="20" t="s">
        <v>8319</v>
      </c>
      <c r="P1248" s="15" t="s">
        <v>8320</v>
      </c>
      <c r="Q1248" s="13">
        <v>42770.290590277778</v>
      </c>
      <c r="R1248">
        <v>2017</v>
      </c>
      <c r="S1248" t="s">
        <v>8376</v>
      </c>
    </row>
    <row r="1249" spans="1:19" ht="58.5" thickBot="1" x14ac:dyDescent="0.4">
      <c r="A1249">
        <v>3968</v>
      </c>
      <c r="B1249" s="3" t="s">
        <v>3965</v>
      </c>
      <c r="C1249" s="3" t="s">
        <v>8075</v>
      </c>
      <c r="D1249" s="6">
        <v>5000</v>
      </c>
      <c r="E1249" s="8">
        <v>527</v>
      </c>
      <c r="F1249" t="s">
        <v>8220</v>
      </c>
      <c r="G1249" t="s">
        <v>8223</v>
      </c>
      <c r="H1249" t="s">
        <v>8245</v>
      </c>
      <c r="I1249">
        <v>1463945673</v>
      </c>
      <c r="J1249">
        <v>1458761673</v>
      </c>
      <c r="K1249" t="b">
        <v>0</v>
      </c>
      <c r="L1249">
        <v>11</v>
      </c>
      <c r="M1249" t="b">
        <v>0</v>
      </c>
      <c r="N1249" t="s">
        <v>8269</v>
      </c>
      <c r="O1249" s="20" t="s">
        <v>8319</v>
      </c>
      <c r="P1249" s="15" t="s">
        <v>8320</v>
      </c>
      <c r="Q1249" s="12">
        <v>42452.815659722219</v>
      </c>
      <c r="R1249">
        <v>2016</v>
      </c>
      <c r="S1249" t="s">
        <v>8366</v>
      </c>
    </row>
    <row r="1250" spans="1:19" ht="87.5" thickBot="1" x14ac:dyDescent="0.4">
      <c r="A1250">
        <v>3969</v>
      </c>
      <c r="B1250" s="3" t="s">
        <v>3966</v>
      </c>
      <c r="C1250" s="3" t="s">
        <v>8076</v>
      </c>
      <c r="D1250" s="6">
        <v>2825</v>
      </c>
      <c r="E1250" s="8">
        <v>211</v>
      </c>
      <c r="F1250" t="s">
        <v>8220</v>
      </c>
      <c r="G1250" t="s">
        <v>8223</v>
      </c>
      <c r="H1250" t="s">
        <v>8245</v>
      </c>
      <c r="I1250">
        <v>1472442900</v>
      </c>
      <c r="J1250">
        <v>1471638646</v>
      </c>
      <c r="K1250" t="b">
        <v>0</v>
      </c>
      <c r="L1250">
        <v>6</v>
      </c>
      <c r="M1250" t="b">
        <v>0</v>
      </c>
      <c r="N1250" t="s">
        <v>8269</v>
      </c>
      <c r="O1250" s="20" t="s">
        <v>8319</v>
      </c>
      <c r="P1250" s="15" t="s">
        <v>8320</v>
      </c>
      <c r="Q1250" s="13">
        <v>42601.854699074072</v>
      </c>
      <c r="R1250">
        <v>2016</v>
      </c>
      <c r="S1250" t="s">
        <v>8371</v>
      </c>
    </row>
    <row r="1251" spans="1:19" ht="87.5" thickBot="1" x14ac:dyDescent="0.4">
      <c r="A1251">
        <v>3970</v>
      </c>
      <c r="B1251" s="3" t="s">
        <v>3967</v>
      </c>
      <c r="C1251" s="3" t="s">
        <v>8077</v>
      </c>
      <c r="D1251" s="6">
        <v>15000</v>
      </c>
      <c r="E1251" s="8">
        <v>11</v>
      </c>
      <c r="F1251" t="s">
        <v>8220</v>
      </c>
      <c r="G1251" t="s">
        <v>8223</v>
      </c>
      <c r="H1251" t="s">
        <v>8245</v>
      </c>
      <c r="I1251">
        <v>1460925811</v>
      </c>
      <c r="J1251">
        <v>1458333811</v>
      </c>
      <c r="K1251" t="b">
        <v>0</v>
      </c>
      <c r="L1251">
        <v>2</v>
      </c>
      <c r="M1251" t="b">
        <v>0</v>
      </c>
      <c r="N1251" t="s">
        <v>8269</v>
      </c>
      <c r="O1251" s="20" t="s">
        <v>8319</v>
      </c>
      <c r="P1251" s="15" t="s">
        <v>8320</v>
      </c>
      <c r="Q1251" s="12">
        <v>42447.863553240742</v>
      </c>
      <c r="R1251">
        <v>2016</v>
      </c>
      <c r="S1251" t="s">
        <v>8366</v>
      </c>
    </row>
    <row r="1252" spans="1:19" ht="73" thickBot="1" x14ac:dyDescent="0.4">
      <c r="A1252">
        <v>3971</v>
      </c>
      <c r="B1252" s="3" t="s">
        <v>3968</v>
      </c>
      <c r="C1252" s="3" t="s">
        <v>8078</v>
      </c>
      <c r="D1252" s="6">
        <v>14000</v>
      </c>
      <c r="E1252" s="8">
        <v>136</v>
      </c>
      <c r="F1252" t="s">
        <v>8220</v>
      </c>
      <c r="G1252" t="s">
        <v>8223</v>
      </c>
      <c r="H1252" t="s">
        <v>8245</v>
      </c>
      <c r="I1252">
        <v>1405947126</v>
      </c>
      <c r="J1252">
        <v>1403355126</v>
      </c>
      <c r="K1252" t="b">
        <v>0</v>
      </c>
      <c r="L1252">
        <v>6</v>
      </c>
      <c r="M1252" t="b">
        <v>0</v>
      </c>
      <c r="N1252" t="s">
        <v>8269</v>
      </c>
      <c r="O1252" s="20" t="s">
        <v>8319</v>
      </c>
      <c r="P1252" s="15" t="s">
        <v>8320</v>
      </c>
      <c r="Q1252" s="13">
        <v>41811.536180555559</v>
      </c>
      <c r="R1252">
        <v>2014</v>
      </c>
      <c r="S1252" t="s">
        <v>8369</v>
      </c>
    </row>
    <row r="1253" spans="1:19" ht="44" thickBot="1" x14ac:dyDescent="0.4">
      <c r="A1253">
        <v>3972</v>
      </c>
      <c r="B1253" s="3" t="s">
        <v>3969</v>
      </c>
      <c r="C1253" s="3" t="s">
        <v>8079</v>
      </c>
      <c r="D1253" s="6">
        <v>1000</v>
      </c>
      <c r="E1253" s="8">
        <v>211</v>
      </c>
      <c r="F1253" t="s">
        <v>8220</v>
      </c>
      <c r="G1253" t="s">
        <v>8223</v>
      </c>
      <c r="H1253" t="s">
        <v>8245</v>
      </c>
      <c r="I1253">
        <v>1423186634</v>
      </c>
      <c r="J1253">
        <v>1418002634</v>
      </c>
      <c r="K1253" t="b">
        <v>0</v>
      </c>
      <c r="L1253">
        <v>8</v>
      </c>
      <c r="M1253" t="b">
        <v>0</v>
      </c>
      <c r="N1253" t="s">
        <v>8269</v>
      </c>
      <c r="O1253" s="20" t="s">
        <v>8319</v>
      </c>
      <c r="P1253" s="15" t="s">
        <v>8320</v>
      </c>
      <c r="Q1253" s="12">
        <v>41981.067523148151</v>
      </c>
      <c r="R1253">
        <v>2014</v>
      </c>
      <c r="S1253" t="s">
        <v>8375</v>
      </c>
    </row>
    <row r="1254" spans="1:19" ht="102" thickBot="1" x14ac:dyDescent="0.4">
      <c r="A1254">
        <v>3973</v>
      </c>
      <c r="B1254" s="3" t="s">
        <v>3970</v>
      </c>
      <c r="C1254" s="3" t="s">
        <v>8080</v>
      </c>
      <c r="D1254" s="6">
        <v>5000</v>
      </c>
      <c r="E1254" s="8">
        <v>3905</v>
      </c>
      <c r="F1254" t="s">
        <v>8220</v>
      </c>
      <c r="G1254" t="s">
        <v>8223</v>
      </c>
      <c r="H1254" t="s">
        <v>8245</v>
      </c>
      <c r="I1254">
        <v>1462766400</v>
      </c>
      <c r="J1254">
        <v>1460219110</v>
      </c>
      <c r="K1254" t="b">
        <v>0</v>
      </c>
      <c r="L1254">
        <v>37</v>
      </c>
      <c r="M1254" t="b">
        <v>0</v>
      </c>
      <c r="N1254" t="s">
        <v>8269</v>
      </c>
      <c r="O1254" s="20" t="s">
        <v>8319</v>
      </c>
      <c r="P1254" s="15" t="s">
        <v>8320</v>
      </c>
      <c r="Q1254" s="13">
        <v>42469.68414351852</v>
      </c>
      <c r="R1254">
        <v>2016</v>
      </c>
      <c r="S1254" t="s">
        <v>8367</v>
      </c>
    </row>
    <row r="1255" spans="1:19" ht="58.5" thickBot="1" x14ac:dyDescent="0.4">
      <c r="A1255">
        <v>3974</v>
      </c>
      <c r="B1255" s="3" t="s">
        <v>3971</v>
      </c>
      <c r="C1255" s="3" t="s">
        <v>8081</v>
      </c>
      <c r="D1255" s="6">
        <v>1000</v>
      </c>
      <c r="E1255" s="8">
        <v>320</v>
      </c>
      <c r="F1255" t="s">
        <v>8220</v>
      </c>
      <c r="G1255" t="s">
        <v>8224</v>
      </c>
      <c r="H1255" t="s">
        <v>8246</v>
      </c>
      <c r="I1255">
        <v>1464872848</v>
      </c>
      <c r="J1255">
        <v>1462280848</v>
      </c>
      <c r="K1255" t="b">
        <v>0</v>
      </c>
      <c r="L1255">
        <v>11</v>
      </c>
      <c r="M1255" t="b">
        <v>0</v>
      </c>
      <c r="N1255" t="s">
        <v>8269</v>
      </c>
      <c r="O1255" s="20" t="s">
        <v>8319</v>
      </c>
      <c r="P1255" s="15" t="s">
        <v>8320</v>
      </c>
      <c r="Q1255" s="12">
        <v>42493.546851851854</v>
      </c>
      <c r="R1255">
        <v>2016</v>
      </c>
      <c r="S1255" t="s">
        <v>8368</v>
      </c>
    </row>
    <row r="1256" spans="1:19" ht="58.5" thickBot="1" x14ac:dyDescent="0.4">
      <c r="A1256">
        <v>3975</v>
      </c>
      <c r="B1256" s="3" t="s">
        <v>3972</v>
      </c>
      <c r="C1256" s="3" t="s">
        <v>8082</v>
      </c>
      <c r="D1256" s="6">
        <v>678</v>
      </c>
      <c r="E1256" s="8">
        <v>0</v>
      </c>
      <c r="F1256" t="s">
        <v>8220</v>
      </c>
      <c r="G1256" t="s">
        <v>8223</v>
      </c>
      <c r="H1256" t="s">
        <v>8245</v>
      </c>
      <c r="I1256">
        <v>1468442898</v>
      </c>
      <c r="J1256">
        <v>1465850898</v>
      </c>
      <c r="K1256" t="b">
        <v>0</v>
      </c>
      <c r="L1256">
        <v>0</v>
      </c>
      <c r="M1256" t="b">
        <v>0</v>
      </c>
      <c r="N1256" t="s">
        <v>8269</v>
      </c>
      <c r="O1256" s="20" t="s">
        <v>8319</v>
      </c>
      <c r="P1256" s="15" t="s">
        <v>8320</v>
      </c>
      <c r="Q1256" s="13">
        <v>42534.866875</v>
      </c>
      <c r="R1256">
        <v>2016</v>
      </c>
      <c r="S1256" t="s">
        <v>8369</v>
      </c>
    </row>
    <row r="1257" spans="1:19" ht="73" thickBot="1" x14ac:dyDescent="0.4">
      <c r="A1257">
        <v>3976</v>
      </c>
      <c r="B1257" s="3" t="s">
        <v>3973</v>
      </c>
      <c r="C1257" s="3" t="s">
        <v>8083</v>
      </c>
      <c r="D1257" s="6">
        <v>1300</v>
      </c>
      <c r="E1257" s="8">
        <v>620</v>
      </c>
      <c r="F1257" t="s">
        <v>8220</v>
      </c>
      <c r="G1257" t="s">
        <v>8223</v>
      </c>
      <c r="H1257" t="s">
        <v>8245</v>
      </c>
      <c r="I1257">
        <v>1406876400</v>
      </c>
      <c r="J1257">
        <v>1405024561</v>
      </c>
      <c r="K1257" t="b">
        <v>0</v>
      </c>
      <c r="L1257">
        <v>10</v>
      </c>
      <c r="M1257" t="b">
        <v>0</v>
      </c>
      <c r="N1257" t="s">
        <v>8269</v>
      </c>
      <c r="O1257" s="20" t="s">
        <v>8319</v>
      </c>
      <c r="P1257" s="15" t="s">
        <v>8320</v>
      </c>
      <c r="Q1257" s="12">
        <v>41830.858344907407</v>
      </c>
      <c r="R1257">
        <v>2014</v>
      </c>
      <c r="S1257" t="s">
        <v>8370</v>
      </c>
    </row>
    <row r="1258" spans="1:19" ht="44" thickBot="1" x14ac:dyDescent="0.4">
      <c r="A1258">
        <v>3977</v>
      </c>
      <c r="B1258" s="3" t="s">
        <v>3974</v>
      </c>
      <c r="C1258" s="3" t="s">
        <v>8084</v>
      </c>
      <c r="D1258" s="6">
        <v>90000</v>
      </c>
      <c r="E1258" s="8">
        <v>1305</v>
      </c>
      <c r="F1258" t="s">
        <v>8220</v>
      </c>
      <c r="G1258" t="s">
        <v>8223</v>
      </c>
      <c r="H1258" t="s">
        <v>8245</v>
      </c>
      <c r="I1258">
        <v>1469213732</v>
      </c>
      <c r="J1258">
        <v>1466621732</v>
      </c>
      <c r="K1258" t="b">
        <v>0</v>
      </c>
      <c r="L1258">
        <v>6</v>
      </c>
      <c r="M1258" t="b">
        <v>0</v>
      </c>
      <c r="N1258" t="s">
        <v>8269</v>
      </c>
      <c r="O1258" s="20" t="s">
        <v>8319</v>
      </c>
      <c r="P1258" s="15" t="s">
        <v>8320</v>
      </c>
      <c r="Q1258" s="13">
        <v>42543.788564814815</v>
      </c>
      <c r="R1258">
        <v>2016</v>
      </c>
      <c r="S1258" t="s">
        <v>8369</v>
      </c>
    </row>
    <row r="1259" spans="1:19" ht="73" thickBot="1" x14ac:dyDescent="0.4">
      <c r="A1259">
        <v>3978</v>
      </c>
      <c r="B1259" s="3" t="s">
        <v>3975</v>
      </c>
      <c r="C1259" s="3" t="s">
        <v>8085</v>
      </c>
      <c r="D1259" s="6">
        <v>2000</v>
      </c>
      <c r="E1259" s="8">
        <v>214</v>
      </c>
      <c r="F1259" t="s">
        <v>8220</v>
      </c>
      <c r="G1259" t="s">
        <v>8223</v>
      </c>
      <c r="H1259" t="s">
        <v>8245</v>
      </c>
      <c r="I1259">
        <v>1422717953</v>
      </c>
      <c r="J1259">
        <v>1417533953</v>
      </c>
      <c r="K1259" t="b">
        <v>0</v>
      </c>
      <c r="L1259">
        <v>8</v>
      </c>
      <c r="M1259" t="b">
        <v>0</v>
      </c>
      <c r="N1259" t="s">
        <v>8269</v>
      </c>
      <c r="O1259" s="20" t="s">
        <v>8319</v>
      </c>
      <c r="P1259" s="15" t="s">
        <v>8320</v>
      </c>
      <c r="Q1259" s="12">
        <v>41975.642974537041</v>
      </c>
      <c r="R1259">
        <v>2014</v>
      </c>
      <c r="S1259" t="s">
        <v>8375</v>
      </c>
    </row>
    <row r="1260" spans="1:19" ht="87.5" thickBot="1" x14ac:dyDescent="0.4">
      <c r="A1260">
        <v>3979</v>
      </c>
      <c r="B1260" s="3" t="s">
        <v>3976</v>
      </c>
      <c r="C1260" s="3" t="s">
        <v>8086</v>
      </c>
      <c r="D1260" s="6">
        <v>6000</v>
      </c>
      <c r="E1260" s="8">
        <v>110</v>
      </c>
      <c r="F1260" t="s">
        <v>8220</v>
      </c>
      <c r="G1260" t="s">
        <v>8224</v>
      </c>
      <c r="H1260" t="s">
        <v>8246</v>
      </c>
      <c r="I1260">
        <v>1427659200</v>
      </c>
      <c r="J1260">
        <v>1425678057</v>
      </c>
      <c r="K1260" t="b">
        <v>0</v>
      </c>
      <c r="L1260">
        <v>6</v>
      </c>
      <c r="M1260" t="b">
        <v>0</v>
      </c>
      <c r="N1260" t="s">
        <v>8269</v>
      </c>
      <c r="O1260" s="20" t="s">
        <v>8319</v>
      </c>
      <c r="P1260" s="15" t="s">
        <v>8320</v>
      </c>
      <c r="Q1260" s="13">
        <v>42069.903437499997</v>
      </c>
      <c r="R1260">
        <v>2015</v>
      </c>
      <c r="S1260" t="s">
        <v>8366</v>
      </c>
    </row>
    <row r="1261" spans="1:19" ht="102" thickBot="1" x14ac:dyDescent="0.4">
      <c r="A1261">
        <v>3980</v>
      </c>
      <c r="B1261" s="3" t="s">
        <v>3977</v>
      </c>
      <c r="C1261" s="3" t="s">
        <v>8087</v>
      </c>
      <c r="D1261" s="6">
        <v>2500</v>
      </c>
      <c r="E1261" s="8">
        <v>450</v>
      </c>
      <c r="F1261" t="s">
        <v>8220</v>
      </c>
      <c r="G1261" t="s">
        <v>8223</v>
      </c>
      <c r="H1261" t="s">
        <v>8245</v>
      </c>
      <c r="I1261">
        <v>1404570147</v>
      </c>
      <c r="J1261">
        <v>1401978147</v>
      </c>
      <c r="K1261" t="b">
        <v>0</v>
      </c>
      <c r="L1261">
        <v>7</v>
      </c>
      <c r="M1261" t="b">
        <v>0</v>
      </c>
      <c r="N1261" t="s">
        <v>8269</v>
      </c>
      <c r="O1261" s="20" t="s">
        <v>8319</v>
      </c>
      <c r="P1261" s="15" t="s">
        <v>8320</v>
      </c>
      <c r="Q1261" s="12">
        <v>41795.598923611113</v>
      </c>
      <c r="R1261">
        <v>2014</v>
      </c>
      <c r="S1261" t="s">
        <v>8369</v>
      </c>
    </row>
    <row r="1262" spans="1:19" ht="58.5" thickBot="1" x14ac:dyDescent="0.4">
      <c r="A1262">
        <v>3981</v>
      </c>
      <c r="B1262" s="3" t="s">
        <v>3358</v>
      </c>
      <c r="C1262" s="3" t="s">
        <v>7469</v>
      </c>
      <c r="D1262" s="6">
        <v>30000</v>
      </c>
      <c r="E1262" s="8">
        <v>1225</v>
      </c>
      <c r="F1262" t="s">
        <v>8220</v>
      </c>
      <c r="G1262" t="s">
        <v>8223</v>
      </c>
      <c r="H1262" t="s">
        <v>8245</v>
      </c>
      <c r="I1262">
        <v>1468729149</v>
      </c>
      <c r="J1262">
        <v>1463545149</v>
      </c>
      <c r="K1262" t="b">
        <v>0</v>
      </c>
      <c r="L1262">
        <v>7</v>
      </c>
      <c r="M1262" t="b">
        <v>0</v>
      </c>
      <c r="N1262" t="s">
        <v>8269</v>
      </c>
      <c r="O1262" s="20" t="s">
        <v>8319</v>
      </c>
      <c r="P1262" s="15" t="s">
        <v>8320</v>
      </c>
      <c r="Q1262" s="13">
        <v>42508.179965277777</v>
      </c>
      <c r="R1262">
        <v>2016</v>
      </c>
      <c r="S1262" t="s">
        <v>8368</v>
      </c>
    </row>
    <row r="1263" spans="1:19" ht="87.5" thickBot="1" x14ac:dyDescent="0.4">
      <c r="A1263">
        <v>3982</v>
      </c>
      <c r="B1263" s="3" t="s">
        <v>3978</v>
      </c>
      <c r="C1263" s="3" t="s">
        <v>8088</v>
      </c>
      <c r="D1263" s="6">
        <v>850</v>
      </c>
      <c r="E1263" s="8">
        <v>170</v>
      </c>
      <c r="F1263" t="s">
        <v>8220</v>
      </c>
      <c r="G1263" t="s">
        <v>8224</v>
      </c>
      <c r="H1263" t="s">
        <v>8246</v>
      </c>
      <c r="I1263">
        <v>1436297180</v>
      </c>
      <c r="J1263">
        <v>1431113180</v>
      </c>
      <c r="K1263" t="b">
        <v>0</v>
      </c>
      <c r="L1263">
        <v>5</v>
      </c>
      <c r="M1263" t="b">
        <v>0</v>
      </c>
      <c r="N1263" t="s">
        <v>8269</v>
      </c>
      <c r="O1263" s="20" t="s">
        <v>8319</v>
      </c>
      <c r="P1263" s="15" t="s">
        <v>8320</v>
      </c>
      <c r="Q1263" s="12">
        <v>42132.809953703705</v>
      </c>
      <c r="R1263">
        <v>2015</v>
      </c>
      <c r="S1263" t="s">
        <v>8368</v>
      </c>
    </row>
    <row r="1264" spans="1:19" ht="87.5" thickBot="1" x14ac:dyDescent="0.4">
      <c r="A1264">
        <v>3983</v>
      </c>
      <c r="B1264" s="3" t="s">
        <v>3979</v>
      </c>
      <c r="C1264" s="3" t="s">
        <v>8089</v>
      </c>
      <c r="D1264" s="6">
        <v>11140</v>
      </c>
      <c r="E1264" s="8">
        <v>3877</v>
      </c>
      <c r="F1264" t="s">
        <v>8220</v>
      </c>
      <c r="G1264" t="s">
        <v>8223</v>
      </c>
      <c r="H1264" t="s">
        <v>8245</v>
      </c>
      <c r="I1264">
        <v>1400569140</v>
      </c>
      <c r="J1264">
        <v>1397854356</v>
      </c>
      <c r="K1264" t="b">
        <v>0</v>
      </c>
      <c r="L1264">
        <v>46</v>
      </c>
      <c r="M1264" t="b">
        <v>0</v>
      </c>
      <c r="N1264" t="s">
        <v>8269</v>
      </c>
      <c r="O1264" s="20" t="s">
        <v>8319</v>
      </c>
      <c r="P1264" s="15" t="s">
        <v>8320</v>
      </c>
      <c r="Q1264" s="13">
        <v>41747.86986111111</v>
      </c>
      <c r="R1264">
        <v>2014</v>
      </c>
      <c r="S1264" t="s">
        <v>8367</v>
      </c>
    </row>
    <row r="1265" spans="1:19" ht="58.5" thickBot="1" x14ac:dyDescent="0.4">
      <c r="A1265">
        <v>3984</v>
      </c>
      <c r="B1265" s="3" t="s">
        <v>3980</v>
      </c>
      <c r="C1265" s="3" t="s">
        <v>8090</v>
      </c>
      <c r="D1265" s="6">
        <v>1500</v>
      </c>
      <c r="E1265" s="8">
        <v>95</v>
      </c>
      <c r="F1265" t="s">
        <v>8220</v>
      </c>
      <c r="G1265" t="s">
        <v>8224</v>
      </c>
      <c r="H1265" t="s">
        <v>8246</v>
      </c>
      <c r="I1265">
        <v>1415404800</v>
      </c>
      <c r="J1265">
        <v>1412809644</v>
      </c>
      <c r="K1265" t="b">
        <v>0</v>
      </c>
      <c r="L1265">
        <v>10</v>
      </c>
      <c r="M1265" t="b">
        <v>0</v>
      </c>
      <c r="N1265" t="s">
        <v>8269</v>
      </c>
      <c r="O1265" s="20" t="s">
        <v>8319</v>
      </c>
      <c r="P1265" s="15" t="s">
        <v>8320</v>
      </c>
      <c r="Q1265" s="12">
        <v>41920.963472222225</v>
      </c>
      <c r="R1265">
        <v>2014</v>
      </c>
      <c r="S1265" t="s">
        <v>8373</v>
      </c>
    </row>
    <row r="1266" spans="1:19" ht="116.5" thickBot="1" x14ac:dyDescent="0.4">
      <c r="A1266">
        <v>3985</v>
      </c>
      <c r="B1266" s="3" t="s">
        <v>3981</v>
      </c>
      <c r="C1266" s="3" t="s">
        <v>8091</v>
      </c>
      <c r="D1266" s="6">
        <v>2000</v>
      </c>
      <c r="E1266" s="8">
        <v>641</v>
      </c>
      <c r="F1266" t="s">
        <v>8220</v>
      </c>
      <c r="G1266" t="s">
        <v>8223</v>
      </c>
      <c r="H1266" t="s">
        <v>8245</v>
      </c>
      <c r="I1266">
        <v>1456002300</v>
      </c>
      <c r="J1266">
        <v>1454173120</v>
      </c>
      <c r="K1266" t="b">
        <v>0</v>
      </c>
      <c r="L1266">
        <v>19</v>
      </c>
      <c r="M1266" t="b">
        <v>0</v>
      </c>
      <c r="N1266" t="s">
        <v>8269</v>
      </c>
      <c r="O1266" s="20" t="s">
        <v>8319</v>
      </c>
      <c r="P1266" s="15" t="s">
        <v>8320</v>
      </c>
      <c r="Q1266" s="13">
        <v>42399.707407407404</v>
      </c>
      <c r="R1266">
        <v>2016</v>
      </c>
      <c r="S1266" t="s">
        <v>8365</v>
      </c>
    </row>
    <row r="1267" spans="1:19" ht="58.5" thickBot="1" x14ac:dyDescent="0.4">
      <c r="A1267">
        <v>3986</v>
      </c>
      <c r="B1267" s="3" t="s">
        <v>3982</v>
      </c>
      <c r="C1267" s="3" t="s">
        <v>8092</v>
      </c>
      <c r="D1267" s="6">
        <v>5000</v>
      </c>
      <c r="E1267" s="8">
        <v>488</v>
      </c>
      <c r="F1267" t="s">
        <v>8220</v>
      </c>
      <c r="G1267" t="s">
        <v>8224</v>
      </c>
      <c r="H1267" t="s">
        <v>8246</v>
      </c>
      <c r="I1267">
        <v>1462539840</v>
      </c>
      <c r="J1267">
        <v>1460034594</v>
      </c>
      <c r="K1267" t="b">
        <v>0</v>
      </c>
      <c r="L1267">
        <v>13</v>
      </c>
      <c r="M1267" t="b">
        <v>0</v>
      </c>
      <c r="N1267" t="s">
        <v>8269</v>
      </c>
      <c r="O1267" s="20" t="s">
        <v>8319</v>
      </c>
      <c r="P1267" s="15" t="s">
        <v>8320</v>
      </c>
      <c r="Q1267" s="12">
        <v>42467.548541666663</v>
      </c>
      <c r="R1267">
        <v>2016</v>
      </c>
      <c r="S1267" t="s">
        <v>8367</v>
      </c>
    </row>
    <row r="1268" spans="1:19" ht="29.5" thickBot="1" x14ac:dyDescent="0.4">
      <c r="A1268">
        <v>3987</v>
      </c>
      <c r="B1268" s="3" t="s">
        <v>3983</v>
      </c>
      <c r="C1268" s="3" t="s">
        <v>8093</v>
      </c>
      <c r="D1268" s="6">
        <v>400</v>
      </c>
      <c r="E1268" s="8">
        <v>151</v>
      </c>
      <c r="F1268" t="s">
        <v>8220</v>
      </c>
      <c r="G1268" t="s">
        <v>8224</v>
      </c>
      <c r="H1268" t="s">
        <v>8246</v>
      </c>
      <c r="I1268">
        <v>1400278290</v>
      </c>
      <c r="J1268">
        <v>1399414290</v>
      </c>
      <c r="K1268" t="b">
        <v>0</v>
      </c>
      <c r="L1268">
        <v>13</v>
      </c>
      <c r="M1268" t="b">
        <v>0</v>
      </c>
      <c r="N1268" t="s">
        <v>8269</v>
      </c>
      <c r="O1268" s="20" t="s">
        <v>8319</v>
      </c>
      <c r="P1268" s="15" t="s">
        <v>8320</v>
      </c>
      <c r="Q1268" s="13">
        <v>41765.92465277778</v>
      </c>
      <c r="R1268">
        <v>2014</v>
      </c>
      <c r="S1268" t="s">
        <v>8368</v>
      </c>
    </row>
    <row r="1269" spans="1:19" ht="102" thickBot="1" x14ac:dyDescent="0.4">
      <c r="A1269">
        <v>3988</v>
      </c>
      <c r="B1269" s="3" t="s">
        <v>3984</v>
      </c>
      <c r="C1269" s="3" t="s">
        <v>8094</v>
      </c>
      <c r="D1269" s="6">
        <v>1500</v>
      </c>
      <c r="E1269" s="8">
        <v>32</v>
      </c>
      <c r="F1269" t="s">
        <v>8220</v>
      </c>
      <c r="G1269" t="s">
        <v>8223</v>
      </c>
      <c r="H1269" t="s">
        <v>8245</v>
      </c>
      <c r="I1269">
        <v>1440813413</v>
      </c>
      <c r="J1269">
        <v>1439517413</v>
      </c>
      <c r="K1269" t="b">
        <v>0</v>
      </c>
      <c r="L1269">
        <v>4</v>
      </c>
      <c r="M1269" t="b">
        <v>0</v>
      </c>
      <c r="N1269" t="s">
        <v>8269</v>
      </c>
      <c r="O1269" s="20" t="s">
        <v>8319</v>
      </c>
      <c r="P1269" s="15" t="s">
        <v>8320</v>
      </c>
      <c r="Q1269" s="12">
        <v>42230.08116898148</v>
      </c>
      <c r="R1269">
        <v>2015</v>
      </c>
      <c r="S1269" t="s">
        <v>8371</v>
      </c>
    </row>
    <row r="1270" spans="1:19" ht="73" thickBot="1" x14ac:dyDescent="0.4">
      <c r="A1270">
        <v>3989</v>
      </c>
      <c r="B1270" s="3" t="s">
        <v>3985</v>
      </c>
      <c r="C1270" s="3" t="s">
        <v>8095</v>
      </c>
      <c r="D1270" s="6">
        <v>3000</v>
      </c>
      <c r="E1270" s="8">
        <v>0</v>
      </c>
      <c r="F1270" t="s">
        <v>8220</v>
      </c>
      <c r="G1270" t="s">
        <v>8223</v>
      </c>
      <c r="H1270" t="s">
        <v>8245</v>
      </c>
      <c r="I1270">
        <v>1447009181</v>
      </c>
      <c r="J1270">
        <v>1444413581</v>
      </c>
      <c r="K1270" t="b">
        <v>0</v>
      </c>
      <c r="L1270">
        <v>0</v>
      </c>
      <c r="M1270" t="b">
        <v>0</v>
      </c>
      <c r="N1270" t="s">
        <v>8269</v>
      </c>
      <c r="O1270" s="20" t="s">
        <v>8319</v>
      </c>
      <c r="P1270" s="15" t="s">
        <v>8320</v>
      </c>
      <c r="Q1270" s="13">
        <v>42286.749780092592</v>
      </c>
      <c r="R1270">
        <v>2015</v>
      </c>
      <c r="S1270" t="s">
        <v>8373</v>
      </c>
    </row>
    <row r="1271" spans="1:19" ht="102" thickBot="1" x14ac:dyDescent="0.4">
      <c r="A1271">
        <v>3990</v>
      </c>
      <c r="B1271" s="3" t="s">
        <v>3986</v>
      </c>
      <c r="C1271" s="3" t="s">
        <v>8096</v>
      </c>
      <c r="D1271" s="6">
        <v>1650</v>
      </c>
      <c r="E1271" s="8">
        <v>69</v>
      </c>
      <c r="F1271" t="s">
        <v>8220</v>
      </c>
      <c r="G1271" t="s">
        <v>8224</v>
      </c>
      <c r="H1271" t="s">
        <v>8246</v>
      </c>
      <c r="I1271">
        <v>1456934893</v>
      </c>
      <c r="J1271">
        <v>1454342893</v>
      </c>
      <c r="K1271" t="b">
        <v>0</v>
      </c>
      <c r="L1271">
        <v>3</v>
      </c>
      <c r="M1271" t="b">
        <v>0</v>
      </c>
      <c r="N1271" t="s">
        <v>8269</v>
      </c>
      <c r="O1271" s="20" t="s">
        <v>8319</v>
      </c>
      <c r="P1271" s="15" t="s">
        <v>8320</v>
      </c>
      <c r="Q1271" s="12">
        <v>42401.672372685185</v>
      </c>
      <c r="R1271">
        <v>2016</v>
      </c>
      <c r="S1271" t="s">
        <v>8376</v>
      </c>
    </row>
    <row r="1272" spans="1:19" ht="116.5" thickBot="1" x14ac:dyDescent="0.4">
      <c r="A1272">
        <v>3991</v>
      </c>
      <c r="B1272" s="3" t="s">
        <v>3987</v>
      </c>
      <c r="C1272" s="3" t="s">
        <v>8097</v>
      </c>
      <c r="D1272" s="6">
        <v>500</v>
      </c>
      <c r="E1272" s="8">
        <v>100</v>
      </c>
      <c r="F1272" t="s">
        <v>8220</v>
      </c>
      <c r="G1272" t="s">
        <v>8223</v>
      </c>
      <c r="H1272" t="s">
        <v>8245</v>
      </c>
      <c r="I1272">
        <v>1433086082</v>
      </c>
      <c r="J1272">
        <v>1430494082</v>
      </c>
      <c r="K1272" t="b">
        <v>0</v>
      </c>
      <c r="L1272">
        <v>1</v>
      </c>
      <c r="M1272" t="b">
        <v>0</v>
      </c>
      <c r="N1272" t="s">
        <v>8269</v>
      </c>
      <c r="O1272" s="20" t="s">
        <v>8319</v>
      </c>
      <c r="P1272" s="15" t="s">
        <v>8320</v>
      </c>
      <c r="Q1272" s="13">
        <v>42125.644467592596</v>
      </c>
      <c r="R1272">
        <v>2015</v>
      </c>
      <c r="S1272" t="s">
        <v>8368</v>
      </c>
    </row>
    <row r="1273" spans="1:19" ht="116.5" thickBot="1" x14ac:dyDescent="0.4">
      <c r="A1273">
        <v>3992</v>
      </c>
      <c r="B1273" s="3" t="s">
        <v>3988</v>
      </c>
      <c r="C1273" s="3" t="s">
        <v>8098</v>
      </c>
      <c r="D1273" s="6">
        <v>10000</v>
      </c>
      <c r="E1273" s="8">
        <v>541</v>
      </c>
      <c r="F1273" t="s">
        <v>8220</v>
      </c>
      <c r="G1273" t="s">
        <v>8223</v>
      </c>
      <c r="H1273" t="s">
        <v>8245</v>
      </c>
      <c r="I1273">
        <v>1449876859</v>
      </c>
      <c r="J1273">
        <v>1444689259</v>
      </c>
      <c r="K1273" t="b">
        <v>0</v>
      </c>
      <c r="L1273">
        <v>9</v>
      </c>
      <c r="M1273" t="b">
        <v>0</v>
      </c>
      <c r="N1273" t="s">
        <v>8269</v>
      </c>
      <c r="O1273" s="20" t="s">
        <v>8319</v>
      </c>
      <c r="P1273" s="15" t="s">
        <v>8320</v>
      </c>
      <c r="Q1273" s="12">
        <v>42289.940497685187</v>
      </c>
      <c r="R1273">
        <v>2015</v>
      </c>
      <c r="S1273" t="s">
        <v>8373</v>
      </c>
    </row>
    <row r="1274" spans="1:19" ht="73" thickBot="1" x14ac:dyDescent="0.4">
      <c r="A1274">
        <v>3993</v>
      </c>
      <c r="B1274" s="3" t="s">
        <v>3989</v>
      </c>
      <c r="C1274" s="3" t="s">
        <v>8099</v>
      </c>
      <c r="D1274" s="6">
        <v>50000</v>
      </c>
      <c r="E1274" s="8">
        <v>3</v>
      </c>
      <c r="F1274" t="s">
        <v>8220</v>
      </c>
      <c r="G1274" t="s">
        <v>8223</v>
      </c>
      <c r="H1274" t="s">
        <v>8245</v>
      </c>
      <c r="I1274">
        <v>1431549912</v>
      </c>
      <c r="J1274">
        <v>1428957912</v>
      </c>
      <c r="K1274" t="b">
        <v>0</v>
      </c>
      <c r="L1274">
        <v>1</v>
      </c>
      <c r="M1274" t="b">
        <v>0</v>
      </c>
      <c r="N1274" t="s">
        <v>8269</v>
      </c>
      <c r="O1274" s="20" t="s">
        <v>8319</v>
      </c>
      <c r="P1274" s="15" t="s">
        <v>8320</v>
      </c>
      <c r="Q1274" s="13">
        <v>42107.864722222221</v>
      </c>
      <c r="R1274">
        <v>2015</v>
      </c>
      <c r="S1274" t="s">
        <v>8367</v>
      </c>
    </row>
    <row r="1275" spans="1:19" ht="58.5" thickBot="1" x14ac:dyDescent="0.4">
      <c r="A1275">
        <v>3994</v>
      </c>
      <c r="B1275" s="3" t="s">
        <v>3990</v>
      </c>
      <c r="C1275" s="3" t="s">
        <v>8100</v>
      </c>
      <c r="D1275" s="6">
        <v>2000</v>
      </c>
      <c r="E1275" s="8">
        <v>5</v>
      </c>
      <c r="F1275" t="s">
        <v>8220</v>
      </c>
      <c r="G1275" t="s">
        <v>8223</v>
      </c>
      <c r="H1275" t="s">
        <v>8245</v>
      </c>
      <c r="I1275">
        <v>1405761690</v>
      </c>
      <c r="J1275">
        <v>1403169690</v>
      </c>
      <c r="K1275" t="b">
        <v>0</v>
      </c>
      <c r="L1275">
        <v>1</v>
      </c>
      <c r="M1275" t="b">
        <v>0</v>
      </c>
      <c r="N1275" t="s">
        <v>8269</v>
      </c>
      <c r="O1275" s="20" t="s">
        <v>8319</v>
      </c>
      <c r="P1275" s="15" t="s">
        <v>8320</v>
      </c>
      <c r="Q1275" s="12">
        <v>41809.389930555553</v>
      </c>
      <c r="R1275">
        <v>2014</v>
      </c>
      <c r="S1275" t="s">
        <v>8369</v>
      </c>
    </row>
    <row r="1276" spans="1:19" ht="116.5" thickBot="1" x14ac:dyDescent="0.4">
      <c r="A1276">
        <v>3995</v>
      </c>
      <c r="B1276" s="3" t="s">
        <v>3991</v>
      </c>
      <c r="C1276" s="3" t="s">
        <v>8101</v>
      </c>
      <c r="D1276" s="6">
        <v>200</v>
      </c>
      <c r="E1276" s="8">
        <v>70</v>
      </c>
      <c r="F1276" t="s">
        <v>8220</v>
      </c>
      <c r="G1276" t="s">
        <v>8224</v>
      </c>
      <c r="H1276" t="s">
        <v>8246</v>
      </c>
      <c r="I1276">
        <v>1423913220</v>
      </c>
      <c r="J1276">
        <v>1421339077</v>
      </c>
      <c r="K1276" t="b">
        <v>0</v>
      </c>
      <c r="L1276">
        <v>4</v>
      </c>
      <c r="M1276" t="b">
        <v>0</v>
      </c>
      <c r="N1276" t="s">
        <v>8269</v>
      </c>
      <c r="O1276" s="20" t="s">
        <v>8319</v>
      </c>
      <c r="P1276" s="15" t="s">
        <v>8320</v>
      </c>
      <c r="Q1276" s="13">
        <v>42019.683761574073</v>
      </c>
      <c r="R1276">
        <v>2015</v>
      </c>
      <c r="S1276" t="s">
        <v>8365</v>
      </c>
    </row>
    <row r="1277" spans="1:19" ht="87.5" thickBot="1" x14ac:dyDescent="0.4">
      <c r="A1277">
        <v>3996</v>
      </c>
      <c r="B1277" s="3" t="s">
        <v>3992</v>
      </c>
      <c r="C1277" s="3" t="s">
        <v>8102</v>
      </c>
      <c r="D1277" s="6">
        <v>3000</v>
      </c>
      <c r="E1277" s="8">
        <v>497</v>
      </c>
      <c r="F1277" t="s">
        <v>8220</v>
      </c>
      <c r="G1277" t="s">
        <v>8223</v>
      </c>
      <c r="H1277" t="s">
        <v>8245</v>
      </c>
      <c r="I1277">
        <v>1416499440</v>
      </c>
      <c r="J1277">
        <v>1415341464</v>
      </c>
      <c r="K1277" t="b">
        <v>0</v>
      </c>
      <c r="L1277">
        <v>17</v>
      </c>
      <c r="M1277" t="b">
        <v>0</v>
      </c>
      <c r="N1277" t="s">
        <v>8269</v>
      </c>
      <c r="O1277" s="20" t="s">
        <v>8319</v>
      </c>
      <c r="P1277" s="15" t="s">
        <v>8320</v>
      </c>
      <c r="Q1277" s="12">
        <v>41950.266944444447</v>
      </c>
      <c r="R1277">
        <v>2014</v>
      </c>
      <c r="S1277" t="s">
        <v>8374</v>
      </c>
    </row>
    <row r="1278" spans="1:19" ht="44" thickBot="1" x14ac:dyDescent="0.4">
      <c r="A1278">
        <v>3997</v>
      </c>
      <c r="B1278" s="3" t="s">
        <v>3993</v>
      </c>
      <c r="C1278" s="3" t="s">
        <v>8103</v>
      </c>
      <c r="D1278" s="6">
        <v>3000</v>
      </c>
      <c r="E1278" s="8">
        <v>0</v>
      </c>
      <c r="F1278" t="s">
        <v>8220</v>
      </c>
      <c r="G1278" t="s">
        <v>8224</v>
      </c>
      <c r="H1278" t="s">
        <v>8246</v>
      </c>
      <c r="I1278">
        <v>1428222221</v>
      </c>
      <c r="J1278">
        <v>1425633821</v>
      </c>
      <c r="K1278" t="b">
        <v>0</v>
      </c>
      <c r="L1278">
        <v>0</v>
      </c>
      <c r="M1278" t="b">
        <v>0</v>
      </c>
      <c r="N1278" t="s">
        <v>8269</v>
      </c>
      <c r="O1278" s="20" t="s">
        <v>8319</v>
      </c>
      <c r="P1278" s="15" t="s">
        <v>8320</v>
      </c>
      <c r="Q1278" s="13">
        <v>42069.391446759262</v>
      </c>
      <c r="R1278">
        <v>2015</v>
      </c>
      <c r="S1278" t="s">
        <v>8366</v>
      </c>
    </row>
    <row r="1279" spans="1:19" ht="44" thickBot="1" x14ac:dyDescent="0.4">
      <c r="A1279">
        <v>3998</v>
      </c>
      <c r="B1279" s="3" t="s">
        <v>3994</v>
      </c>
      <c r="C1279" s="3" t="s">
        <v>8104</v>
      </c>
      <c r="D1279" s="6">
        <v>1250</v>
      </c>
      <c r="E1279" s="8">
        <v>715</v>
      </c>
      <c r="F1279" t="s">
        <v>8220</v>
      </c>
      <c r="G1279" t="s">
        <v>8223</v>
      </c>
      <c r="H1279" t="s">
        <v>8245</v>
      </c>
      <c r="I1279">
        <v>1427580426</v>
      </c>
      <c r="J1279">
        <v>1424992026</v>
      </c>
      <c r="K1279" t="b">
        <v>0</v>
      </c>
      <c r="L1279">
        <v>12</v>
      </c>
      <c r="M1279" t="b">
        <v>0</v>
      </c>
      <c r="N1279" t="s">
        <v>8269</v>
      </c>
      <c r="O1279" s="20" t="s">
        <v>8319</v>
      </c>
      <c r="P1279" s="15" t="s">
        <v>8320</v>
      </c>
      <c r="Q1279" s="12">
        <v>42061.963263888887</v>
      </c>
      <c r="R1279">
        <v>2015</v>
      </c>
      <c r="S1279" t="s">
        <v>8376</v>
      </c>
    </row>
    <row r="1280" spans="1:19" ht="102" thickBot="1" x14ac:dyDescent="0.4">
      <c r="A1280">
        <v>3999</v>
      </c>
      <c r="B1280" s="3" t="s">
        <v>3995</v>
      </c>
      <c r="C1280" s="3" t="s">
        <v>8105</v>
      </c>
      <c r="D1280" s="6">
        <v>7000</v>
      </c>
      <c r="E1280" s="8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 s="20" t="s">
        <v>8319</v>
      </c>
      <c r="P1280" s="15" t="s">
        <v>8320</v>
      </c>
      <c r="Q1280" s="13">
        <v>41842.828680555554</v>
      </c>
      <c r="R1280">
        <v>2014</v>
      </c>
      <c r="S1280" t="s">
        <v>8370</v>
      </c>
    </row>
    <row r="1281" spans="1:19" ht="29.5" thickBot="1" x14ac:dyDescent="0.4">
      <c r="A1281">
        <v>4000</v>
      </c>
      <c r="B1281" s="3" t="s">
        <v>3996</v>
      </c>
      <c r="C1281" s="3" t="s">
        <v>8106</v>
      </c>
      <c r="D1281" s="6">
        <v>8000</v>
      </c>
      <c r="E1281" s="8">
        <v>10</v>
      </c>
      <c r="F1281" t="s">
        <v>8220</v>
      </c>
      <c r="G1281" t="s">
        <v>8223</v>
      </c>
      <c r="H1281" t="s">
        <v>8245</v>
      </c>
      <c r="I1281">
        <v>1462631358</v>
      </c>
      <c r="J1281">
        <v>1457450958</v>
      </c>
      <c r="K1281" t="b">
        <v>0</v>
      </c>
      <c r="L1281">
        <v>1</v>
      </c>
      <c r="M1281" t="b">
        <v>0</v>
      </c>
      <c r="N1281" t="s">
        <v>8269</v>
      </c>
      <c r="O1281" s="20" t="s">
        <v>8319</v>
      </c>
      <c r="P1281" s="15" t="s">
        <v>8320</v>
      </c>
      <c r="Q1281" s="12">
        <v>42437.64534722222</v>
      </c>
      <c r="R1281">
        <v>2016</v>
      </c>
      <c r="S1281" t="s">
        <v>8366</v>
      </c>
    </row>
    <row r="1282" spans="1:19" ht="131" thickBot="1" x14ac:dyDescent="0.4">
      <c r="A1282">
        <v>4001</v>
      </c>
      <c r="B1282" s="3" t="s">
        <v>3997</v>
      </c>
      <c r="C1282" s="3" t="s">
        <v>8107</v>
      </c>
      <c r="D1282" s="6">
        <v>1200</v>
      </c>
      <c r="E1282" s="8">
        <v>453</v>
      </c>
      <c r="F1282" t="s">
        <v>8220</v>
      </c>
      <c r="G1282" t="s">
        <v>8224</v>
      </c>
      <c r="H1282" t="s">
        <v>8246</v>
      </c>
      <c r="I1282">
        <v>1488394800</v>
      </c>
      <c r="J1282">
        <v>1486681708</v>
      </c>
      <c r="K1282" t="b">
        <v>0</v>
      </c>
      <c r="L1282">
        <v>14</v>
      </c>
      <c r="M1282" t="b">
        <v>0</v>
      </c>
      <c r="N1282" t="s">
        <v>8269</v>
      </c>
      <c r="O1282" s="20" t="s">
        <v>8319</v>
      </c>
      <c r="P1282" s="15" t="s">
        <v>8320</v>
      </c>
      <c r="Q1282" s="13">
        <v>42775.964212962965</v>
      </c>
      <c r="R1282">
        <v>2017</v>
      </c>
      <c r="S1282" t="s">
        <v>8376</v>
      </c>
    </row>
    <row r="1283" spans="1:19" ht="58.5" thickBot="1" x14ac:dyDescent="0.4">
      <c r="A1283">
        <v>4002</v>
      </c>
      <c r="B1283" s="3" t="s">
        <v>3998</v>
      </c>
      <c r="C1283" s="3" t="s">
        <v>8108</v>
      </c>
      <c r="D1283" s="6">
        <v>1250</v>
      </c>
      <c r="E1283" s="8">
        <v>23</v>
      </c>
      <c r="F1283" t="s">
        <v>8220</v>
      </c>
      <c r="G1283" t="s">
        <v>8223</v>
      </c>
      <c r="H1283" t="s">
        <v>8245</v>
      </c>
      <c r="I1283">
        <v>1411779761</v>
      </c>
      <c r="J1283">
        <v>1409187761</v>
      </c>
      <c r="K1283" t="b">
        <v>0</v>
      </c>
      <c r="L1283">
        <v>4</v>
      </c>
      <c r="M1283" t="b">
        <v>0</v>
      </c>
      <c r="N1283" t="s">
        <v>8269</v>
      </c>
      <c r="O1283" s="20" t="s">
        <v>8319</v>
      </c>
      <c r="P1283" s="15" t="s">
        <v>8320</v>
      </c>
      <c r="Q1283" s="12">
        <v>41879.043530092589</v>
      </c>
      <c r="R1283">
        <v>2014</v>
      </c>
      <c r="S1283" t="s">
        <v>8371</v>
      </c>
    </row>
    <row r="1284" spans="1:19" ht="73" thickBot="1" x14ac:dyDescent="0.4">
      <c r="A1284">
        <v>4003</v>
      </c>
      <c r="B1284" s="3" t="s">
        <v>3999</v>
      </c>
      <c r="C1284" s="3" t="s">
        <v>8071</v>
      </c>
      <c r="D1284" s="6">
        <v>2000</v>
      </c>
      <c r="E1284" s="8">
        <v>201</v>
      </c>
      <c r="F1284" t="s">
        <v>8220</v>
      </c>
      <c r="G1284" t="s">
        <v>8223</v>
      </c>
      <c r="H1284" t="s">
        <v>8245</v>
      </c>
      <c r="I1284">
        <v>1424009147</v>
      </c>
      <c r="J1284">
        <v>1421417147</v>
      </c>
      <c r="K1284" t="b">
        <v>0</v>
      </c>
      <c r="L1284">
        <v>2</v>
      </c>
      <c r="M1284" t="b">
        <v>0</v>
      </c>
      <c r="N1284" t="s">
        <v>8269</v>
      </c>
      <c r="O1284" s="20" t="s">
        <v>8319</v>
      </c>
      <c r="P1284" s="15" t="s">
        <v>8320</v>
      </c>
      <c r="Q1284" s="13">
        <v>42020.58734953704</v>
      </c>
      <c r="R1284">
        <v>2015</v>
      </c>
      <c r="S1284" t="s">
        <v>8365</v>
      </c>
    </row>
    <row r="1285" spans="1:19" ht="44" thickBot="1" x14ac:dyDescent="0.4">
      <c r="A1285">
        <v>4004</v>
      </c>
      <c r="B1285" s="3" t="s">
        <v>4000</v>
      </c>
      <c r="C1285" s="3" t="s">
        <v>8109</v>
      </c>
      <c r="D1285" s="6">
        <v>500</v>
      </c>
      <c r="E1285" s="8">
        <v>1</v>
      </c>
      <c r="F1285" t="s">
        <v>8220</v>
      </c>
      <c r="G1285" t="s">
        <v>8223</v>
      </c>
      <c r="H1285" t="s">
        <v>8245</v>
      </c>
      <c r="I1285">
        <v>1412740457</v>
      </c>
      <c r="J1285">
        <v>1410148457</v>
      </c>
      <c r="K1285" t="b">
        <v>0</v>
      </c>
      <c r="L1285">
        <v>1</v>
      </c>
      <c r="M1285" t="b">
        <v>0</v>
      </c>
      <c r="N1285" t="s">
        <v>8269</v>
      </c>
      <c r="O1285" s="20" t="s">
        <v>8319</v>
      </c>
      <c r="P1285" s="15" t="s">
        <v>8320</v>
      </c>
      <c r="Q1285" s="12">
        <v>41890.16269675926</v>
      </c>
      <c r="R1285">
        <v>2014</v>
      </c>
      <c r="S1285" t="s">
        <v>8372</v>
      </c>
    </row>
    <row r="1286" spans="1:19" ht="73" thickBot="1" x14ac:dyDescent="0.4">
      <c r="A1286">
        <v>4005</v>
      </c>
      <c r="B1286" s="3" t="s">
        <v>4001</v>
      </c>
      <c r="C1286" s="3" t="s">
        <v>8110</v>
      </c>
      <c r="D1286" s="6">
        <v>3000</v>
      </c>
      <c r="E1286" s="8">
        <v>40</v>
      </c>
      <c r="F1286" t="s">
        <v>8220</v>
      </c>
      <c r="G1286" t="s">
        <v>8223</v>
      </c>
      <c r="H1286" t="s">
        <v>8245</v>
      </c>
      <c r="I1286">
        <v>1413832985</v>
      </c>
      <c r="J1286">
        <v>1408648985</v>
      </c>
      <c r="K1286" t="b">
        <v>0</v>
      </c>
      <c r="L1286">
        <v>2</v>
      </c>
      <c r="M1286" t="b">
        <v>0</v>
      </c>
      <c r="N1286" t="s">
        <v>8269</v>
      </c>
      <c r="O1286" s="20" t="s">
        <v>8319</v>
      </c>
      <c r="P1286" s="15" t="s">
        <v>8320</v>
      </c>
      <c r="Q1286" s="13">
        <v>41872.807696759257</v>
      </c>
      <c r="R1286">
        <v>2014</v>
      </c>
      <c r="S1286" t="s">
        <v>8371</v>
      </c>
    </row>
    <row r="1287" spans="1:19" ht="73" thickBot="1" x14ac:dyDescent="0.4">
      <c r="A1287">
        <v>4006</v>
      </c>
      <c r="B1287" s="3" t="s">
        <v>4002</v>
      </c>
      <c r="C1287" s="3" t="s">
        <v>8111</v>
      </c>
      <c r="D1287" s="6">
        <v>30000</v>
      </c>
      <c r="E1287" s="8">
        <v>2</v>
      </c>
      <c r="F1287" t="s">
        <v>8220</v>
      </c>
      <c r="G1287" t="s">
        <v>8223</v>
      </c>
      <c r="H1287" t="s">
        <v>8245</v>
      </c>
      <c r="I1287">
        <v>1455647587</v>
      </c>
      <c r="J1287">
        <v>1453487587</v>
      </c>
      <c r="K1287" t="b">
        <v>0</v>
      </c>
      <c r="L1287">
        <v>1</v>
      </c>
      <c r="M1287" t="b">
        <v>0</v>
      </c>
      <c r="N1287" t="s">
        <v>8269</v>
      </c>
      <c r="O1287" s="20" t="s">
        <v>8319</v>
      </c>
      <c r="P1287" s="15" t="s">
        <v>8320</v>
      </c>
      <c r="Q1287" s="12">
        <v>42391.772997685184</v>
      </c>
      <c r="R1287">
        <v>2016</v>
      </c>
      <c r="S1287" t="s">
        <v>8365</v>
      </c>
    </row>
    <row r="1288" spans="1:19" ht="58.5" thickBot="1" x14ac:dyDescent="0.4">
      <c r="A1288">
        <v>4007</v>
      </c>
      <c r="B1288" s="3" t="s">
        <v>4003</v>
      </c>
      <c r="C1288" s="3" t="s">
        <v>8112</v>
      </c>
      <c r="D1288" s="6">
        <v>2000</v>
      </c>
      <c r="E1288" s="8">
        <v>5</v>
      </c>
      <c r="F1288" t="s">
        <v>8220</v>
      </c>
      <c r="G1288" t="s">
        <v>8223</v>
      </c>
      <c r="H1288" t="s">
        <v>8245</v>
      </c>
      <c r="I1288">
        <v>1409070480</v>
      </c>
      <c r="J1288">
        <v>1406572381</v>
      </c>
      <c r="K1288" t="b">
        <v>0</v>
      </c>
      <c r="L1288">
        <v>1</v>
      </c>
      <c r="M1288" t="b">
        <v>0</v>
      </c>
      <c r="N1288" t="s">
        <v>8269</v>
      </c>
      <c r="O1288" s="20" t="s">
        <v>8319</v>
      </c>
      <c r="P1288" s="15" t="s">
        <v>8320</v>
      </c>
      <c r="Q1288" s="13">
        <v>41848.772928240738</v>
      </c>
      <c r="R1288">
        <v>2014</v>
      </c>
      <c r="S1288" t="s">
        <v>8370</v>
      </c>
    </row>
    <row r="1289" spans="1:19" ht="87.5" thickBot="1" x14ac:dyDescent="0.4">
      <c r="A1289">
        <v>4008</v>
      </c>
      <c r="B1289" s="3" t="s">
        <v>4004</v>
      </c>
      <c r="C1289" s="3" t="s">
        <v>8113</v>
      </c>
      <c r="D1289" s="6">
        <v>1000</v>
      </c>
      <c r="E1289" s="8">
        <v>60</v>
      </c>
      <c r="F1289" t="s">
        <v>8220</v>
      </c>
      <c r="G1289" t="s">
        <v>8224</v>
      </c>
      <c r="H1289" t="s">
        <v>8246</v>
      </c>
      <c r="I1289">
        <v>1437606507</v>
      </c>
      <c r="J1289">
        <v>1435014507</v>
      </c>
      <c r="K1289" t="b">
        <v>0</v>
      </c>
      <c r="L1289">
        <v>4</v>
      </c>
      <c r="M1289" t="b">
        <v>0</v>
      </c>
      <c r="N1289" t="s">
        <v>8269</v>
      </c>
      <c r="O1289" s="20" t="s">
        <v>8319</v>
      </c>
      <c r="P1289" s="15" t="s">
        <v>8320</v>
      </c>
      <c r="Q1289" s="12">
        <v>42177.964201388888</v>
      </c>
      <c r="R1289">
        <v>2015</v>
      </c>
      <c r="S1289" t="s">
        <v>8369</v>
      </c>
    </row>
    <row r="1290" spans="1:19" ht="116.5" thickBot="1" x14ac:dyDescent="0.4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s="20" t="s">
        <v>8319</v>
      </c>
      <c r="P1290" s="15" t="s">
        <v>8320</v>
      </c>
      <c r="Q1290" s="13">
        <v>41851.700925925928</v>
      </c>
      <c r="R1290">
        <v>2014</v>
      </c>
      <c r="S1290" t="s">
        <v>8370</v>
      </c>
    </row>
    <row r="1291" spans="1:19" ht="58.5" thickBot="1" x14ac:dyDescent="0.4">
      <c r="A1291">
        <v>4010</v>
      </c>
      <c r="B1291" s="3" t="s">
        <v>4006</v>
      </c>
      <c r="C1291" s="3" t="s">
        <v>8115</v>
      </c>
      <c r="D1291" s="6">
        <v>7200</v>
      </c>
      <c r="E1291" s="8">
        <v>1742</v>
      </c>
      <c r="F1291" t="s">
        <v>8220</v>
      </c>
      <c r="G1291" t="s">
        <v>8223</v>
      </c>
      <c r="H1291" t="s">
        <v>8245</v>
      </c>
      <c r="I1291">
        <v>1414348166</v>
      </c>
      <c r="J1291">
        <v>1412879366</v>
      </c>
      <c r="K1291" t="b">
        <v>0</v>
      </c>
      <c r="L1291">
        <v>38</v>
      </c>
      <c r="M1291" t="b">
        <v>0</v>
      </c>
      <c r="N1291" t="s">
        <v>8269</v>
      </c>
      <c r="O1291" s="20" t="s">
        <v>8319</v>
      </c>
      <c r="P1291" s="15" t="s">
        <v>8320</v>
      </c>
      <c r="Q1291" s="12">
        <v>41921.770439814813</v>
      </c>
      <c r="R1291">
        <v>2014</v>
      </c>
      <c r="S1291" t="s">
        <v>8373</v>
      </c>
    </row>
    <row r="1292" spans="1:19" ht="58.5" thickBot="1" x14ac:dyDescent="0.4">
      <c r="A1292">
        <v>4011</v>
      </c>
      <c r="B1292" s="3" t="s">
        <v>4007</v>
      </c>
      <c r="C1292" s="3" t="s">
        <v>8116</v>
      </c>
      <c r="D1292" s="6">
        <v>250</v>
      </c>
      <c r="E1292" s="8">
        <v>19</v>
      </c>
      <c r="F1292" t="s">
        <v>8220</v>
      </c>
      <c r="G1292" t="s">
        <v>8224</v>
      </c>
      <c r="H1292" t="s">
        <v>8246</v>
      </c>
      <c r="I1292">
        <v>1422450278</v>
      </c>
      <c r="J1292">
        <v>1419858278</v>
      </c>
      <c r="K1292" t="b">
        <v>0</v>
      </c>
      <c r="L1292">
        <v>4</v>
      </c>
      <c r="M1292" t="b">
        <v>0</v>
      </c>
      <c r="N1292" t="s">
        <v>8269</v>
      </c>
      <c r="O1292" s="20" t="s">
        <v>8319</v>
      </c>
      <c r="P1292" s="15" t="s">
        <v>8320</v>
      </c>
      <c r="Q1292" s="13">
        <v>42002.54488425926</v>
      </c>
      <c r="R1292">
        <v>2014</v>
      </c>
      <c r="S1292" t="s">
        <v>8375</v>
      </c>
    </row>
    <row r="1293" spans="1:19" ht="44" thickBot="1" x14ac:dyDescent="0.4">
      <c r="A1293">
        <v>4012</v>
      </c>
      <c r="B1293" s="3" t="s">
        <v>4008</v>
      </c>
      <c r="C1293" s="3" t="s">
        <v>8117</v>
      </c>
      <c r="D1293" s="6">
        <v>575</v>
      </c>
      <c r="E1293" s="8">
        <v>0</v>
      </c>
      <c r="F1293" t="s">
        <v>8220</v>
      </c>
      <c r="G1293" t="s">
        <v>8224</v>
      </c>
      <c r="H1293" t="s">
        <v>8246</v>
      </c>
      <c r="I1293">
        <v>1430571849</v>
      </c>
      <c r="J1293">
        <v>1427979849</v>
      </c>
      <c r="K1293" t="b">
        <v>0</v>
      </c>
      <c r="L1293">
        <v>0</v>
      </c>
      <c r="M1293" t="b">
        <v>0</v>
      </c>
      <c r="N1293" t="s">
        <v>8269</v>
      </c>
      <c r="O1293" s="20" t="s">
        <v>8319</v>
      </c>
      <c r="P1293" s="15" t="s">
        <v>8320</v>
      </c>
      <c r="Q1293" s="12">
        <v>42096.544548611113</v>
      </c>
      <c r="R1293">
        <v>2015</v>
      </c>
      <c r="S1293" t="s">
        <v>8367</v>
      </c>
    </row>
    <row r="1294" spans="1:19" ht="58.5" thickBot="1" x14ac:dyDescent="0.4">
      <c r="A1294">
        <v>4013</v>
      </c>
      <c r="B1294" s="3" t="s">
        <v>4009</v>
      </c>
      <c r="C1294" s="3" t="s">
        <v>8118</v>
      </c>
      <c r="D1294" s="6">
        <v>2000</v>
      </c>
      <c r="E1294" s="8">
        <v>26</v>
      </c>
      <c r="F1294" t="s">
        <v>8220</v>
      </c>
      <c r="G1294" t="s">
        <v>8223</v>
      </c>
      <c r="H1294" t="s">
        <v>8245</v>
      </c>
      <c r="I1294">
        <v>1424070823</v>
      </c>
      <c r="J1294">
        <v>1421478823</v>
      </c>
      <c r="K1294" t="b">
        <v>0</v>
      </c>
      <c r="L1294">
        <v>2</v>
      </c>
      <c r="M1294" t="b">
        <v>0</v>
      </c>
      <c r="N1294" t="s">
        <v>8269</v>
      </c>
      <c r="O1294" s="20" t="s">
        <v>8319</v>
      </c>
      <c r="P1294" s="15" t="s">
        <v>8320</v>
      </c>
      <c r="Q1294" s="13">
        <v>42021.301192129627</v>
      </c>
      <c r="R1294">
        <v>2015</v>
      </c>
      <c r="S1294" t="s">
        <v>8365</v>
      </c>
    </row>
    <row r="1295" spans="1:19" ht="29.5" thickBot="1" x14ac:dyDescent="0.4">
      <c r="A1295">
        <v>4014</v>
      </c>
      <c r="B1295" s="3" t="s">
        <v>4010</v>
      </c>
      <c r="C1295" s="3" t="s">
        <v>8119</v>
      </c>
      <c r="D1295" s="6">
        <v>9000</v>
      </c>
      <c r="E1295" s="8">
        <v>0</v>
      </c>
      <c r="F1295" t="s">
        <v>8220</v>
      </c>
      <c r="G1295" t="s">
        <v>8223</v>
      </c>
      <c r="H1295" t="s">
        <v>8245</v>
      </c>
      <c r="I1295">
        <v>1457157269</v>
      </c>
      <c r="J1295">
        <v>1455861269</v>
      </c>
      <c r="K1295" t="b">
        <v>0</v>
      </c>
      <c r="L1295">
        <v>0</v>
      </c>
      <c r="M1295" t="b">
        <v>0</v>
      </c>
      <c r="N1295" t="s">
        <v>8269</v>
      </c>
      <c r="O1295" s="20" t="s">
        <v>8319</v>
      </c>
      <c r="P1295" s="15" t="s">
        <v>8320</v>
      </c>
      <c r="Q1295" s="12">
        <v>42419.246168981481</v>
      </c>
      <c r="R1295">
        <v>2016</v>
      </c>
      <c r="S1295" t="s">
        <v>8376</v>
      </c>
    </row>
    <row r="1296" spans="1:19" ht="44" thickBot="1" x14ac:dyDescent="0.4">
      <c r="A1296">
        <v>4015</v>
      </c>
      <c r="B1296" s="3" t="s">
        <v>4011</v>
      </c>
      <c r="C1296" s="3" t="s">
        <v>8120</v>
      </c>
      <c r="D1296" s="6">
        <v>7000</v>
      </c>
      <c r="E1296" s="8">
        <v>1</v>
      </c>
      <c r="F1296" t="s">
        <v>8220</v>
      </c>
      <c r="G1296" t="s">
        <v>8223</v>
      </c>
      <c r="H1296" t="s">
        <v>8245</v>
      </c>
      <c r="I1296">
        <v>1437331463</v>
      </c>
      <c r="J1296">
        <v>1434739463</v>
      </c>
      <c r="K1296" t="b">
        <v>0</v>
      </c>
      <c r="L1296">
        <v>1</v>
      </c>
      <c r="M1296" t="b">
        <v>0</v>
      </c>
      <c r="N1296" t="s">
        <v>8269</v>
      </c>
      <c r="O1296" s="20" t="s">
        <v>8319</v>
      </c>
      <c r="P1296" s="15" t="s">
        <v>8320</v>
      </c>
      <c r="Q1296" s="13">
        <v>42174.780821759261</v>
      </c>
      <c r="R1296">
        <v>2015</v>
      </c>
      <c r="S1296" t="s">
        <v>8369</v>
      </c>
    </row>
    <row r="1297" spans="1:19" ht="29.5" thickBot="1" x14ac:dyDescent="0.4">
      <c r="A1297">
        <v>4016</v>
      </c>
      <c r="B1297" s="3" t="s">
        <v>4012</v>
      </c>
      <c r="C1297" s="3" t="s">
        <v>8121</v>
      </c>
      <c r="D1297" s="6">
        <v>500</v>
      </c>
      <c r="E1297" s="8">
        <v>70</v>
      </c>
      <c r="F1297" t="s">
        <v>8220</v>
      </c>
      <c r="G1297" t="s">
        <v>8224</v>
      </c>
      <c r="H1297" t="s">
        <v>8246</v>
      </c>
      <c r="I1297">
        <v>1410987400</v>
      </c>
      <c r="J1297">
        <v>1408395400</v>
      </c>
      <c r="K1297" t="b">
        <v>0</v>
      </c>
      <c r="L1297">
        <v>7</v>
      </c>
      <c r="M1297" t="b">
        <v>0</v>
      </c>
      <c r="N1297" t="s">
        <v>8269</v>
      </c>
      <c r="O1297" s="20" t="s">
        <v>8319</v>
      </c>
      <c r="P1297" s="15" t="s">
        <v>8320</v>
      </c>
      <c r="Q1297" s="12">
        <v>41869.872685185182</v>
      </c>
      <c r="R1297">
        <v>2014</v>
      </c>
      <c r="S1297" t="s">
        <v>8371</v>
      </c>
    </row>
    <row r="1298" spans="1:19" ht="102" thickBot="1" x14ac:dyDescent="0.4">
      <c r="A1298">
        <v>4017</v>
      </c>
      <c r="B1298" s="3" t="s">
        <v>4013</v>
      </c>
      <c r="C1298" s="3" t="s">
        <v>8122</v>
      </c>
      <c r="D1298" s="6">
        <v>10000</v>
      </c>
      <c r="E1298" s="8">
        <v>105</v>
      </c>
      <c r="F1298" t="s">
        <v>8220</v>
      </c>
      <c r="G1298" t="s">
        <v>8223</v>
      </c>
      <c r="H1298" t="s">
        <v>8245</v>
      </c>
      <c r="I1298">
        <v>1409846874</v>
      </c>
      <c r="J1298">
        <v>1407254874</v>
      </c>
      <c r="K1298" t="b">
        <v>0</v>
      </c>
      <c r="L1298">
        <v>2</v>
      </c>
      <c r="M1298" t="b">
        <v>0</v>
      </c>
      <c r="N1298" t="s">
        <v>8269</v>
      </c>
      <c r="O1298" s="20" t="s">
        <v>8319</v>
      </c>
      <c r="P1298" s="15" t="s">
        <v>8320</v>
      </c>
      <c r="Q1298" s="13">
        <v>41856.672152777777</v>
      </c>
      <c r="R1298">
        <v>2014</v>
      </c>
      <c r="S1298" t="s">
        <v>8371</v>
      </c>
    </row>
    <row r="1299" spans="1:19" ht="44" thickBot="1" x14ac:dyDescent="0.4">
      <c r="A1299">
        <v>4018</v>
      </c>
      <c r="B1299" s="3" t="s">
        <v>4014</v>
      </c>
      <c r="C1299" s="3" t="s">
        <v>8123</v>
      </c>
      <c r="D1299" s="6">
        <v>1500</v>
      </c>
      <c r="E1299" s="8">
        <v>130</v>
      </c>
      <c r="F1299" t="s">
        <v>8220</v>
      </c>
      <c r="G1299" t="s">
        <v>8224</v>
      </c>
      <c r="H1299" t="s">
        <v>8246</v>
      </c>
      <c r="I1299">
        <v>1475877108</v>
      </c>
      <c r="J1299">
        <v>1473285108</v>
      </c>
      <c r="K1299" t="b">
        <v>0</v>
      </c>
      <c r="L1299">
        <v>4</v>
      </c>
      <c r="M1299" t="b">
        <v>0</v>
      </c>
      <c r="N1299" t="s">
        <v>8269</v>
      </c>
      <c r="O1299" s="20" t="s">
        <v>8319</v>
      </c>
      <c r="P1299" s="15" t="s">
        <v>8320</v>
      </c>
      <c r="Q1299" s="12">
        <v>42620.91097222222</v>
      </c>
      <c r="R1299">
        <v>2016</v>
      </c>
      <c r="S1299" t="s">
        <v>8372</v>
      </c>
    </row>
    <row r="1300" spans="1:19" ht="44" thickBot="1" x14ac:dyDescent="0.4">
      <c r="A1300">
        <v>4019</v>
      </c>
      <c r="B1300" s="3" t="s">
        <v>4015</v>
      </c>
      <c r="C1300" s="3" t="s">
        <v>8124</v>
      </c>
      <c r="D1300" s="6">
        <v>3500</v>
      </c>
      <c r="E1300" s="8">
        <v>29</v>
      </c>
      <c r="F1300" t="s">
        <v>8220</v>
      </c>
      <c r="G1300" t="s">
        <v>8223</v>
      </c>
      <c r="H1300" t="s">
        <v>8245</v>
      </c>
      <c r="I1300">
        <v>1460737680</v>
      </c>
      <c r="J1300">
        <v>1455725596</v>
      </c>
      <c r="K1300" t="b">
        <v>0</v>
      </c>
      <c r="L1300">
        <v>4</v>
      </c>
      <c r="M1300" t="b">
        <v>0</v>
      </c>
      <c r="N1300" t="s">
        <v>8269</v>
      </c>
      <c r="O1300" s="20" t="s">
        <v>8319</v>
      </c>
      <c r="P1300" s="15" t="s">
        <v>8320</v>
      </c>
      <c r="Q1300" s="13">
        <v>42417.675879629627</v>
      </c>
      <c r="R1300">
        <v>2016</v>
      </c>
      <c r="S1300" t="s">
        <v>8376</v>
      </c>
    </row>
    <row r="1301" spans="1:19" ht="29.5" thickBot="1" x14ac:dyDescent="0.4">
      <c r="A1301">
        <v>4020</v>
      </c>
      <c r="B1301" s="3" t="s">
        <v>4016</v>
      </c>
      <c r="C1301" s="3" t="s">
        <v>8125</v>
      </c>
      <c r="D1301" s="6">
        <v>600</v>
      </c>
      <c r="E1301" s="8">
        <v>100</v>
      </c>
      <c r="F1301" t="s">
        <v>8220</v>
      </c>
      <c r="G1301" t="s">
        <v>8223</v>
      </c>
      <c r="H1301" t="s">
        <v>8245</v>
      </c>
      <c r="I1301">
        <v>1427168099</v>
      </c>
      <c r="J1301">
        <v>1424579699</v>
      </c>
      <c r="K1301" t="b">
        <v>0</v>
      </c>
      <c r="L1301">
        <v>3</v>
      </c>
      <c r="M1301" t="b">
        <v>0</v>
      </c>
      <c r="N1301" t="s">
        <v>8269</v>
      </c>
      <c r="O1301" s="20" t="s">
        <v>8319</v>
      </c>
      <c r="P1301" s="15" t="s">
        <v>8320</v>
      </c>
      <c r="Q1301" s="12">
        <v>42057.190960648149</v>
      </c>
      <c r="R1301">
        <v>2015</v>
      </c>
      <c r="S1301" t="s">
        <v>8376</v>
      </c>
    </row>
    <row r="1302" spans="1:19" ht="29.5" thickBot="1" x14ac:dyDescent="0.4">
      <c r="A1302">
        <v>4021</v>
      </c>
      <c r="B1302" s="3" t="s">
        <v>4017</v>
      </c>
      <c r="C1302" s="3" t="s">
        <v>8126</v>
      </c>
      <c r="D1302" s="6">
        <v>15000</v>
      </c>
      <c r="E1302" s="8">
        <v>125</v>
      </c>
      <c r="F1302" t="s">
        <v>8220</v>
      </c>
      <c r="G1302" t="s">
        <v>8223</v>
      </c>
      <c r="H1302" t="s">
        <v>8245</v>
      </c>
      <c r="I1302">
        <v>1414360358</v>
      </c>
      <c r="J1302">
        <v>1409176358</v>
      </c>
      <c r="K1302" t="b">
        <v>0</v>
      </c>
      <c r="L1302">
        <v>2</v>
      </c>
      <c r="M1302" t="b">
        <v>0</v>
      </c>
      <c r="N1302" t="s">
        <v>8269</v>
      </c>
      <c r="O1302" s="20" t="s">
        <v>8319</v>
      </c>
      <c r="P1302" s="15" t="s">
        <v>8320</v>
      </c>
      <c r="Q1302" s="13">
        <v>41878.911550925928</v>
      </c>
      <c r="R1302">
        <v>2014</v>
      </c>
      <c r="S1302" t="s">
        <v>8371</v>
      </c>
    </row>
    <row r="1303" spans="1:19" ht="102" thickBot="1" x14ac:dyDescent="0.4">
      <c r="A1303">
        <v>4022</v>
      </c>
      <c r="B1303" s="3" t="s">
        <v>4018</v>
      </c>
      <c r="C1303" s="3" t="s">
        <v>8127</v>
      </c>
      <c r="D1303" s="6">
        <v>18000</v>
      </c>
      <c r="E1303" s="8">
        <v>12521</v>
      </c>
      <c r="F1303" t="s">
        <v>8220</v>
      </c>
      <c r="G1303" t="s">
        <v>8223</v>
      </c>
      <c r="H1303" t="s">
        <v>8245</v>
      </c>
      <c r="I1303">
        <v>1422759240</v>
      </c>
      <c r="J1303">
        <v>1418824867</v>
      </c>
      <c r="K1303" t="b">
        <v>0</v>
      </c>
      <c r="L1303">
        <v>197</v>
      </c>
      <c r="M1303" t="b">
        <v>0</v>
      </c>
      <c r="N1303" t="s">
        <v>8269</v>
      </c>
      <c r="O1303" s="20" t="s">
        <v>8319</v>
      </c>
      <c r="P1303" s="15" t="s">
        <v>8320</v>
      </c>
      <c r="Q1303" s="12">
        <v>41990.584108796298</v>
      </c>
      <c r="R1303">
        <v>2014</v>
      </c>
      <c r="S1303" t="s">
        <v>8375</v>
      </c>
    </row>
    <row r="1304" spans="1:19" ht="29.5" thickBot="1" x14ac:dyDescent="0.4">
      <c r="A1304">
        <v>4023</v>
      </c>
      <c r="B1304" s="3" t="s">
        <v>4019</v>
      </c>
      <c r="C1304" s="3" t="s">
        <v>8128</v>
      </c>
      <c r="D1304" s="6">
        <v>7000</v>
      </c>
      <c r="E1304" s="8">
        <v>0</v>
      </c>
      <c r="F1304" t="s">
        <v>8220</v>
      </c>
      <c r="G1304" t="s">
        <v>8223</v>
      </c>
      <c r="H1304" t="s">
        <v>8245</v>
      </c>
      <c r="I1304">
        <v>1458860363</v>
      </c>
      <c r="J1304">
        <v>1454975963</v>
      </c>
      <c r="K1304" t="b">
        <v>0</v>
      </c>
      <c r="L1304">
        <v>0</v>
      </c>
      <c r="M1304" t="b">
        <v>0</v>
      </c>
      <c r="N1304" t="s">
        <v>8269</v>
      </c>
      <c r="O1304" s="20" t="s">
        <v>8319</v>
      </c>
      <c r="P1304" s="15" t="s">
        <v>8320</v>
      </c>
      <c r="Q1304" s="13">
        <v>42408.999571759261</v>
      </c>
      <c r="R1304">
        <v>2016</v>
      </c>
      <c r="S1304" t="s">
        <v>8376</v>
      </c>
    </row>
    <row r="1305" spans="1:19" ht="102" thickBot="1" x14ac:dyDescent="0.4">
      <c r="A1305">
        <v>4024</v>
      </c>
      <c r="B1305" s="3" t="s">
        <v>4020</v>
      </c>
      <c r="C1305" s="3" t="s">
        <v>8129</v>
      </c>
      <c r="D1305" s="6">
        <v>800</v>
      </c>
      <c r="E1305" s="8">
        <v>10</v>
      </c>
      <c r="F1305" t="s">
        <v>8220</v>
      </c>
      <c r="G1305" t="s">
        <v>8223</v>
      </c>
      <c r="H1305" t="s">
        <v>8245</v>
      </c>
      <c r="I1305">
        <v>1441037097</v>
      </c>
      <c r="J1305">
        <v>1438445097</v>
      </c>
      <c r="K1305" t="b">
        <v>0</v>
      </c>
      <c r="L1305">
        <v>1</v>
      </c>
      <c r="M1305" t="b">
        <v>0</v>
      </c>
      <c r="N1305" t="s">
        <v>8269</v>
      </c>
      <c r="O1305" s="20" t="s">
        <v>8319</v>
      </c>
      <c r="P1305" s="15" t="s">
        <v>8320</v>
      </c>
      <c r="Q1305" s="12">
        <v>42217.670104166667</v>
      </c>
      <c r="R1305">
        <v>2015</v>
      </c>
      <c r="S1305" t="s">
        <v>8371</v>
      </c>
    </row>
    <row r="1306" spans="1:19" ht="73" thickBot="1" x14ac:dyDescent="0.4">
      <c r="A1306">
        <v>4025</v>
      </c>
      <c r="B1306" s="3" t="s">
        <v>4021</v>
      </c>
      <c r="C1306" s="3" t="s">
        <v>8130</v>
      </c>
      <c r="D1306" s="6">
        <v>5000</v>
      </c>
      <c r="E1306" s="8">
        <v>250</v>
      </c>
      <c r="F1306" t="s">
        <v>8220</v>
      </c>
      <c r="G1306" t="s">
        <v>8229</v>
      </c>
      <c r="H1306" t="s">
        <v>8248</v>
      </c>
      <c r="I1306">
        <v>1437889336</v>
      </c>
      <c r="J1306">
        <v>1432705336</v>
      </c>
      <c r="K1306" t="b">
        <v>0</v>
      </c>
      <c r="L1306">
        <v>4</v>
      </c>
      <c r="M1306" t="b">
        <v>0</v>
      </c>
      <c r="N1306" t="s">
        <v>8269</v>
      </c>
      <c r="O1306" s="20" t="s">
        <v>8319</v>
      </c>
      <c r="P1306" s="15" t="s">
        <v>8320</v>
      </c>
      <c r="Q1306" s="13">
        <v>42151.237685185188</v>
      </c>
      <c r="R1306">
        <v>2015</v>
      </c>
      <c r="S1306" t="s">
        <v>8368</v>
      </c>
    </row>
    <row r="1307" spans="1:19" ht="73" thickBot="1" x14ac:dyDescent="0.4">
      <c r="A1307">
        <v>4026</v>
      </c>
      <c r="B1307" s="3" t="s">
        <v>4022</v>
      </c>
      <c r="C1307" s="3" t="s">
        <v>8131</v>
      </c>
      <c r="D1307" s="6">
        <v>4000</v>
      </c>
      <c r="E1307" s="8">
        <v>0</v>
      </c>
      <c r="F1307" t="s">
        <v>8220</v>
      </c>
      <c r="G1307" t="s">
        <v>8223</v>
      </c>
      <c r="H1307" t="s">
        <v>8245</v>
      </c>
      <c r="I1307">
        <v>1449247439</v>
      </c>
      <c r="J1307">
        <v>1444059839</v>
      </c>
      <c r="K1307" t="b">
        <v>0</v>
      </c>
      <c r="L1307">
        <v>0</v>
      </c>
      <c r="M1307" t="b">
        <v>0</v>
      </c>
      <c r="N1307" t="s">
        <v>8269</v>
      </c>
      <c r="O1307" s="20" t="s">
        <v>8319</v>
      </c>
      <c r="P1307" s="15" t="s">
        <v>8320</v>
      </c>
      <c r="Q1307" s="12">
        <v>42282.655543981484</v>
      </c>
      <c r="R1307">
        <v>2015</v>
      </c>
      <c r="S1307" t="s">
        <v>8373</v>
      </c>
    </row>
    <row r="1308" spans="1:19" ht="102" thickBot="1" x14ac:dyDescent="0.4">
      <c r="A1308">
        <v>4027</v>
      </c>
      <c r="B1308" s="3" t="s">
        <v>4023</v>
      </c>
      <c r="C1308" s="3" t="s">
        <v>8132</v>
      </c>
      <c r="D1308" s="6">
        <v>3000</v>
      </c>
      <c r="E1308" s="8">
        <v>215</v>
      </c>
      <c r="F1308" t="s">
        <v>8220</v>
      </c>
      <c r="G1308" t="s">
        <v>8223</v>
      </c>
      <c r="H1308" t="s">
        <v>8245</v>
      </c>
      <c r="I1308">
        <v>1487811600</v>
      </c>
      <c r="J1308">
        <v>1486077481</v>
      </c>
      <c r="K1308" t="b">
        <v>0</v>
      </c>
      <c r="L1308">
        <v>7</v>
      </c>
      <c r="M1308" t="b">
        <v>0</v>
      </c>
      <c r="N1308" t="s">
        <v>8269</v>
      </c>
      <c r="O1308" s="20" t="s">
        <v>8319</v>
      </c>
      <c r="P1308" s="15" t="s">
        <v>8320</v>
      </c>
      <c r="Q1308" s="13">
        <v>42768.97084490741</v>
      </c>
      <c r="R1308">
        <v>2017</v>
      </c>
      <c r="S1308" t="s">
        <v>8376</v>
      </c>
    </row>
    <row r="1309" spans="1:19" ht="73" thickBot="1" x14ac:dyDescent="0.4">
      <c r="A1309">
        <v>4028</v>
      </c>
      <c r="B1309" s="3" t="s">
        <v>4024</v>
      </c>
      <c r="C1309" s="3" t="s">
        <v>8133</v>
      </c>
      <c r="D1309" s="6">
        <v>2000</v>
      </c>
      <c r="E1309" s="8">
        <v>561</v>
      </c>
      <c r="F1309" t="s">
        <v>8220</v>
      </c>
      <c r="G1309" t="s">
        <v>8223</v>
      </c>
      <c r="H1309" t="s">
        <v>8245</v>
      </c>
      <c r="I1309">
        <v>1402007500</v>
      </c>
      <c r="J1309">
        <v>1399415500</v>
      </c>
      <c r="K1309" t="b">
        <v>0</v>
      </c>
      <c r="L1309">
        <v>11</v>
      </c>
      <c r="M1309" t="b">
        <v>0</v>
      </c>
      <c r="N1309" t="s">
        <v>8269</v>
      </c>
      <c r="O1309" s="20" t="s">
        <v>8319</v>
      </c>
      <c r="P1309" s="15" t="s">
        <v>8320</v>
      </c>
      <c r="Q1309" s="12">
        <v>41765.938657407409</v>
      </c>
      <c r="R1309">
        <v>2014</v>
      </c>
      <c r="S1309" t="s">
        <v>8368</v>
      </c>
    </row>
    <row r="1310" spans="1:19" ht="29.5" thickBot="1" x14ac:dyDescent="0.4">
      <c r="A1310">
        <v>4029</v>
      </c>
      <c r="B1310" s="3" t="s">
        <v>4025</v>
      </c>
      <c r="C1310" s="3" t="s">
        <v>8134</v>
      </c>
      <c r="D1310" s="6">
        <v>20000</v>
      </c>
      <c r="E1310" s="8">
        <v>0</v>
      </c>
      <c r="F1310" t="s">
        <v>8220</v>
      </c>
      <c r="G1310" t="s">
        <v>8223</v>
      </c>
      <c r="H1310" t="s">
        <v>8245</v>
      </c>
      <c r="I1310">
        <v>1450053370</v>
      </c>
      <c r="J1310">
        <v>1447461370</v>
      </c>
      <c r="K1310" t="b">
        <v>0</v>
      </c>
      <c r="L1310">
        <v>0</v>
      </c>
      <c r="M1310" t="b">
        <v>0</v>
      </c>
      <c r="N1310" t="s">
        <v>8269</v>
      </c>
      <c r="O1310" s="20" t="s">
        <v>8319</v>
      </c>
      <c r="P1310" s="15" t="s">
        <v>8320</v>
      </c>
      <c r="Q1310" s="13">
        <v>42322.02511574074</v>
      </c>
      <c r="R1310">
        <v>2015</v>
      </c>
      <c r="S1310" t="s">
        <v>8374</v>
      </c>
    </row>
    <row r="1311" spans="1:19" ht="87.5" thickBot="1" x14ac:dyDescent="0.4">
      <c r="A1311">
        <v>4030</v>
      </c>
      <c r="B1311" s="3" t="s">
        <v>4026</v>
      </c>
      <c r="C1311" s="3" t="s">
        <v>8135</v>
      </c>
      <c r="D1311" s="6">
        <v>2500</v>
      </c>
      <c r="E1311" s="8">
        <v>400</v>
      </c>
      <c r="F1311" t="s">
        <v>8220</v>
      </c>
      <c r="G1311" t="s">
        <v>8223</v>
      </c>
      <c r="H1311" t="s">
        <v>8245</v>
      </c>
      <c r="I1311">
        <v>1454525340</v>
      </c>
      <c r="J1311">
        <v>1452008599</v>
      </c>
      <c r="K1311" t="b">
        <v>0</v>
      </c>
      <c r="L1311">
        <v>6</v>
      </c>
      <c r="M1311" t="b">
        <v>0</v>
      </c>
      <c r="N1311" t="s">
        <v>8269</v>
      </c>
      <c r="O1311" s="20" t="s">
        <v>8319</v>
      </c>
      <c r="P1311" s="15" t="s">
        <v>8320</v>
      </c>
      <c r="Q1311" s="12">
        <v>42374.655081018522</v>
      </c>
      <c r="R1311">
        <v>2016</v>
      </c>
      <c r="S1311" t="s">
        <v>8365</v>
      </c>
    </row>
    <row r="1312" spans="1:19" ht="116.5" thickBot="1" x14ac:dyDescent="0.4">
      <c r="A1312">
        <v>4031</v>
      </c>
      <c r="B1312" s="3" t="s">
        <v>4027</v>
      </c>
      <c r="C1312" s="3" t="s">
        <v>8136</v>
      </c>
      <c r="D1312" s="6">
        <v>5000</v>
      </c>
      <c r="E1312" s="8">
        <v>0</v>
      </c>
      <c r="F1312" t="s">
        <v>8220</v>
      </c>
      <c r="G1312" t="s">
        <v>8223</v>
      </c>
      <c r="H1312" t="s">
        <v>8245</v>
      </c>
      <c r="I1312">
        <v>1418914964</v>
      </c>
      <c r="J1312">
        <v>1414591364</v>
      </c>
      <c r="K1312" t="b">
        <v>0</v>
      </c>
      <c r="L1312">
        <v>0</v>
      </c>
      <c r="M1312" t="b">
        <v>0</v>
      </c>
      <c r="N1312" t="s">
        <v>8269</v>
      </c>
      <c r="O1312" s="20" t="s">
        <v>8319</v>
      </c>
      <c r="P1312" s="15" t="s">
        <v>8320</v>
      </c>
      <c r="Q1312" s="13">
        <v>41941.585231481484</v>
      </c>
      <c r="R1312">
        <v>2014</v>
      </c>
      <c r="S1312" t="s">
        <v>8373</v>
      </c>
    </row>
    <row r="1313" spans="1:19" ht="87.5" thickBot="1" x14ac:dyDescent="0.4">
      <c r="A1313">
        <v>4032</v>
      </c>
      <c r="B1313" s="3" t="s">
        <v>4028</v>
      </c>
      <c r="C1313" s="3" t="s">
        <v>8137</v>
      </c>
      <c r="D1313" s="6">
        <v>6048</v>
      </c>
      <c r="E1313" s="8">
        <v>413</v>
      </c>
      <c r="F1313" t="s">
        <v>8220</v>
      </c>
      <c r="G1313" t="s">
        <v>8223</v>
      </c>
      <c r="H1313" t="s">
        <v>8245</v>
      </c>
      <c r="I1313">
        <v>1450211116</v>
      </c>
      <c r="J1313">
        <v>1445023516</v>
      </c>
      <c r="K1313" t="b">
        <v>0</v>
      </c>
      <c r="L1313">
        <v>7</v>
      </c>
      <c r="M1313" t="b">
        <v>0</v>
      </c>
      <c r="N1313" t="s">
        <v>8269</v>
      </c>
      <c r="O1313" s="20" t="s">
        <v>8319</v>
      </c>
      <c r="P1313" s="15" t="s">
        <v>8320</v>
      </c>
      <c r="Q1313" s="12">
        <v>42293.809212962966</v>
      </c>
      <c r="R1313">
        <v>2015</v>
      </c>
      <c r="S1313" t="s">
        <v>8373</v>
      </c>
    </row>
    <row r="1314" spans="1:19" ht="87.5" thickBot="1" x14ac:dyDescent="0.4">
      <c r="A1314">
        <v>4033</v>
      </c>
      <c r="B1314" s="3" t="s">
        <v>4029</v>
      </c>
      <c r="C1314" s="3" t="s">
        <v>8138</v>
      </c>
      <c r="D1314" s="6">
        <v>23900</v>
      </c>
      <c r="E1314" s="8">
        <v>6141.99</v>
      </c>
      <c r="F1314" t="s">
        <v>8220</v>
      </c>
      <c r="G1314" t="s">
        <v>8224</v>
      </c>
      <c r="H1314" t="s">
        <v>8246</v>
      </c>
      <c r="I1314">
        <v>1475398800</v>
      </c>
      <c r="J1314">
        <v>1472711224</v>
      </c>
      <c r="K1314" t="b">
        <v>0</v>
      </c>
      <c r="L1314">
        <v>94</v>
      </c>
      <c r="M1314" t="b">
        <v>0</v>
      </c>
      <c r="N1314" t="s">
        <v>8269</v>
      </c>
      <c r="O1314" s="20" t="s">
        <v>8319</v>
      </c>
      <c r="P1314" s="15" t="s">
        <v>8320</v>
      </c>
      <c r="Q1314" s="13">
        <v>42614.268796296295</v>
      </c>
      <c r="R1314">
        <v>2016</v>
      </c>
      <c r="S1314" t="s">
        <v>8372</v>
      </c>
    </row>
    <row r="1315" spans="1:19" ht="116.5" thickBot="1" x14ac:dyDescent="0.4">
      <c r="A1315">
        <v>4034</v>
      </c>
      <c r="B1315" s="3" t="s">
        <v>4030</v>
      </c>
      <c r="C1315" s="3" t="s">
        <v>8139</v>
      </c>
      <c r="D1315" s="6">
        <v>13500</v>
      </c>
      <c r="E1315" s="8">
        <v>200</v>
      </c>
      <c r="F1315" t="s">
        <v>8220</v>
      </c>
      <c r="G1315" t="s">
        <v>8223</v>
      </c>
      <c r="H1315" t="s">
        <v>8245</v>
      </c>
      <c r="I1315">
        <v>1428097450</v>
      </c>
      <c r="J1315">
        <v>1425509050</v>
      </c>
      <c r="K1315" t="b">
        <v>0</v>
      </c>
      <c r="L1315">
        <v>2</v>
      </c>
      <c r="M1315" t="b">
        <v>0</v>
      </c>
      <c r="N1315" t="s">
        <v>8269</v>
      </c>
      <c r="O1315" s="20" t="s">
        <v>8319</v>
      </c>
      <c r="P1315" s="15" t="s">
        <v>8320</v>
      </c>
      <c r="Q1315" s="12">
        <v>42067.947337962964</v>
      </c>
      <c r="R1315">
        <v>2015</v>
      </c>
      <c r="S1315" t="s">
        <v>8366</v>
      </c>
    </row>
    <row r="1316" spans="1:19" ht="29.5" thickBot="1" x14ac:dyDescent="0.4">
      <c r="A1316">
        <v>4035</v>
      </c>
      <c r="B1316" s="3" t="s">
        <v>4031</v>
      </c>
      <c r="C1316" s="3" t="s">
        <v>8140</v>
      </c>
      <c r="D1316" s="6">
        <v>10000</v>
      </c>
      <c r="E1316" s="8">
        <v>3685</v>
      </c>
      <c r="F1316" t="s">
        <v>8220</v>
      </c>
      <c r="G1316" t="s">
        <v>8223</v>
      </c>
      <c r="H1316" t="s">
        <v>8245</v>
      </c>
      <c r="I1316">
        <v>1413925887</v>
      </c>
      <c r="J1316">
        <v>1411333887</v>
      </c>
      <c r="K1316" t="b">
        <v>0</v>
      </c>
      <c r="L1316">
        <v>25</v>
      </c>
      <c r="M1316" t="b">
        <v>0</v>
      </c>
      <c r="N1316" t="s">
        <v>8269</v>
      </c>
      <c r="O1316" s="20" t="s">
        <v>8319</v>
      </c>
      <c r="P1316" s="15" t="s">
        <v>8320</v>
      </c>
      <c r="Q1316" s="13">
        <v>41903.882951388892</v>
      </c>
      <c r="R1316">
        <v>2014</v>
      </c>
      <c r="S1316" t="s">
        <v>8372</v>
      </c>
    </row>
    <row r="1317" spans="1:19" ht="44" thickBot="1" x14ac:dyDescent="0.4">
      <c r="A1317">
        <v>4036</v>
      </c>
      <c r="B1317" s="3" t="s">
        <v>4032</v>
      </c>
      <c r="C1317" s="3" t="s">
        <v>7438</v>
      </c>
      <c r="D1317" s="6">
        <v>6000</v>
      </c>
      <c r="E1317" s="8">
        <v>2823</v>
      </c>
      <c r="F1317" t="s">
        <v>8220</v>
      </c>
      <c r="G1317" t="s">
        <v>8223</v>
      </c>
      <c r="H1317" t="s">
        <v>8245</v>
      </c>
      <c r="I1317">
        <v>1404253800</v>
      </c>
      <c r="J1317">
        <v>1402784964</v>
      </c>
      <c r="K1317" t="b">
        <v>0</v>
      </c>
      <c r="L1317">
        <v>17</v>
      </c>
      <c r="M1317" t="b">
        <v>0</v>
      </c>
      <c r="N1317" t="s">
        <v>8269</v>
      </c>
      <c r="O1317" s="20" t="s">
        <v>8319</v>
      </c>
      <c r="P1317" s="15" t="s">
        <v>8320</v>
      </c>
      <c r="Q1317" s="12">
        <v>41804.937083333331</v>
      </c>
      <c r="R1317">
        <v>2014</v>
      </c>
      <c r="S1317" t="s">
        <v>8369</v>
      </c>
    </row>
    <row r="1318" spans="1:19" ht="87.5" thickBot="1" x14ac:dyDescent="0.4">
      <c r="A1318">
        <v>4037</v>
      </c>
      <c r="B1318" s="3" t="s">
        <v>4033</v>
      </c>
      <c r="C1318" s="3" t="s">
        <v>8141</v>
      </c>
      <c r="D1318" s="6">
        <v>700</v>
      </c>
      <c r="E1318" s="8">
        <v>80</v>
      </c>
      <c r="F1318" t="s">
        <v>8220</v>
      </c>
      <c r="G1318" t="s">
        <v>8223</v>
      </c>
      <c r="H1318" t="s">
        <v>8245</v>
      </c>
      <c r="I1318">
        <v>1464099900</v>
      </c>
      <c r="J1318">
        <v>1462585315</v>
      </c>
      <c r="K1318" t="b">
        <v>0</v>
      </c>
      <c r="L1318">
        <v>2</v>
      </c>
      <c r="M1318" t="b">
        <v>0</v>
      </c>
      <c r="N1318" t="s">
        <v>8269</v>
      </c>
      <c r="O1318" s="20" t="s">
        <v>8319</v>
      </c>
      <c r="P1318" s="15" t="s">
        <v>8320</v>
      </c>
      <c r="Q1318" s="13">
        <v>42497.070775462962</v>
      </c>
      <c r="R1318">
        <v>2016</v>
      </c>
      <c r="S1318" t="s">
        <v>8368</v>
      </c>
    </row>
    <row r="1319" spans="1:19" ht="116.5" thickBot="1" x14ac:dyDescent="0.4">
      <c r="A1319">
        <v>4038</v>
      </c>
      <c r="B1319" s="3" t="s">
        <v>4034</v>
      </c>
      <c r="C1319" s="3" t="s">
        <v>8142</v>
      </c>
      <c r="D1319" s="6">
        <v>2500</v>
      </c>
      <c r="E1319" s="8">
        <v>301</v>
      </c>
      <c r="F1319" t="s">
        <v>8220</v>
      </c>
      <c r="G1319" t="s">
        <v>8223</v>
      </c>
      <c r="H1319" t="s">
        <v>8245</v>
      </c>
      <c r="I1319">
        <v>1413573010</v>
      </c>
      <c r="J1319">
        <v>1408389010</v>
      </c>
      <c r="K1319" t="b">
        <v>0</v>
      </c>
      <c r="L1319">
        <v>4</v>
      </c>
      <c r="M1319" t="b">
        <v>0</v>
      </c>
      <c r="N1319" t="s">
        <v>8269</v>
      </c>
      <c r="O1319" s="20" t="s">
        <v>8319</v>
      </c>
      <c r="P1319" s="15" t="s">
        <v>8320</v>
      </c>
      <c r="Q1319" s="12">
        <v>41869.798726851855</v>
      </c>
      <c r="R1319">
        <v>2014</v>
      </c>
      <c r="S1319" t="s">
        <v>8371</v>
      </c>
    </row>
    <row r="1320" spans="1:19" ht="87.5" thickBot="1" x14ac:dyDescent="0.4">
      <c r="A1320">
        <v>4039</v>
      </c>
      <c r="B1320" s="3" t="s">
        <v>4035</v>
      </c>
      <c r="C1320" s="3" t="s">
        <v>8143</v>
      </c>
      <c r="D1320" s="6">
        <v>500</v>
      </c>
      <c r="E1320" s="8">
        <v>300</v>
      </c>
      <c r="F1320" t="s">
        <v>8220</v>
      </c>
      <c r="G1320" t="s">
        <v>8223</v>
      </c>
      <c r="H1320" t="s">
        <v>8245</v>
      </c>
      <c r="I1320">
        <v>1448949540</v>
      </c>
      <c r="J1320">
        <v>1446048367</v>
      </c>
      <c r="K1320" t="b">
        <v>0</v>
      </c>
      <c r="L1320">
        <v>5</v>
      </c>
      <c r="M1320" t="b">
        <v>0</v>
      </c>
      <c r="N1320" t="s">
        <v>8269</v>
      </c>
      <c r="O1320" s="20" t="s">
        <v>8319</v>
      </c>
      <c r="P1320" s="15" t="s">
        <v>8320</v>
      </c>
      <c r="Q1320" s="13">
        <v>42305.670914351853</v>
      </c>
      <c r="R1320">
        <v>2015</v>
      </c>
      <c r="S1320" t="s">
        <v>8373</v>
      </c>
    </row>
    <row r="1321" spans="1:19" ht="44" thickBot="1" x14ac:dyDescent="0.4">
      <c r="A1321">
        <v>4040</v>
      </c>
      <c r="B1321" s="3" t="s">
        <v>4036</v>
      </c>
      <c r="C1321" s="3" t="s">
        <v>8144</v>
      </c>
      <c r="D1321" s="6">
        <v>8000</v>
      </c>
      <c r="E1321" s="8">
        <v>2500</v>
      </c>
      <c r="F1321" t="s">
        <v>8220</v>
      </c>
      <c r="G1321" t="s">
        <v>8223</v>
      </c>
      <c r="H1321" t="s">
        <v>8245</v>
      </c>
      <c r="I1321">
        <v>1437188400</v>
      </c>
      <c r="J1321">
        <v>1432100004</v>
      </c>
      <c r="K1321" t="b">
        <v>0</v>
      </c>
      <c r="L1321">
        <v>2</v>
      </c>
      <c r="M1321" t="b">
        <v>0</v>
      </c>
      <c r="N1321" t="s">
        <v>8269</v>
      </c>
      <c r="O1321" s="20" t="s">
        <v>8319</v>
      </c>
      <c r="P1321" s="15" t="s">
        <v>8320</v>
      </c>
      <c r="Q1321" s="12">
        <v>42144.231527777774</v>
      </c>
      <c r="R1321">
        <v>2015</v>
      </c>
      <c r="S1321" t="s">
        <v>8368</v>
      </c>
    </row>
    <row r="1322" spans="1:19" ht="44" thickBot="1" x14ac:dyDescent="0.4">
      <c r="A1322">
        <v>4041</v>
      </c>
      <c r="B1322" s="3" t="s">
        <v>4037</v>
      </c>
      <c r="C1322" s="3" t="s">
        <v>8145</v>
      </c>
      <c r="D1322" s="6">
        <v>5000</v>
      </c>
      <c r="E1322" s="8">
        <v>21</v>
      </c>
      <c r="F1322" t="s">
        <v>8220</v>
      </c>
      <c r="G1322" t="s">
        <v>8224</v>
      </c>
      <c r="H1322" t="s">
        <v>8246</v>
      </c>
      <c r="I1322">
        <v>1473160954</v>
      </c>
      <c r="J1322">
        <v>1467976954</v>
      </c>
      <c r="K1322" t="b">
        <v>0</v>
      </c>
      <c r="L1322">
        <v>2</v>
      </c>
      <c r="M1322" t="b">
        <v>0</v>
      </c>
      <c r="N1322" t="s">
        <v>8269</v>
      </c>
      <c r="O1322" s="20" t="s">
        <v>8319</v>
      </c>
      <c r="P1322" s="15" t="s">
        <v>8320</v>
      </c>
      <c r="Q1322" s="13">
        <v>42559.474004629628</v>
      </c>
      <c r="R1322">
        <v>2016</v>
      </c>
      <c r="S1322" t="s">
        <v>8370</v>
      </c>
    </row>
    <row r="1323" spans="1:19" ht="29.5" thickBot="1" x14ac:dyDescent="0.4">
      <c r="A1323">
        <v>4042</v>
      </c>
      <c r="B1323" s="3" t="s">
        <v>4038</v>
      </c>
      <c r="C1323" s="3" t="s">
        <v>8146</v>
      </c>
      <c r="D1323" s="6">
        <v>10000</v>
      </c>
      <c r="E1323" s="8">
        <v>21</v>
      </c>
      <c r="F1323" t="s">
        <v>8220</v>
      </c>
      <c r="G1323" t="s">
        <v>8223</v>
      </c>
      <c r="H1323" t="s">
        <v>8245</v>
      </c>
      <c r="I1323">
        <v>1421781360</v>
      </c>
      <c r="J1323">
        <v>1419213664</v>
      </c>
      <c r="K1323" t="b">
        <v>0</v>
      </c>
      <c r="L1323">
        <v>3</v>
      </c>
      <c r="M1323" t="b">
        <v>0</v>
      </c>
      <c r="N1323" t="s">
        <v>8269</v>
      </c>
      <c r="O1323" s="20" t="s">
        <v>8319</v>
      </c>
      <c r="P1323" s="15" t="s">
        <v>8320</v>
      </c>
      <c r="Q1323" s="12">
        <v>41995.084074074075</v>
      </c>
      <c r="R1323">
        <v>2014</v>
      </c>
      <c r="S1323" t="s">
        <v>8375</v>
      </c>
    </row>
    <row r="1324" spans="1:19" ht="73" thickBot="1" x14ac:dyDescent="0.4">
      <c r="A1324">
        <v>4043</v>
      </c>
      <c r="B1324" s="3" t="s">
        <v>4039</v>
      </c>
      <c r="C1324" s="3" t="s">
        <v>8147</v>
      </c>
      <c r="D1324" s="6">
        <v>300</v>
      </c>
      <c r="E1324" s="8">
        <v>0</v>
      </c>
      <c r="F1324" t="s">
        <v>8220</v>
      </c>
      <c r="G1324" t="s">
        <v>8228</v>
      </c>
      <c r="H1324" t="s">
        <v>8250</v>
      </c>
      <c r="I1324">
        <v>1416524325</v>
      </c>
      <c r="J1324">
        <v>1415228325</v>
      </c>
      <c r="K1324" t="b">
        <v>0</v>
      </c>
      <c r="L1324">
        <v>0</v>
      </c>
      <c r="M1324" t="b">
        <v>0</v>
      </c>
      <c r="N1324" t="s">
        <v>8269</v>
      </c>
      <c r="O1324" s="20" t="s">
        <v>8319</v>
      </c>
      <c r="P1324" s="15" t="s">
        <v>8320</v>
      </c>
      <c r="Q1324" s="13">
        <v>41948.957465277781</v>
      </c>
      <c r="R1324">
        <v>2014</v>
      </c>
      <c r="S1324" t="s">
        <v>8374</v>
      </c>
    </row>
    <row r="1325" spans="1:19" ht="73" thickBot="1" x14ac:dyDescent="0.4">
      <c r="A1325">
        <v>4044</v>
      </c>
      <c r="B1325" s="3" t="s">
        <v>4040</v>
      </c>
      <c r="C1325" s="3" t="s">
        <v>8148</v>
      </c>
      <c r="D1325" s="6">
        <v>600</v>
      </c>
      <c r="E1325" s="8">
        <v>225</v>
      </c>
      <c r="F1325" t="s">
        <v>8220</v>
      </c>
      <c r="G1325" t="s">
        <v>8223</v>
      </c>
      <c r="H1325" t="s">
        <v>8245</v>
      </c>
      <c r="I1325">
        <v>1428642000</v>
      </c>
      <c r="J1325">
        <v>1426050982</v>
      </c>
      <c r="K1325" t="b">
        <v>0</v>
      </c>
      <c r="L1325">
        <v>4</v>
      </c>
      <c r="M1325" t="b">
        <v>0</v>
      </c>
      <c r="N1325" t="s">
        <v>8269</v>
      </c>
      <c r="O1325" s="20" t="s">
        <v>8319</v>
      </c>
      <c r="P1325" s="15" t="s">
        <v>8320</v>
      </c>
      <c r="Q1325" s="12">
        <v>42074.219699074078</v>
      </c>
      <c r="R1325">
        <v>2015</v>
      </c>
      <c r="S1325" t="s">
        <v>8366</v>
      </c>
    </row>
    <row r="1326" spans="1:19" ht="44" thickBot="1" x14ac:dyDescent="0.4">
      <c r="A1326">
        <v>4045</v>
      </c>
      <c r="B1326" s="3" t="s">
        <v>4041</v>
      </c>
      <c r="C1326" s="3" t="s">
        <v>8149</v>
      </c>
      <c r="D1326" s="6">
        <v>5000</v>
      </c>
      <c r="E1326" s="8">
        <v>1</v>
      </c>
      <c r="F1326" t="s">
        <v>8220</v>
      </c>
      <c r="G1326" t="s">
        <v>8225</v>
      </c>
      <c r="H1326" t="s">
        <v>8247</v>
      </c>
      <c r="I1326">
        <v>1408596589</v>
      </c>
      <c r="J1326">
        <v>1406004589</v>
      </c>
      <c r="K1326" t="b">
        <v>0</v>
      </c>
      <c r="L1326">
        <v>1</v>
      </c>
      <c r="M1326" t="b">
        <v>0</v>
      </c>
      <c r="N1326" t="s">
        <v>8269</v>
      </c>
      <c r="O1326" s="20" t="s">
        <v>8319</v>
      </c>
      <c r="P1326" s="15" t="s">
        <v>8320</v>
      </c>
      <c r="Q1326" s="13">
        <v>41842.201261574075</v>
      </c>
      <c r="R1326">
        <v>2014</v>
      </c>
      <c r="S1326" t="s">
        <v>8370</v>
      </c>
    </row>
    <row r="1327" spans="1:19" ht="102" thickBot="1" x14ac:dyDescent="0.4">
      <c r="A1327">
        <v>4046</v>
      </c>
      <c r="B1327" s="3" t="s">
        <v>4042</v>
      </c>
      <c r="C1327" s="3" t="s">
        <v>8150</v>
      </c>
      <c r="D1327" s="6">
        <v>5600</v>
      </c>
      <c r="E1327" s="8">
        <v>460</v>
      </c>
      <c r="F1327" t="s">
        <v>8220</v>
      </c>
      <c r="G1327" t="s">
        <v>8223</v>
      </c>
      <c r="H1327" t="s">
        <v>8245</v>
      </c>
      <c r="I1327">
        <v>1413992210</v>
      </c>
      <c r="J1327">
        <v>1411400210</v>
      </c>
      <c r="K1327" t="b">
        <v>0</v>
      </c>
      <c r="L1327">
        <v>12</v>
      </c>
      <c r="M1327" t="b">
        <v>0</v>
      </c>
      <c r="N1327" t="s">
        <v>8269</v>
      </c>
      <c r="O1327" s="20" t="s">
        <v>8319</v>
      </c>
      <c r="P1327" s="15" t="s">
        <v>8320</v>
      </c>
      <c r="Q1327" s="12">
        <v>41904.650578703702</v>
      </c>
      <c r="R1327">
        <v>2014</v>
      </c>
      <c r="S1327" t="s">
        <v>8372</v>
      </c>
    </row>
    <row r="1328" spans="1:19" ht="131" thickBot="1" x14ac:dyDescent="0.4">
      <c r="A1328">
        <v>4047</v>
      </c>
      <c r="B1328" s="3" t="s">
        <v>4043</v>
      </c>
      <c r="C1328" s="3" t="s">
        <v>8151</v>
      </c>
      <c r="D1328" s="6">
        <v>5000</v>
      </c>
      <c r="E1328" s="8">
        <v>110</v>
      </c>
      <c r="F1328" t="s">
        <v>8220</v>
      </c>
      <c r="G1328" t="s">
        <v>8223</v>
      </c>
      <c r="H1328" t="s">
        <v>8245</v>
      </c>
      <c r="I1328">
        <v>1420938000</v>
      </c>
      <c r="J1328">
        <v>1418862743</v>
      </c>
      <c r="K1328" t="b">
        <v>0</v>
      </c>
      <c r="L1328">
        <v>4</v>
      </c>
      <c r="M1328" t="b">
        <v>0</v>
      </c>
      <c r="N1328" t="s">
        <v>8269</v>
      </c>
      <c r="O1328" s="20" t="s">
        <v>8319</v>
      </c>
      <c r="P1328" s="15" t="s">
        <v>8320</v>
      </c>
      <c r="Q1328" s="13">
        <v>41991.022488425922</v>
      </c>
      <c r="R1328">
        <v>2014</v>
      </c>
      <c r="S1328" t="s">
        <v>8375</v>
      </c>
    </row>
    <row r="1329" spans="1:19" ht="44" thickBot="1" x14ac:dyDescent="0.4">
      <c r="A1329">
        <v>4048</v>
      </c>
      <c r="B1329" s="3" t="s">
        <v>4044</v>
      </c>
      <c r="C1329" s="3" t="s">
        <v>8152</v>
      </c>
      <c r="D1329" s="6">
        <v>17000</v>
      </c>
      <c r="E1329" s="8">
        <v>3001</v>
      </c>
      <c r="F1329" t="s">
        <v>8220</v>
      </c>
      <c r="G1329" t="s">
        <v>8224</v>
      </c>
      <c r="H1329" t="s">
        <v>8246</v>
      </c>
      <c r="I1329">
        <v>1460373187</v>
      </c>
      <c r="J1329">
        <v>1457352787</v>
      </c>
      <c r="K1329" t="b">
        <v>0</v>
      </c>
      <c r="L1329">
        <v>91</v>
      </c>
      <c r="M1329" t="b">
        <v>0</v>
      </c>
      <c r="N1329" t="s">
        <v>8269</v>
      </c>
      <c r="O1329" s="20" t="s">
        <v>8319</v>
      </c>
      <c r="P1329" s="15" t="s">
        <v>8320</v>
      </c>
      <c r="Q1329" s="12">
        <v>42436.509108796294</v>
      </c>
      <c r="R1329">
        <v>2016</v>
      </c>
      <c r="S1329" t="s">
        <v>8366</v>
      </c>
    </row>
    <row r="1330" spans="1:19" ht="116.5" thickBot="1" x14ac:dyDescent="0.4">
      <c r="A1330">
        <v>4049</v>
      </c>
      <c r="B1330" s="3" t="s">
        <v>4045</v>
      </c>
      <c r="C1330" s="3" t="s">
        <v>8153</v>
      </c>
      <c r="D1330" s="6">
        <v>20000</v>
      </c>
      <c r="E1330" s="8">
        <v>16</v>
      </c>
      <c r="F1330" t="s">
        <v>8220</v>
      </c>
      <c r="G1330" t="s">
        <v>8223</v>
      </c>
      <c r="H1330" t="s">
        <v>8245</v>
      </c>
      <c r="I1330">
        <v>1436914815</v>
      </c>
      <c r="J1330">
        <v>1434322815</v>
      </c>
      <c r="K1330" t="b">
        <v>0</v>
      </c>
      <c r="L1330">
        <v>1</v>
      </c>
      <c r="M1330" t="b">
        <v>0</v>
      </c>
      <c r="N1330" t="s">
        <v>8269</v>
      </c>
      <c r="O1330" s="20" t="s">
        <v>8319</v>
      </c>
      <c r="P1330" s="15" t="s">
        <v>8320</v>
      </c>
      <c r="Q1330" s="13">
        <v>42169.958506944444</v>
      </c>
      <c r="R1330">
        <v>2015</v>
      </c>
      <c r="S1330" t="s">
        <v>8369</v>
      </c>
    </row>
    <row r="1331" spans="1:19" ht="44" thickBot="1" x14ac:dyDescent="0.4">
      <c r="A1331">
        <v>4050</v>
      </c>
      <c r="B1331" s="3" t="s">
        <v>4046</v>
      </c>
      <c r="C1331" s="3" t="s">
        <v>8154</v>
      </c>
      <c r="D1331" s="6">
        <v>1500</v>
      </c>
      <c r="E1331" s="8">
        <v>1</v>
      </c>
      <c r="F1331" t="s">
        <v>8220</v>
      </c>
      <c r="G1331" t="s">
        <v>8223</v>
      </c>
      <c r="H1331" t="s">
        <v>8245</v>
      </c>
      <c r="I1331">
        <v>1414077391</v>
      </c>
      <c r="J1331">
        <v>1411485391</v>
      </c>
      <c r="K1331" t="b">
        <v>0</v>
      </c>
      <c r="L1331">
        <v>1</v>
      </c>
      <c r="M1331" t="b">
        <v>0</v>
      </c>
      <c r="N1331" t="s">
        <v>8269</v>
      </c>
      <c r="O1331" s="20" t="s">
        <v>8319</v>
      </c>
      <c r="P1331" s="15" t="s">
        <v>8320</v>
      </c>
      <c r="Q1331" s="12">
        <v>41905.636469907404</v>
      </c>
      <c r="R1331">
        <v>2014</v>
      </c>
      <c r="S1331" t="s">
        <v>8372</v>
      </c>
    </row>
    <row r="1332" spans="1:19" ht="58.5" thickBot="1" x14ac:dyDescent="0.4">
      <c r="A1332">
        <v>4051</v>
      </c>
      <c r="B1332" s="3" t="s">
        <v>4047</v>
      </c>
      <c r="C1332" s="3" t="s">
        <v>8155</v>
      </c>
      <c r="D1332" s="6">
        <v>500</v>
      </c>
      <c r="E1332" s="8">
        <v>0</v>
      </c>
      <c r="F1332" t="s">
        <v>8220</v>
      </c>
      <c r="G1332" t="s">
        <v>8223</v>
      </c>
      <c r="H1332" t="s">
        <v>8245</v>
      </c>
      <c r="I1332">
        <v>1399618380</v>
      </c>
      <c r="J1332">
        <v>1399058797</v>
      </c>
      <c r="K1332" t="b">
        <v>0</v>
      </c>
      <c r="L1332">
        <v>0</v>
      </c>
      <c r="M1332" t="b">
        <v>0</v>
      </c>
      <c r="N1332" t="s">
        <v>8269</v>
      </c>
      <c r="O1332" s="20" t="s">
        <v>8319</v>
      </c>
      <c r="P1332" s="15" t="s">
        <v>8320</v>
      </c>
      <c r="Q1332" s="13">
        <v>41761.810150462959</v>
      </c>
      <c r="R1332">
        <v>2014</v>
      </c>
      <c r="S1332" t="s">
        <v>8368</v>
      </c>
    </row>
    <row r="1333" spans="1:19" ht="44" thickBot="1" x14ac:dyDescent="0.4">
      <c r="A1333">
        <v>4052</v>
      </c>
      <c r="B1333" s="3" t="s">
        <v>4048</v>
      </c>
      <c r="C1333" s="3" t="s">
        <v>8156</v>
      </c>
      <c r="D1333" s="6">
        <v>3000</v>
      </c>
      <c r="E1333" s="8">
        <v>1126</v>
      </c>
      <c r="F1333" t="s">
        <v>8220</v>
      </c>
      <c r="G1333" t="s">
        <v>8223</v>
      </c>
      <c r="H1333" t="s">
        <v>8245</v>
      </c>
      <c r="I1333">
        <v>1413234316</v>
      </c>
      <c r="J1333">
        <v>1408050316</v>
      </c>
      <c r="K1333" t="b">
        <v>0</v>
      </c>
      <c r="L1333">
        <v>13</v>
      </c>
      <c r="M1333" t="b">
        <v>0</v>
      </c>
      <c r="N1333" t="s">
        <v>8269</v>
      </c>
      <c r="O1333" s="20" t="s">
        <v>8319</v>
      </c>
      <c r="P1333" s="15" t="s">
        <v>8320</v>
      </c>
      <c r="Q1333" s="12">
        <v>41865.878657407404</v>
      </c>
      <c r="R1333">
        <v>2014</v>
      </c>
      <c r="S1333" t="s">
        <v>8371</v>
      </c>
    </row>
    <row r="1334" spans="1:19" ht="102" thickBot="1" x14ac:dyDescent="0.4">
      <c r="A1334">
        <v>4053</v>
      </c>
      <c r="B1334" s="3" t="s">
        <v>4049</v>
      </c>
      <c r="C1334" s="3" t="s">
        <v>8157</v>
      </c>
      <c r="D1334" s="6">
        <v>500</v>
      </c>
      <c r="E1334" s="8">
        <v>110</v>
      </c>
      <c r="F1334" t="s">
        <v>8220</v>
      </c>
      <c r="G1334" t="s">
        <v>8224</v>
      </c>
      <c r="H1334" t="s">
        <v>8246</v>
      </c>
      <c r="I1334">
        <v>1416081600</v>
      </c>
      <c r="J1334">
        <v>1413477228</v>
      </c>
      <c r="K1334" t="b">
        <v>0</v>
      </c>
      <c r="L1334">
        <v>2</v>
      </c>
      <c r="M1334" t="b">
        <v>0</v>
      </c>
      <c r="N1334" t="s">
        <v>8269</v>
      </c>
      <c r="O1334" s="20" t="s">
        <v>8319</v>
      </c>
      <c r="P1334" s="15" t="s">
        <v>8320</v>
      </c>
      <c r="Q1334" s="13">
        <v>41928.690138888887</v>
      </c>
      <c r="R1334">
        <v>2014</v>
      </c>
      <c r="S1334" t="s">
        <v>8373</v>
      </c>
    </row>
    <row r="1335" spans="1:19" ht="87.5" thickBot="1" x14ac:dyDescent="0.4">
      <c r="A1335">
        <v>4054</v>
      </c>
      <c r="B1335" s="3" t="s">
        <v>4050</v>
      </c>
      <c r="C1335" s="3" t="s">
        <v>8158</v>
      </c>
      <c r="D1335" s="6">
        <v>8880</v>
      </c>
      <c r="E1335" s="8">
        <v>0</v>
      </c>
      <c r="F1335" t="s">
        <v>8220</v>
      </c>
      <c r="G1335" t="s">
        <v>8223</v>
      </c>
      <c r="H1335" t="s">
        <v>8245</v>
      </c>
      <c r="I1335">
        <v>1475294400</v>
      </c>
      <c r="J1335">
        <v>1472674285</v>
      </c>
      <c r="K1335" t="b">
        <v>0</v>
      </c>
      <c r="L1335">
        <v>0</v>
      </c>
      <c r="M1335" t="b">
        <v>0</v>
      </c>
      <c r="N1335" t="s">
        <v>8269</v>
      </c>
      <c r="O1335" s="20" t="s">
        <v>8319</v>
      </c>
      <c r="P1335" s="15" t="s">
        <v>8320</v>
      </c>
      <c r="Q1335" s="12">
        <v>42613.841261574074</v>
      </c>
      <c r="R1335">
        <v>2016</v>
      </c>
      <c r="S1335" t="s">
        <v>8371</v>
      </c>
    </row>
    <row r="1336" spans="1:19" ht="102" thickBot="1" x14ac:dyDescent="0.4">
      <c r="A1336">
        <v>4055</v>
      </c>
      <c r="B1336" s="3" t="s">
        <v>4051</v>
      </c>
      <c r="C1336" s="3" t="s">
        <v>8159</v>
      </c>
      <c r="D1336" s="6">
        <v>5000</v>
      </c>
      <c r="E1336" s="8">
        <v>881</v>
      </c>
      <c r="F1336" t="s">
        <v>8220</v>
      </c>
      <c r="G1336" t="s">
        <v>8224</v>
      </c>
      <c r="H1336" t="s">
        <v>8246</v>
      </c>
      <c r="I1336">
        <v>1403192031</v>
      </c>
      <c r="J1336">
        <v>1400600031</v>
      </c>
      <c r="K1336" t="b">
        <v>0</v>
      </c>
      <c r="L1336">
        <v>21</v>
      </c>
      <c r="M1336" t="b">
        <v>0</v>
      </c>
      <c r="N1336" t="s">
        <v>8269</v>
      </c>
      <c r="O1336" s="20" t="s">
        <v>8319</v>
      </c>
      <c r="P1336" s="15" t="s">
        <v>8320</v>
      </c>
      <c r="Q1336" s="13">
        <v>41779.648506944446</v>
      </c>
      <c r="R1336">
        <v>2014</v>
      </c>
      <c r="S1336" t="s">
        <v>8368</v>
      </c>
    </row>
    <row r="1337" spans="1:19" ht="29.5" thickBot="1" x14ac:dyDescent="0.4">
      <c r="A1337">
        <v>4056</v>
      </c>
      <c r="B1337" s="3" t="s">
        <v>4052</v>
      </c>
      <c r="C1337" s="3" t="s">
        <v>8160</v>
      </c>
      <c r="D1337" s="6">
        <v>1500</v>
      </c>
      <c r="E1337" s="8">
        <v>795</v>
      </c>
      <c r="F1337" t="s">
        <v>8220</v>
      </c>
      <c r="G1337" t="s">
        <v>8223</v>
      </c>
      <c r="H1337" t="s">
        <v>8245</v>
      </c>
      <c r="I1337">
        <v>1467575940</v>
      </c>
      <c r="J1337">
        <v>1465856639</v>
      </c>
      <c r="K1337" t="b">
        <v>0</v>
      </c>
      <c r="L1337">
        <v>9</v>
      </c>
      <c r="M1337" t="b">
        <v>0</v>
      </c>
      <c r="N1337" t="s">
        <v>8269</v>
      </c>
      <c r="O1337" s="20" t="s">
        <v>8319</v>
      </c>
      <c r="P1337" s="15" t="s">
        <v>8320</v>
      </c>
      <c r="Q1337" s="12">
        <v>42534.933321759258</v>
      </c>
      <c r="R1337">
        <v>2016</v>
      </c>
      <c r="S1337" t="s">
        <v>8369</v>
      </c>
    </row>
    <row r="1338" spans="1:19" ht="116.5" thickBot="1" x14ac:dyDescent="0.4">
      <c r="A1338">
        <v>4057</v>
      </c>
      <c r="B1338" s="3" t="s">
        <v>4053</v>
      </c>
      <c r="C1338" s="3" t="s">
        <v>8161</v>
      </c>
      <c r="D1338" s="6">
        <v>3500</v>
      </c>
      <c r="E1338" s="8">
        <v>775</v>
      </c>
      <c r="F1338" t="s">
        <v>8220</v>
      </c>
      <c r="G1338" t="s">
        <v>8224</v>
      </c>
      <c r="H1338" t="s">
        <v>8246</v>
      </c>
      <c r="I1338">
        <v>1448492400</v>
      </c>
      <c r="J1338">
        <v>1446506080</v>
      </c>
      <c r="K1338" t="b">
        <v>0</v>
      </c>
      <c r="L1338">
        <v>6</v>
      </c>
      <c r="M1338" t="b">
        <v>0</v>
      </c>
      <c r="N1338" t="s">
        <v>8269</v>
      </c>
      <c r="O1338" s="20" t="s">
        <v>8319</v>
      </c>
      <c r="P1338" s="15" t="s">
        <v>8320</v>
      </c>
      <c r="Q1338" s="13">
        <v>42310.968518518515</v>
      </c>
      <c r="R1338">
        <v>2015</v>
      </c>
      <c r="S1338" t="s">
        <v>8374</v>
      </c>
    </row>
    <row r="1339" spans="1:19" ht="58.5" thickBot="1" x14ac:dyDescent="0.4">
      <c r="A1339">
        <v>4058</v>
      </c>
      <c r="B1339" s="3" t="s">
        <v>4054</v>
      </c>
      <c r="C1339" s="3" t="s">
        <v>8162</v>
      </c>
      <c r="D1339" s="6">
        <v>3750</v>
      </c>
      <c r="E1339" s="8">
        <v>95</v>
      </c>
      <c r="F1339" t="s">
        <v>8220</v>
      </c>
      <c r="G1339" t="s">
        <v>8223</v>
      </c>
      <c r="H1339" t="s">
        <v>8245</v>
      </c>
      <c r="I1339">
        <v>1459483140</v>
      </c>
      <c r="J1339">
        <v>1458178044</v>
      </c>
      <c r="K1339" t="b">
        <v>0</v>
      </c>
      <c r="L1339">
        <v>4</v>
      </c>
      <c r="M1339" t="b">
        <v>0</v>
      </c>
      <c r="N1339" t="s">
        <v>8269</v>
      </c>
      <c r="O1339" s="20" t="s">
        <v>8319</v>
      </c>
      <c r="P1339" s="15" t="s">
        <v>8320</v>
      </c>
      <c r="Q1339" s="12">
        <v>42446.060694444444</v>
      </c>
      <c r="R1339">
        <v>2016</v>
      </c>
      <c r="S1339" t="s">
        <v>8366</v>
      </c>
    </row>
    <row r="1340" spans="1:19" ht="58.5" thickBot="1" x14ac:dyDescent="0.4">
      <c r="A1340">
        <v>4059</v>
      </c>
      <c r="B1340" s="3" t="s">
        <v>4055</v>
      </c>
      <c r="C1340" s="3" t="s">
        <v>8163</v>
      </c>
      <c r="D1340" s="6">
        <v>10000</v>
      </c>
      <c r="E1340" s="8">
        <v>250</v>
      </c>
      <c r="F1340" t="s">
        <v>8220</v>
      </c>
      <c r="G1340" t="s">
        <v>8228</v>
      </c>
      <c r="H1340" t="s">
        <v>8250</v>
      </c>
      <c r="I1340">
        <v>1410836400</v>
      </c>
      <c r="J1340">
        <v>1408116152</v>
      </c>
      <c r="K1340" t="b">
        <v>0</v>
      </c>
      <c r="L1340">
        <v>7</v>
      </c>
      <c r="M1340" t="b">
        <v>0</v>
      </c>
      <c r="N1340" t="s">
        <v>8269</v>
      </c>
      <c r="O1340" s="20" t="s">
        <v>8319</v>
      </c>
      <c r="P1340" s="15" t="s">
        <v>8320</v>
      </c>
      <c r="Q1340" s="13">
        <v>41866.640648148146</v>
      </c>
      <c r="R1340">
        <v>2014</v>
      </c>
      <c r="S1340" t="s">
        <v>8371</v>
      </c>
    </row>
    <row r="1341" spans="1:19" ht="73" thickBot="1" x14ac:dyDescent="0.4">
      <c r="A1341">
        <v>4060</v>
      </c>
      <c r="B1341" s="3" t="s">
        <v>4056</v>
      </c>
      <c r="C1341" s="3" t="s">
        <v>8164</v>
      </c>
      <c r="D1341" s="6">
        <v>10000</v>
      </c>
      <c r="E1341" s="8">
        <v>285</v>
      </c>
      <c r="F1341" t="s">
        <v>8220</v>
      </c>
      <c r="G1341" t="s">
        <v>8228</v>
      </c>
      <c r="H1341" t="s">
        <v>8250</v>
      </c>
      <c r="I1341">
        <v>1403539200</v>
      </c>
      <c r="J1341">
        <v>1400604056</v>
      </c>
      <c r="K1341" t="b">
        <v>0</v>
      </c>
      <c r="L1341">
        <v>5</v>
      </c>
      <c r="M1341" t="b">
        <v>0</v>
      </c>
      <c r="N1341" t="s">
        <v>8269</v>
      </c>
      <c r="O1341" s="20" t="s">
        <v>8319</v>
      </c>
      <c r="P1341" s="15" t="s">
        <v>8320</v>
      </c>
      <c r="Q1341" s="12">
        <v>41779.695092592592</v>
      </c>
      <c r="R1341">
        <v>2014</v>
      </c>
      <c r="S1341" t="s">
        <v>8368</v>
      </c>
    </row>
    <row r="1342" spans="1:19" ht="131" thickBot="1" x14ac:dyDescent="0.4">
      <c r="A1342">
        <v>4061</v>
      </c>
      <c r="B1342" s="3" t="s">
        <v>4057</v>
      </c>
      <c r="C1342" s="3" t="s">
        <v>8165</v>
      </c>
      <c r="D1342" s="6">
        <v>525</v>
      </c>
      <c r="E1342" s="8">
        <v>0</v>
      </c>
      <c r="F1342" t="s">
        <v>8220</v>
      </c>
      <c r="G1342" t="s">
        <v>8223</v>
      </c>
      <c r="H1342" t="s">
        <v>8245</v>
      </c>
      <c r="I1342">
        <v>1461205423</v>
      </c>
      <c r="J1342">
        <v>1456025023</v>
      </c>
      <c r="K1342" t="b">
        <v>0</v>
      </c>
      <c r="L1342">
        <v>0</v>
      </c>
      <c r="M1342" t="b">
        <v>0</v>
      </c>
      <c r="N1342" t="s">
        <v>8269</v>
      </c>
      <c r="O1342" s="20" t="s">
        <v>8319</v>
      </c>
      <c r="P1342" s="15" t="s">
        <v>8320</v>
      </c>
      <c r="Q1342" s="13">
        <v>42421.141469907408</v>
      </c>
      <c r="R1342">
        <v>2016</v>
      </c>
      <c r="S1342" t="s">
        <v>8376</v>
      </c>
    </row>
    <row r="1343" spans="1:19" ht="131" thickBot="1" x14ac:dyDescent="0.4">
      <c r="A1343">
        <v>4062</v>
      </c>
      <c r="B1343" s="3" t="s">
        <v>4058</v>
      </c>
      <c r="C1343" s="3" t="s">
        <v>8166</v>
      </c>
      <c r="D1343" s="6">
        <v>20000</v>
      </c>
      <c r="E1343" s="8">
        <v>490</v>
      </c>
      <c r="F1343" t="s">
        <v>8220</v>
      </c>
      <c r="G1343" t="s">
        <v>8223</v>
      </c>
      <c r="H1343" t="s">
        <v>8245</v>
      </c>
      <c r="I1343">
        <v>1467481468</v>
      </c>
      <c r="J1343">
        <v>1464889468</v>
      </c>
      <c r="K1343" t="b">
        <v>0</v>
      </c>
      <c r="L1343">
        <v>3</v>
      </c>
      <c r="M1343" t="b">
        <v>0</v>
      </c>
      <c r="N1343" t="s">
        <v>8269</v>
      </c>
      <c r="O1343" s="20" t="s">
        <v>8319</v>
      </c>
      <c r="P1343" s="15" t="s">
        <v>8320</v>
      </c>
      <c r="Q1343" s="12">
        <v>42523.739212962966</v>
      </c>
      <c r="R1343">
        <v>2016</v>
      </c>
      <c r="S1343" t="s">
        <v>8369</v>
      </c>
    </row>
    <row r="1344" spans="1:19" ht="102" thickBot="1" x14ac:dyDescent="0.4">
      <c r="A1344">
        <v>4063</v>
      </c>
      <c r="B1344" s="3" t="s">
        <v>4059</v>
      </c>
      <c r="C1344" s="3" t="s">
        <v>8167</v>
      </c>
      <c r="D1344" s="6">
        <v>9500</v>
      </c>
      <c r="E1344" s="8">
        <v>135</v>
      </c>
      <c r="F1344" t="s">
        <v>8220</v>
      </c>
      <c r="G1344" t="s">
        <v>8224</v>
      </c>
      <c r="H1344" t="s">
        <v>8246</v>
      </c>
      <c r="I1344">
        <v>1403886084</v>
      </c>
      <c r="J1344">
        <v>1401294084</v>
      </c>
      <c r="K1344" t="b">
        <v>0</v>
      </c>
      <c r="L1344">
        <v>9</v>
      </c>
      <c r="M1344" t="b">
        <v>0</v>
      </c>
      <c r="N1344" t="s">
        <v>8269</v>
      </c>
      <c r="O1344" s="20" t="s">
        <v>8319</v>
      </c>
      <c r="P1344" s="15" t="s">
        <v>8320</v>
      </c>
      <c r="Q1344" s="13">
        <v>41787.681527777779</v>
      </c>
      <c r="R1344">
        <v>2014</v>
      </c>
      <c r="S1344" t="s">
        <v>8368</v>
      </c>
    </row>
    <row r="1345" spans="1:19" ht="116.5" thickBot="1" x14ac:dyDescent="0.4">
      <c r="A1345">
        <v>4064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 s="20" t="s">
        <v>8319</v>
      </c>
      <c r="P1345" s="15" t="s">
        <v>8320</v>
      </c>
      <c r="Q1345" s="12">
        <v>42093.588263888887</v>
      </c>
      <c r="R1345">
        <v>2015</v>
      </c>
      <c r="S1345" t="s">
        <v>8366</v>
      </c>
    </row>
    <row r="1346" spans="1:19" ht="73" thickBot="1" x14ac:dyDescent="0.4">
      <c r="A1346">
        <v>4065</v>
      </c>
      <c r="B1346" s="3" t="s">
        <v>4061</v>
      </c>
      <c r="C1346" s="3" t="s">
        <v>8169</v>
      </c>
      <c r="D1346" s="6">
        <v>4000</v>
      </c>
      <c r="E1346" s="8">
        <v>27</v>
      </c>
      <c r="F1346" t="s">
        <v>8220</v>
      </c>
      <c r="G1346" t="s">
        <v>8223</v>
      </c>
      <c r="H1346" t="s">
        <v>8245</v>
      </c>
      <c r="I1346">
        <v>1407883811</v>
      </c>
      <c r="J1346">
        <v>1405291811</v>
      </c>
      <c r="K1346" t="b">
        <v>0</v>
      </c>
      <c r="L1346">
        <v>4</v>
      </c>
      <c r="M1346" t="b">
        <v>0</v>
      </c>
      <c r="N1346" t="s">
        <v>8269</v>
      </c>
      <c r="O1346" s="20" t="s">
        <v>8319</v>
      </c>
      <c r="P1346" s="15" t="s">
        <v>8320</v>
      </c>
      <c r="Q1346" s="13">
        <v>41833.951516203706</v>
      </c>
      <c r="R1346">
        <v>2014</v>
      </c>
      <c r="S1346" t="s">
        <v>8370</v>
      </c>
    </row>
    <row r="1347" spans="1:19" ht="116.5" thickBot="1" x14ac:dyDescent="0.4">
      <c r="A1347">
        <v>4066</v>
      </c>
      <c r="B1347" s="3" t="s">
        <v>4062</v>
      </c>
      <c r="C1347" s="3" t="s">
        <v>8170</v>
      </c>
      <c r="D1347" s="6">
        <v>15000</v>
      </c>
      <c r="E1347" s="8">
        <v>25</v>
      </c>
      <c r="F1347" t="s">
        <v>8220</v>
      </c>
      <c r="G1347" t="s">
        <v>8223</v>
      </c>
      <c r="H1347" t="s">
        <v>8245</v>
      </c>
      <c r="I1347">
        <v>1463619388</v>
      </c>
      <c r="J1347">
        <v>1461027388</v>
      </c>
      <c r="K1347" t="b">
        <v>0</v>
      </c>
      <c r="L1347">
        <v>1</v>
      </c>
      <c r="M1347" t="b">
        <v>0</v>
      </c>
      <c r="N1347" t="s">
        <v>8269</v>
      </c>
      <c r="O1347" s="20" t="s">
        <v>8319</v>
      </c>
      <c r="P1347" s="15" t="s">
        <v>8320</v>
      </c>
      <c r="Q1347" s="12">
        <v>42479.039212962962</v>
      </c>
      <c r="R1347">
        <v>2016</v>
      </c>
      <c r="S1347" t="s">
        <v>8367</v>
      </c>
    </row>
    <row r="1348" spans="1:19" ht="116.5" thickBot="1" x14ac:dyDescent="0.4">
      <c r="A1348">
        <v>4067</v>
      </c>
      <c r="B1348" s="3" t="s">
        <v>4063</v>
      </c>
      <c r="C1348" s="3" t="s">
        <v>7998</v>
      </c>
      <c r="D1348" s="6">
        <v>5000</v>
      </c>
      <c r="E1348" s="8">
        <v>3045</v>
      </c>
      <c r="F1348" t="s">
        <v>8220</v>
      </c>
      <c r="G1348" t="s">
        <v>8223</v>
      </c>
      <c r="H1348" t="s">
        <v>8245</v>
      </c>
      <c r="I1348">
        <v>1443408550</v>
      </c>
      <c r="J1348">
        <v>1439952550</v>
      </c>
      <c r="K1348" t="b">
        <v>0</v>
      </c>
      <c r="L1348">
        <v>17</v>
      </c>
      <c r="M1348" t="b">
        <v>0</v>
      </c>
      <c r="N1348" t="s">
        <v>8269</v>
      </c>
      <c r="O1348" s="20" t="s">
        <v>8319</v>
      </c>
      <c r="P1348" s="15" t="s">
        <v>8320</v>
      </c>
      <c r="Q1348" s="13">
        <v>42235.117476851854</v>
      </c>
      <c r="R1348">
        <v>2015</v>
      </c>
      <c r="S1348" t="s">
        <v>8371</v>
      </c>
    </row>
    <row r="1349" spans="1:19" ht="102" thickBot="1" x14ac:dyDescent="0.4">
      <c r="A1349">
        <v>4068</v>
      </c>
      <c r="B1349" s="3" t="s">
        <v>4064</v>
      </c>
      <c r="C1349" s="3" t="s">
        <v>8171</v>
      </c>
      <c r="D1349" s="6">
        <v>3495</v>
      </c>
      <c r="E1349" s="8">
        <v>34.950000000000003</v>
      </c>
      <c r="F1349" t="s">
        <v>8220</v>
      </c>
      <c r="G1349" t="s">
        <v>8223</v>
      </c>
      <c r="H1349" t="s">
        <v>8245</v>
      </c>
      <c r="I1349">
        <v>1484348700</v>
      </c>
      <c r="J1349">
        <v>1481756855</v>
      </c>
      <c r="K1349" t="b">
        <v>0</v>
      </c>
      <c r="L1349">
        <v>1</v>
      </c>
      <c r="M1349" t="b">
        <v>0</v>
      </c>
      <c r="N1349" t="s">
        <v>8269</v>
      </c>
      <c r="O1349" s="20" t="s">
        <v>8319</v>
      </c>
      <c r="P1349" s="15" t="s">
        <v>8320</v>
      </c>
      <c r="Q1349" s="12">
        <v>42718.963599537034</v>
      </c>
      <c r="R1349">
        <v>2016</v>
      </c>
      <c r="S1349" t="s">
        <v>8375</v>
      </c>
    </row>
    <row r="1350" spans="1:19" ht="44" thickBot="1" x14ac:dyDescent="0.4">
      <c r="A1350">
        <v>4069</v>
      </c>
      <c r="B1350" s="3" t="s">
        <v>4065</v>
      </c>
      <c r="C1350" s="3" t="s">
        <v>8172</v>
      </c>
      <c r="D1350" s="6">
        <v>1250</v>
      </c>
      <c r="E1350" s="8">
        <v>430</v>
      </c>
      <c r="F1350" t="s">
        <v>8220</v>
      </c>
      <c r="G1350" t="s">
        <v>8224</v>
      </c>
      <c r="H1350" t="s">
        <v>8246</v>
      </c>
      <c r="I1350">
        <v>1425124800</v>
      </c>
      <c r="J1350">
        <v>1421596356</v>
      </c>
      <c r="K1350" t="b">
        <v>0</v>
      </c>
      <c r="L1350">
        <v>13</v>
      </c>
      <c r="M1350" t="b">
        <v>0</v>
      </c>
      <c r="N1350" t="s">
        <v>8269</v>
      </c>
      <c r="O1350" s="20" t="s">
        <v>8319</v>
      </c>
      <c r="P1350" s="15" t="s">
        <v>8320</v>
      </c>
      <c r="Q1350" s="13">
        <v>42022.661527777775</v>
      </c>
      <c r="R1350">
        <v>2015</v>
      </c>
      <c r="S1350" t="s">
        <v>8365</v>
      </c>
    </row>
    <row r="1351" spans="1:19" ht="73" thickBot="1" x14ac:dyDescent="0.4">
      <c r="A1351">
        <v>4070</v>
      </c>
      <c r="B1351" s="3" t="s">
        <v>4066</v>
      </c>
      <c r="C1351" s="3" t="s">
        <v>8173</v>
      </c>
      <c r="D1351" s="6">
        <v>1000</v>
      </c>
      <c r="E1351" s="8">
        <v>165</v>
      </c>
      <c r="F1351" t="s">
        <v>8220</v>
      </c>
      <c r="G1351" t="s">
        <v>8223</v>
      </c>
      <c r="H1351" t="s">
        <v>8245</v>
      </c>
      <c r="I1351">
        <v>1425178800</v>
      </c>
      <c r="J1351">
        <v>1422374420</v>
      </c>
      <c r="K1351" t="b">
        <v>0</v>
      </c>
      <c r="L1351">
        <v>6</v>
      </c>
      <c r="M1351" t="b">
        <v>0</v>
      </c>
      <c r="N1351" t="s">
        <v>8269</v>
      </c>
      <c r="O1351" s="20" t="s">
        <v>8319</v>
      </c>
      <c r="P1351" s="15" t="s">
        <v>8320</v>
      </c>
      <c r="Q1351" s="12">
        <v>42031.666898148149</v>
      </c>
      <c r="R1351">
        <v>2015</v>
      </c>
      <c r="S1351" t="s">
        <v>8365</v>
      </c>
    </row>
    <row r="1352" spans="1:19" ht="44" thickBot="1" x14ac:dyDescent="0.4">
      <c r="A1352">
        <v>4071</v>
      </c>
      <c r="B1352" s="3" t="s">
        <v>4067</v>
      </c>
      <c r="C1352" s="3" t="s">
        <v>8174</v>
      </c>
      <c r="D1352" s="6">
        <v>20000</v>
      </c>
      <c r="E1352" s="8">
        <v>0</v>
      </c>
      <c r="F1352" t="s">
        <v>8220</v>
      </c>
      <c r="G1352" t="s">
        <v>8237</v>
      </c>
      <c r="H1352" t="s">
        <v>8255</v>
      </c>
      <c r="I1352">
        <v>1482779931</v>
      </c>
      <c r="J1352">
        <v>1480187931</v>
      </c>
      <c r="K1352" t="b">
        <v>0</v>
      </c>
      <c r="L1352">
        <v>0</v>
      </c>
      <c r="M1352" t="b">
        <v>0</v>
      </c>
      <c r="N1352" t="s">
        <v>8269</v>
      </c>
      <c r="O1352" s="20" t="s">
        <v>8319</v>
      </c>
      <c r="P1352" s="15" t="s">
        <v>8320</v>
      </c>
      <c r="Q1352" s="13">
        <v>42700.804756944446</v>
      </c>
      <c r="R1352">
        <v>2016</v>
      </c>
      <c r="S1352" t="s">
        <v>8374</v>
      </c>
    </row>
    <row r="1353" spans="1:19" ht="116.5" thickBot="1" x14ac:dyDescent="0.4">
      <c r="A1353">
        <v>4072</v>
      </c>
      <c r="B1353" s="3" t="s">
        <v>4068</v>
      </c>
      <c r="C1353" s="3" t="s">
        <v>8175</v>
      </c>
      <c r="D1353" s="6">
        <v>1000</v>
      </c>
      <c r="E1353" s="8">
        <v>4</v>
      </c>
      <c r="F1353" t="s">
        <v>8220</v>
      </c>
      <c r="G1353" t="s">
        <v>8224</v>
      </c>
      <c r="H1353" t="s">
        <v>8246</v>
      </c>
      <c r="I1353">
        <v>1408646111</v>
      </c>
      <c r="J1353">
        <v>1403462111</v>
      </c>
      <c r="K1353" t="b">
        <v>0</v>
      </c>
      <c r="L1353">
        <v>2</v>
      </c>
      <c r="M1353" t="b">
        <v>0</v>
      </c>
      <c r="N1353" t="s">
        <v>8269</v>
      </c>
      <c r="O1353" s="20" t="s">
        <v>8319</v>
      </c>
      <c r="P1353" s="15" t="s">
        <v>8320</v>
      </c>
      <c r="Q1353" s="12">
        <v>41812.77443287037</v>
      </c>
      <c r="R1353">
        <v>2014</v>
      </c>
      <c r="S1353" t="s">
        <v>8369</v>
      </c>
    </row>
    <row r="1354" spans="1:19" ht="102" thickBot="1" x14ac:dyDescent="0.4">
      <c r="A1354">
        <v>4073</v>
      </c>
      <c r="B1354" s="3" t="s">
        <v>4069</v>
      </c>
      <c r="C1354" s="3" t="s">
        <v>8176</v>
      </c>
      <c r="D1354" s="6">
        <v>3500</v>
      </c>
      <c r="E1354" s="8">
        <v>37</v>
      </c>
      <c r="F1354" t="s">
        <v>8220</v>
      </c>
      <c r="G1354" t="s">
        <v>8223</v>
      </c>
      <c r="H1354" t="s">
        <v>8245</v>
      </c>
      <c r="I1354">
        <v>1431144000</v>
      </c>
      <c r="J1354">
        <v>1426407426</v>
      </c>
      <c r="K1354" t="b">
        <v>0</v>
      </c>
      <c r="L1354">
        <v>2</v>
      </c>
      <c r="M1354" t="b">
        <v>0</v>
      </c>
      <c r="N1354" t="s">
        <v>8269</v>
      </c>
      <c r="O1354" s="20" t="s">
        <v>8319</v>
      </c>
      <c r="P1354" s="15" t="s">
        <v>8320</v>
      </c>
      <c r="Q1354" s="13">
        <v>42078.345208333332</v>
      </c>
      <c r="R1354">
        <v>2015</v>
      </c>
      <c r="S1354" t="s">
        <v>8366</v>
      </c>
    </row>
    <row r="1355" spans="1:19" ht="58.5" thickBot="1" x14ac:dyDescent="0.4">
      <c r="A1355">
        <v>4074</v>
      </c>
      <c r="B1355" s="3" t="s">
        <v>4070</v>
      </c>
      <c r="C1355" s="3" t="s">
        <v>8177</v>
      </c>
      <c r="D1355" s="6">
        <v>2750</v>
      </c>
      <c r="E1355" s="8">
        <v>735</v>
      </c>
      <c r="F1355" t="s">
        <v>8220</v>
      </c>
      <c r="G1355" t="s">
        <v>8224</v>
      </c>
      <c r="H1355" t="s">
        <v>8246</v>
      </c>
      <c r="I1355">
        <v>1446732975</v>
      </c>
      <c r="J1355">
        <v>1444137375</v>
      </c>
      <c r="K1355" t="b">
        <v>0</v>
      </c>
      <c r="L1355">
        <v>21</v>
      </c>
      <c r="M1355" t="b">
        <v>0</v>
      </c>
      <c r="N1355" t="s">
        <v>8269</v>
      </c>
      <c r="O1355" s="20" t="s">
        <v>8319</v>
      </c>
      <c r="P1355" s="15" t="s">
        <v>8320</v>
      </c>
      <c r="Q1355" s="12">
        <v>42283.552951388891</v>
      </c>
      <c r="R1355">
        <v>2015</v>
      </c>
      <c r="S1355" t="s">
        <v>8373</v>
      </c>
    </row>
    <row r="1356" spans="1:19" ht="87.5" thickBot="1" x14ac:dyDescent="0.4">
      <c r="A1356">
        <v>4075</v>
      </c>
      <c r="B1356" s="3" t="s">
        <v>4071</v>
      </c>
      <c r="C1356" s="3" t="s">
        <v>8178</v>
      </c>
      <c r="D1356" s="6">
        <v>2000</v>
      </c>
      <c r="E1356" s="8">
        <v>576</v>
      </c>
      <c r="F1356" t="s">
        <v>8220</v>
      </c>
      <c r="G1356" t="s">
        <v>8224</v>
      </c>
      <c r="H1356" t="s">
        <v>8246</v>
      </c>
      <c r="I1356">
        <v>1404149280</v>
      </c>
      <c r="J1356">
        <v>1400547969</v>
      </c>
      <c r="K1356" t="b">
        <v>0</v>
      </c>
      <c r="L1356">
        <v>13</v>
      </c>
      <c r="M1356" t="b">
        <v>0</v>
      </c>
      <c r="N1356" t="s">
        <v>8269</v>
      </c>
      <c r="O1356" s="20" t="s">
        <v>8319</v>
      </c>
      <c r="P1356" s="15" t="s">
        <v>8320</v>
      </c>
      <c r="Q1356" s="13">
        <v>41779.045937499999</v>
      </c>
      <c r="R1356">
        <v>2014</v>
      </c>
      <c r="S1356" t="s">
        <v>8368</v>
      </c>
    </row>
    <row r="1357" spans="1:19" ht="102" thickBot="1" x14ac:dyDescent="0.4">
      <c r="A1357">
        <v>4076</v>
      </c>
      <c r="B1357" s="3" t="s">
        <v>4072</v>
      </c>
      <c r="C1357" s="3" t="s">
        <v>8179</v>
      </c>
      <c r="D1357" s="6">
        <v>700</v>
      </c>
      <c r="E1357" s="8">
        <v>0</v>
      </c>
      <c r="F1357" t="s">
        <v>8220</v>
      </c>
      <c r="G1357" t="s">
        <v>8223</v>
      </c>
      <c r="H1357" t="s">
        <v>8245</v>
      </c>
      <c r="I1357">
        <v>1413921060</v>
      </c>
      <c r="J1357">
        <v>1411499149</v>
      </c>
      <c r="K1357" t="b">
        <v>0</v>
      </c>
      <c r="L1357">
        <v>0</v>
      </c>
      <c r="M1357" t="b">
        <v>0</v>
      </c>
      <c r="N1357" t="s">
        <v>8269</v>
      </c>
      <c r="O1357" s="20" t="s">
        <v>8319</v>
      </c>
      <c r="P1357" s="15" t="s">
        <v>8320</v>
      </c>
      <c r="Q1357" s="12">
        <v>41905.795706018522</v>
      </c>
      <c r="R1357">
        <v>2014</v>
      </c>
      <c r="S1357" t="s">
        <v>8372</v>
      </c>
    </row>
    <row r="1358" spans="1:19" ht="73" thickBot="1" x14ac:dyDescent="0.4">
      <c r="A1358">
        <v>4077</v>
      </c>
      <c r="B1358" s="3" t="s">
        <v>4073</v>
      </c>
      <c r="C1358" s="3" t="s">
        <v>8180</v>
      </c>
      <c r="D1358" s="6">
        <v>15000</v>
      </c>
      <c r="E1358" s="8">
        <v>1335</v>
      </c>
      <c r="F1358" t="s">
        <v>8220</v>
      </c>
      <c r="G1358" t="s">
        <v>8223</v>
      </c>
      <c r="H1358" t="s">
        <v>8245</v>
      </c>
      <c r="I1358">
        <v>1482339794</v>
      </c>
      <c r="J1358">
        <v>1479747794</v>
      </c>
      <c r="K1358" t="b">
        <v>0</v>
      </c>
      <c r="L1358">
        <v>6</v>
      </c>
      <c r="M1358" t="b">
        <v>0</v>
      </c>
      <c r="N1358" t="s">
        <v>8269</v>
      </c>
      <c r="O1358" s="20" t="s">
        <v>8319</v>
      </c>
      <c r="P1358" s="15" t="s">
        <v>8320</v>
      </c>
      <c r="Q1358" s="13">
        <v>42695.710578703707</v>
      </c>
      <c r="R1358">
        <v>2016</v>
      </c>
      <c r="S1358" t="s">
        <v>8374</v>
      </c>
    </row>
    <row r="1359" spans="1:19" ht="29.5" thickBot="1" x14ac:dyDescent="0.4">
      <c r="A1359">
        <v>4078</v>
      </c>
      <c r="B1359" s="3" t="s">
        <v>4074</v>
      </c>
      <c r="C1359" s="3" t="s">
        <v>8181</v>
      </c>
      <c r="D1359" s="6">
        <v>250</v>
      </c>
      <c r="E1359" s="8">
        <v>0</v>
      </c>
      <c r="F1359" t="s">
        <v>8220</v>
      </c>
      <c r="G1359" t="s">
        <v>8224</v>
      </c>
      <c r="H1359" t="s">
        <v>8246</v>
      </c>
      <c r="I1359">
        <v>1485543242</v>
      </c>
      <c r="J1359">
        <v>1482951242</v>
      </c>
      <c r="K1359" t="b">
        <v>0</v>
      </c>
      <c r="L1359">
        <v>0</v>
      </c>
      <c r="M1359" t="b">
        <v>0</v>
      </c>
      <c r="N1359" t="s">
        <v>8269</v>
      </c>
      <c r="O1359" s="20" t="s">
        <v>8319</v>
      </c>
      <c r="P1359" s="15" t="s">
        <v>8320</v>
      </c>
      <c r="Q1359" s="12">
        <v>42732.787523148145</v>
      </c>
      <c r="R1359">
        <v>2016</v>
      </c>
      <c r="S1359" t="s">
        <v>8375</v>
      </c>
    </row>
    <row r="1360" spans="1:19" ht="87.5" thickBot="1" x14ac:dyDescent="0.4">
      <c r="A1360">
        <v>4079</v>
      </c>
      <c r="B1360" s="3" t="s">
        <v>4075</v>
      </c>
      <c r="C1360" s="3" t="s">
        <v>8182</v>
      </c>
      <c r="D1360" s="6">
        <v>3000</v>
      </c>
      <c r="E1360" s="8">
        <v>5</v>
      </c>
      <c r="F1360" t="s">
        <v>8220</v>
      </c>
      <c r="G1360" t="s">
        <v>8223</v>
      </c>
      <c r="H1360" t="s">
        <v>8245</v>
      </c>
      <c r="I1360">
        <v>1466375521</v>
      </c>
      <c r="J1360">
        <v>1463783521</v>
      </c>
      <c r="K1360" t="b">
        <v>0</v>
      </c>
      <c r="L1360">
        <v>1</v>
      </c>
      <c r="M1360" t="b">
        <v>0</v>
      </c>
      <c r="N1360" t="s">
        <v>8269</v>
      </c>
      <c r="O1360" s="20" t="s">
        <v>8319</v>
      </c>
      <c r="P1360" s="15" t="s">
        <v>8320</v>
      </c>
      <c r="Q1360" s="13">
        <v>42510.938900462963</v>
      </c>
      <c r="R1360">
        <v>2016</v>
      </c>
      <c r="S1360" t="s">
        <v>8368</v>
      </c>
    </row>
    <row r="1361" spans="1:19" ht="44" thickBot="1" x14ac:dyDescent="0.4">
      <c r="A1361">
        <v>4080</v>
      </c>
      <c r="B1361" s="3" t="s">
        <v>4076</v>
      </c>
      <c r="C1361" s="3" t="s">
        <v>8183</v>
      </c>
      <c r="D1361" s="6">
        <v>3000</v>
      </c>
      <c r="E1361" s="8">
        <v>0</v>
      </c>
      <c r="F1361" t="s">
        <v>8220</v>
      </c>
      <c r="G1361" t="s">
        <v>8223</v>
      </c>
      <c r="H1361" t="s">
        <v>8245</v>
      </c>
      <c r="I1361">
        <v>1465930440</v>
      </c>
      <c r="J1361">
        <v>1463849116</v>
      </c>
      <c r="K1361" t="b">
        <v>0</v>
      </c>
      <c r="L1361">
        <v>0</v>
      </c>
      <c r="M1361" t="b">
        <v>0</v>
      </c>
      <c r="N1361" t="s">
        <v>8269</v>
      </c>
      <c r="O1361" s="20" t="s">
        <v>8319</v>
      </c>
      <c r="P1361" s="15" t="s">
        <v>8320</v>
      </c>
      <c r="Q1361" s="12">
        <v>42511.698101851849</v>
      </c>
      <c r="R1361">
        <v>2016</v>
      </c>
      <c r="S1361" t="s">
        <v>8368</v>
      </c>
    </row>
    <row r="1362" spans="1:19" ht="116.5" thickBot="1" x14ac:dyDescent="0.4">
      <c r="A1362">
        <v>4081</v>
      </c>
      <c r="B1362" s="3" t="s">
        <v>4077</v>
      </c>
      <c r="C1362" s="3" t="s">
        <v>8184</v>
      </c>
      <c r="D1362" s="6">
        <v>2224</v>
      </c>
      <c r="E1362" s="8">
        <v>350</v>
      </c>
      <c r="F1362" t="s">
        <v>8220</v>
      </c>
      <c r="G1362" t="s">
        <v>8223</v>
      </c>
      <c r="H1362" t="s">
        <v>8245</v>
      </c>
      <c r="I1362">
        <v>1425819425</v>
      </c>
      <c r="J1362">
        <v>1423231025</v>
      </c>
      <c r="K1362" t="b">
        <v>0</v>
      </c>
      <c r="L1362">
        <v>12</v>
      </c>
      <c r="M1362" t="b">
        <v>0</v>
      </c>
      <c r="N1362" t="s">
        <v>8269</v>
      </c>
      <c r="O1362" s="20" t="s">
        <v>8319</v>
      </c>
      <c r="P1362" s="15" t="s">
        <v>8320</v>
      </c>
      <c r="Q1362" s="13">
        <v>42041.581307870372</v>
      </c>
      <c r="R1362">
        <v>2015</v>
      </c>
      <c r="S1362" t="s">
        <v>8376</v>
      </c>
    </row>
    <row r="1363" spans="1:19" ht="73" thickBot="1" x14ac:dyDescent="0.4">
      <c r="A1363">
        <v>4082</v>
      </c>
      <c r="B1363" s="3" t="s">
        <v>4078</v>
      </c>
      <c r="C1363" s="3" t="s">
        <v>8185</v>
      </c>
      <c r="D1363" s="6">
        <v>150</v>
      </c>
      <c r="E1363" s="8">
        <v>3</v>
      </c>
      <c r="F1363" t="s">
        <v>8220</v>
      </c>
      <c r="G1363" t="s">
        <v>8223</v>
      </c>
      <c r="H1363" t="s">
        <v>8245</v>
      </c>
      <c r="I1363">
        <v>1447542000</v>
      </c>
      <c r="J1363">
        <v>1446179553</v>
      </c>
      <c r="K1363" t="b">
        <v>0</v>
      </c>
      <c r="L1363">
        <v>2</v>
      </c>
      <c r="M1363" t="b">
        <v>0</v>
      </c>
      <c r="N1363" t="s">
        <v>8269</v>
      </c>
      <c r="O1363" s="20" t="s">
        <v>8319</v>
      </c>
      <c r="P1363" s="15" t="s">
        <v>8320</v>
      </c>
      <c r="Q1363" s="12">
        <v>42307.189270833333</v>
      </c>
      <c r="R1363">
        <v>2015</v>
      </c>
      <c r="S1363" t="s">
        <v>8373</v>
      </c>
    </row>
    <row r="1364" spans="1:19" ht="58.5" thickBot="1" x14ac:dyDescent="0.4">
      <c r="A1364">
        <v>4083</v>
      </c>
      <c r="B1364" s="3" t="s">
        <v>4079</v>
      </c>
      <c r="C1364" s="3" t="s">
        <v>8186</v>
      </c>
      <c r="D1364" s="6">
        <v>3500</v>
      </c>
      <c r="E1364" s="8">
        <v>759</v>
      </c>
      <c r="F1364" t="s">
        <v>8220</v>
      </c>
      <c r="G1364" t="s">
        <v>8223</v>
      </c>
      <c r="H1364" t="s">
        <v>8245</v>
      </c>
      <c r="I1364">
        <v>1452795416</v>
      </c>
      <c r="J1364">
        <v>1450203416</v>
      </c>
      <c r="K1364" t="b">
        <v>0</v>
      </c>
      <c r="L1364">
        <v>6</v>
      </c>
      <c r="M1364" t="b">
        <v>0</v>
      </c>
      <c r="N1364" t="s">
        <v>8269</v>
      </c>
      <c r="O1364" s="20" t="s">
        <v>8319</v>
      </c>
      <c r="P1364" s="15" t="s">
        <v>8320</v>
      </c>
      <c r="Q1364" s="13">
        <v>42353.761759259258</v>
      </c>
      <c r="R1364">
        <v>2015</v>
      </c>
      <c r="S1364" t="s">
        <v>8375</v>
      </c>
    </row>
    <row r="1365" spans="1:19" ht="58.5" thickBot="1" x14ac:dyDescent="0.4">
      <c r="A1365">
        <v>4084</v>
      </c>
      <c r="B1365" s="3" t="s">
        <v>4080</v>
      </c>
      <c r="C1365" s="3" t="s">
        <v>8187</v>
      </c>
      <c r="D1365" s="6">
        <v>3000</v>
      </c>
      <c r="E1365" s="8">
        <v>10</v>
      </c>
      <c r="F1365" t="s">
        <v>8220</v>
      </c>
      <c r="G1365" t="s">
        <v>8236</v>
      </c>
      <c r="H1365" t="s">
        <v>8248</v>
      </c>
      <c r="I1365">
        <v>1476008906</v>
      </c>
      <c r="J1365">
        <v>1473416906</v>
      </c>
      <c r="K1365" t="b">
        <v>0</v>
      </c>
      <c r="L1365">
        <v>1</v>
      </c>
      <c r="M1365" t="b">
        <v>0</v>
      </c>
      <c r="N1365" t="s">
        <v>8269</v>
      </c>
      <c r="O1365" s="20" t="s">
        <v>8319</v>
      </c>
      <c r="P1365" s="15" t="s">
        <v>8320</v>
      </c>
      <c r="Q1365" s="12">
        <v>42622.436412037037</v>
      </c>
      <c r="R1365">
        <v>2016</v>
      </c>
      <c r="S1365" t="s">
        <v>8372</v>
      </c>
    </row>
    <row r="1366" spans="1:19" ht="87.5" thickBot="1" x14ac:dyDescent="0.4">
      <c r="A1366">
        <v>4085</v>
      </c>
      <c r="B1366" s="3" t="s">
        <v>4081</v>
      </c>
      <c r="C1366" s="3" t="s">
        <v>8188</v>
      </c>
      <c r="D1366" s="6">
        <v>3500</v>
      </c>
      <c r="E1366" s="8">
        <v>10</v>
      </c>
      <c r="F1366" t="s">
        <v>8220</v>
      </c>
      <c r="G1366" t="s">
        <v>8223</v>
      </c>
      <c r="H1366" t="s">
        <v>8245</v>
      </c>
      <c r="I1366">
        <v>1427169540</v>
      </c>
      <c r="J1366">
        <v>1424701775</v>
      </c>
      <c r="K1366" t="b">
        <v>0</v>
      </c>
      <c r="L1366">
        <v>1</v>
      </c>
      <c r="M1366" t="b">
        <v>0</v>
      </c>
      <c r="N1366" t="s">
        <v>8269</v>
      </c>
      <c r="O1366" s="20" t="s">
        <v>8319</v>
      </c>
      <c r="P1366" s="15" t="s">
        <v>8320</v>
      </c>
      <c r="Q1366" s="13">
        <v>42058.603877314818</v>
      </c>
      <c r="R1366">
        <v>2015</v>
      </c>
      <c r="S1366" t="s">
        <v>8376</v>
      </c>
    </row>
    <row r="1367" spans="1:19" ht="58.5" thickBot="1" x14ac:dyDescent="0.4">
      <c r="A1367">
        <v>4086</v>
      </c>
      <c r="B1367" s="3" t="s">
        <v>4082</v>
      </c>
      <c r="C1367" s="3" t="s">
        <v>8189</v>
      </c>
      <c r="D1367" s="6">
        <v>1000</v>
      </c>
      <c r="E1367" s="8">
        <v>47</v>
      </c>
      <c r="F1367" t="s">
        <v>8220</v>
      </c>
      <c r="G1367" t="s">
        <v>8223</v>
      </c>
      <c r="H1367" t="s">
        <v>8245</v>
      </c>
      <c r="I1367">
        <v>1448078400</v>
      </c>
      <c r="J1367">
        <v>1445985299</v>
      </c>
      <c r="K1367" t="b">
        <v>0</v>
      </c>
      <c r="L1367">
        <v>5</v>
      </c>
      <c r="M1367" t="b">
        <v>0</v>
      </c>
      <c r="N1367" t="s">
        <v>8269</v>
      </c>
      <c r="O1367" s="20" t="s">
        <v>8319</v>
      </c>
      <c r="P1367" s="15" t="s">
        <v>8320</v>
      </c>
      <c r="Q1367" s="12">
        <v>42304.940960648149</v>
      </c>
      <c r="R1367">
        <v>2015</v>
      </c>
      <c r="S1367" t="s">
        <v>8373</v>
      </c>
    </row>
    <row r="1368" spans="1:19" ht="73" thickBot="1" x14ac:dyDescent="0.4">
      <c r="A1368">
        <v>4087</v>
      </c>
      <c r="B1368" s="3" t="s">
        <v>4083</v>
      </c>
      <c r="C1368" s="3" t="s">
        <v>8190</v>
      </c>
      <c r="D1368" s="6">
        <v>9600</v>
      </c>
      <c r="E1368" s="8">
        <v>0</v>
      </c>
      <c r="F1368" t="s">
        <v>8220</v>
      </c>
      <c r="G1368" t="s">
        <v>8223</v>
      </c>
      <c r="H1368" t="s">
        <v>8245</v>
      </c>
      <c r="I1368">
        <v>1468777786</v>
      </c>
      <c r="J1368">
        <v>1466185786</v>
      </c>
      <c r="K1368" t="b">
        <v>0</v>
      </c>
      <c r="L1368">
        <v>0</v>
      </c>
      <c r="M1368" t="b">
        <v>0</v>
      </c>
      <c r="N1368" t="s">
        <v>8269</v>
      </c>
      <c r="O1368" s="20" t="s">
        <v>8319</v>
      </c>
      <c r="P1368" s="15" t="s">
        <v>8320</v>
      </c>
      <c r="Q1368" s="13">
        <v>42538.742893518516</v>
      </c>
      <c r="R1368">
        <v>2016</v>
      </c>
      <c r="S1368" t="s">
        <v>8369</v>
      </c>
    </row>
    <row r="1369" spans="1:19" ht="102" thickBot="1" x14ac:dyDescent="0.4">
      <c r="A1369">
        <v>4088</v>
      </c>
      <c r="B1369" s="3" t="s">
        <v>4084</v>
      </c>
      <c r="C1369" s="3" t="s">
        <v>8191</v>
      </c>
      <c r="D1369" s="6">
        <v>2000</v>
      </c>
      <c r="E1369" s="8">
        <v>216</v>
      </c>
      <c r="F1369" t="s">
        <v>8220</v>
      </c>
      <c r="G1369" t="s">
        <v>8224</v>
      </c>
      <c r="H1369" t="s">
        <v>8246</v>
      </c>
      <c r="I1369">
        <v>1421403960</v>
      </c>
      <c r="J1369">
        <v>1418827324</v>
      </c>
      <c r="K1369" t="b">
        <v>0</v>
      </c>
      <c r="L1369">
        <v>3</v>
      </c>
      <c r="M1369" t="b">
        <v>0</v>
      </c>
      <c r="N1369" t="s">
        <v>8269</v>
      </c>
      <c r="O1369" s="20" t="s">
        <v>8319</v>
      </c>
      <c r="P1369" s="15" t="s">
        <v>8320</v>
      </c>
      <c r="Q1369" s="12">
        <v>41990.612546296295</v>
      </c>
      <c r="R1369">
        <v>2014</v>
      </c>
      <c r="S1369" t="s">
        <v>8375</v>
      </c>
    </row>
    <row r="1370" spans="1:19" ht="116.5" thickBot="1" x14ac:dyDescent="0.4">
      <c r="A1370">
        <v>4089</v>
      </c>
      <c r="B1370" s="3" t="s">
        <v>4085</v>
      </c>
      <c r="C1370" s="3" t="s">
        <v>8192</v>
      </c>
      <c r="D1370" s="6">
        <v>5000</v>
      </c>
      <c r="E1370" s="8">
        <v>240</v>
      </c>
      <c r="F1370" t="s">
        <v>8220</v>
      </c>
      <c r="G1370" t="s">
        <v>8223</v>
      </c>
      <c r="H1370" t="s">
        <v>8245</v>
      </c>
      <c r="I1370">
        <v>1433093700</v>
      </c>
      <c r="J1370">
        <v>1430242488</v>
      </c>
      <c r="K1370" t="b">
        <v>0</v>
      </c>
      <c r="L1370">
        <v>8</v>
      </c>
      <c r="M1370" t="b">
        <v>0</v>
      </c>
      <c r="N1370" t="s">
        <v>8269</v>
      </c>
      <c r="O1370" s="20" t="s">
        <v>8319</v>
      </c>
      <c r="P1370" s="15" t="s">
        <v>8320</v>
      </c>
      <c r="Q1370" s="13">
        <v>42122.732499999998</v>
      </c>
      <c r="R1370">
        <v>2015</v>
      </c>
      <c r="S1370" t="s">
        <v>8367</v>
      </c>
    </row>
    <row r="1371" spans="1:19" ht="87.5" thickBot="1" x14ac:dyDescent="0.4">
      <c r="A1371">
        <v>4090</v>
      </c>
      <c r="B1371" s="3" t="s">
        <v>4086</v>
      </c>
      <c r="C1371" s="3" t="s">
        <v>8193</v>
      </c>
      <c r="D1371" s="6">
        <v>1000</v>
      </c>
      <c r="E1371" s="8">
        <v>32</v>
      </c>
      <c r="F1371" t="s">
        <v>8220</v>
      </c>
      <c r="G1371" t="s">
        <v>8223</v>
      </c>
      <c r="H1371" t="s">
        <v>8245</v>
      </c>
      <c r="I1371">
        <v>1438959600</v>
      </c>
      <c r="J1371">
        <v>1437754137</v>
      </c>
      <c r="K1371" t="b">
        <v>0</v>
      </c>
      <c r="L1371">
        <v>3</v>
      </c>
      <c r="M1371" t="b">
        <v>0</v>
      </c>
      <c r="N1371" t="s">
        <v>8269</v>
      </c>
      <c r="O1371" s="20" t="s">
        <v>8319</v>
      </c>
      <c r="P1371" s="15" t="s">
        <v>8320</v>
      </c>
      <c r="Q1371" s="12">
        <v>42209.672881944447</v>
      </c>
      <c r="R1371">
        <v>2015</v>
      </c>
      <c r="S1371" t="s">
        <v>8370</v>
      </c>
    </row>
    <row r="1372" spans="1:19" ht="73" thickBot="1" x14ac:dyDescent="0.4">
      <c r="A1372">
        <v>4091</v>
      </c>
      <c r="B1372" s="3" t="s">
        <v>4087</v>
      </c>
      <c r="C1372" s="3" t="s">
        <v>8194</v>
      </c>
      <c r="D1372" s="6">
        <v>1600</v>
      </c>
      <c r="E1372" s="8">
        <v>204</v>
      </c>
      <c r="F1372" t="s">
        <v>8220</v>
      </c>
      <c r="G1372" t="s">
        <v>8223</v>
      </c>
      <c r="H1372" t="s">
        <v>8245</v>
      </c>
      <c r="I1372">
        <v>1421410151</v>
      </c>
      <c r="J1372">
        <v>1418818151</v>
      </c>
      <c r="K1372" t="b">
        <v>0</v>
      </c>
      <c r="L1372">
        <v>8</v>
      </c>
      <c r="M1372" t="b">
        <v>0</v>
      </c>
      <c r="N1372" t="s">
        <v>8269</v>
      </c>
      <c r="O1372" s="20" t="s">
        <v>8319</v>
      </c>
      <c r="P1372" s="15" t="s">
        <v>8320</v>
      </c>
      <c r="Q1372" s="13">
        <v>41990.506377314814</v>
      </c>
      <c r="R1372">
        <v>2014</v>
      </c>
      <c r="S1372" t="s">
        <v>8375</v>
      </c>
    </row>
    <row r="1373" spans="1:19" ht="29.5" thickBot="1" x14ac:dyDescent="0.4">
      <c r="A1373">
        <v>4092</v>
      </c>
      <c r="B1373" s="3" t="s">
        <v>4088</v>
      </c>
      <c r="C1373" s="3" t="s">
        <v>8195</v>
      </c>
      <c r="D1373" s="6">
        <v>110000</v>
      </c>
      <c r="E1373" s="8">
        <v>20</v>
      </c>
      <c r="F1373" t="s">
        <v>8220</v>
      </c>
      <c r="G1373" t="s">
        <v>8223</v>
      </c>
      <c r="H1373" t="s">
        <v>8245</v>
      </c>
      <c r="I1373">
        <v>1428205247</v>
      </c>
      <c r="J1373">
        <v>1423024847</v>
      </c>
      <c r="K1373" t="b">
        <v>0</v>
      </c>
      <c r="L1373">
        <v>1</v>
      </c>
      <c r="M1373" t="b">
        <v>0</v>
      </c>
      <c r="N1373" t="s">
        <v>8269</v>
      </c>
      <c r="O1373" s="20" t="s">
        <v>8319</v>
      </c>
      <c r="P1373" s="15" t="s">
        <v>8320</v>
      </c>
      <c r="Q1373" s="12">
        <v>42039.194988425923</v>
      </c>
      <c r="R1373">
        <v>2015</v>
      </c>
      <c r="S1373" t="s">
        <v>8376</v>
      </c>
    </row>
    <row r="1374" spans="1:19" ht="102" thickBot="1" x14ac:dyDescent="0.4">
      <c r="A1374">
        <v>4093</v>
      </c>
      <c r="B1374" s="3" t="s">
        <v>4089</v>
      </c>
      <c r="C1374" s="3" t="s">
        <v>8196</v>
      </c>
      <c r="D1374" s="6">
        <v>2500</v>
      </c>
      <c r="E1374" s="8">
        <v>60</v>
      </c>
      <c r="F1374" t="s">
        <v>8220</v>
      </c>
      <c r="G1374" t="s">
        <v>8224</v>
      </c>
      <c r="H1374" t="s">
        <v>8246</v>
      </c>
      <c r="I1374">
        <v>1440272093</v>
      </c>
      <c r="J1374">
        <v>1435088093</v>
      </c>
      <c r="K1374" t="b">
        <v>0</v>
      </c>
      <c r="L1374">
        <v>4</v>
      </c>
      <c r="M1374" t="b">
        <v>0</v>
      </c>
      <c r="N1374" t="s">
        <v>8269</v>
      </c>
      <c r="O1374" s="20" t="s">
        <v>8319</v>
      </c>
      <c r="P1374" s="15" t="s">
        <v>8320</v>
      </c>
      <c r="Q1374" s="13">
        <v>42178.815891203703</v>
      </c>
      <c r="R1374">
        <v>2015</v>
      </c>
      <c r="S1374" t="s">
        <v>8369</v>
      </c>
    </row>
    <row r="1375" spans="1:19" ht="102" thickBot="1" x14ac:dyDescent="0.4">
      <c r="A1375">
        <v>4094</v>
      </c>
      <c r="B1375" s="3" t="s">
        <v>4090</v>
      </c>
      <c r="C1375" s="3" t="s">
        <v>8197</v>
      </c>
      <c r="D1375" s="6">
        <v>2000</v>
      </c>
      <c r="E1375" s="8">
        <v>730</v>
      </c>
      <c r="F1375" t="s">
        <v>8220</v>
      </c>
      <c r="G1375" t="s">
        <v>8223</v>
      </c>
      <c r="H1375" t="s">
        <v>8245</v>
      </c>
      <c r="I1375">
        <v>1413953940</v>
      </c>
      <c r="J1375">
        <v>1410141900</v>
      </c>
      <c r="K1375" t="b">
        <v>0</v>
      </c>
      <c r="L1375">
        <v>8</v>
      </c>
      <c r="M1375" t="b">
        <v>0</v>
      </c>
      <c r="N1375" t="s">
        <v>8269</v>
      </c>
      <c r="O1375" s="20" t="s">
        <v>8319</v>
      </c>
      <c r="P1375" s="15" t="s">
        <v>8320</v>
      </c>
      <c r="Q1375" s="12">
        <v>41890.086805555555</v>
      </c>
      <c r="R1375">
        <v>2014</v>
      </c>
      <c r="S1375" t="s">
        <v>8372</v>
      </c>
    </row>
    <row r="1376" spans="1:19" ht="44" thickBot="1" x14ac:dyDescent="0.4">
      <c r="A1376">
        <v>4095</v>
      </c>
      <c r="B1376" s="3" t="s">
        <v>4091</v>
      </c>
      <c r="C1376" s="3" t="s">
        <v>8198</v>
      </c>
      <c r="D1376" s="6">
        <v>30000</v>
      </c>
      <c r="E1376" s="8">
        <v>800</v>
      </c>
      <c r="F1376" t="s">
        <v>8220</v>
      </c>
      <c r="G1376" t="s">
        <v>8237</v>
      </c>
      <c r="H1376" t="s">
        <v>8255</v>
      </c>
      <c r="I1376">
        <v>1482108350</v>
      </c>
      <c r="J1376">
        <v>1479516350</v>
      </c>
      <c r="K1376" t="b">
        <v>0</v>
      </c>
      <c r="L1376">
        <v>1</v>
      </c>
      <c r="M1376" t="b">
        <v>0</v>
      </c>
      <c r="N1376" t="s">
        <v>8269</v>
      </c>
      <c r="O1376" s="20" t="s">
        <v>8319</v>
      </c>
      <c r="P1376" s="15" t="s">
        <v>8320</v>
      </c>
      <c r="Q1376" s="13">
        <v>42693.031828703701</v>
      </c>
      <c r="R1376">
        <v>2016</v>
      </c>
      <c r="S1376" t="s">
        <v>8374</v>
      </c>
    </row>
    <row r="1377" spans="1:19" ht="116.5" thickBot="1" x14ac:dyDescent="0.4">
      <c r="A1377">
        <v>4096</v>
      </c>
      <c r="B1377" s="3" t="s">
        <v>4092</v>
      </c>
      <c r="C1377" s="3" t="s">
        <v>8199</v>
      </c>
      <c r="D1377" s="6">
        <v>3500</v>
      </c>
      <c r="E1377" s="8">
        <v>400</v>
      </c>
      <c r="F1377" t="s">
        <v>8220</v>
      </c>
      <c r="G1377" t="s">
        <v>8224</v>
      </c>
      <c r="H1377" t="s">
        <v>8246</v>
      </c>
      <c r="I1377">
        <v>1488271860</v>
      </c>
      <c r="J1377">
        <v>1484484219</v>
      </c>
      <c r="K1377" t="b">
        <v>0</v>
      </c>
      <c r="L1377">
        <v>5</v>
      </c>
      <c r="M1377" t="b">
        <v>0</v>
      </c>
      <c r="N1377" t="s">
        <v>8269</v>
      </c>
      <c r="O1377" s="20" t="s">
        <v>8319</v>
      </c>
      <c r="P1377" s="15" t="s">
        <v>8320</v>
      </c>
      <c r="Q1377" s="12">
        <v>42750.530312499999</v>
      </c>
      <c r="R1377">
        <v>2017</v>
      </c>
      <c r="S1377" t="s">
        <v>8365</v>
      </c>
    </row>
    <row r="1378" spans="1:19" ht="116.5" thickBot="1" x14ac:dyDescent="0.4">
      <c r="A1378">
        <v>4097</v>
      </c>
      <c r="B1378" s="3" t="s">
        <v>4093</v>
      </c>
      <c r="C1378" s="3" t="s">
        <v>8200</v>
      </c>
      <c r="D1378" s="6">
        <v>10000</v>
      </c>
      <c r="E1378" s="8">
        <v>0</v>
      </c>
      <c r="F1378" t="s">
        <v>8220</v>
      </c>
      <c r="G1378" t="s">
        <v>8224</v>
      </c>
      <c r="H1378" t="s">
        <v>8246</v>
      </c>
      <c r="I1378">
        <v>1454284500</v>
      </c>
      <c r="J1378">
        <v>1449431237</v>
      </c>
      <c r="K1378" t="b">
        <v>0</v>
      </c>
      <c r="L1378">
        <v>0</v>
      </c>
      <c r="M1378" t="b">
        <v>0</v>
      </c>
      <c r="N1378" t="s">
        <v>8269</v>
      </c>
      <c r="O1378" s="20" t="s">
        <v>8319</v>
      </c>
      <c r="P1378" s="15" t="s">
        <v>8320</v>
      </c>
      <c r="Q1378" s="13">
        <v>42344.824502314812</v>
      </c>
      <c r="R1378">
        <v>2015</v>
      </c>
      <c r="S1378" t="s">
        <v>8375</v>
      </c>
    </row>
    <row r="1379" spans="1:19" ht="29.5" thickBot="1" x14ac:dyDescent="0.4">
      <c r="A1379">
        <v>4098</v>
      </c>
      <c r="B1379" s="3" t="s">
        <v>4094</v>
      </c>
      <c r="C1379" s="3" t="s">
        <v>8201</v>
      </c>
      <c r="D1379" s="6">
        <v>75000</v>
      </c>
      <c r="E1379" s="8">
        <v>0</v>
      </c>
      <c r="F1379" t="s">
        <v>8220</v>
      </c>
      <c r="G1379" t="s">
        <v>8223</v>
      </c>
      <c r="H1379" t="s">
        <v>8245</v>
      </c>
      <c r="I1379">
        <v>1465060797</v>
      </c>
      <c r="J1379">
        <v>1462468797</v>
      </c>
      <c r="K1379" t="b">
        <v>0</v>
      </c>
      <c r="L1379">
        <v>0</v>
      </c>
      <c r="M1379" t="b">
        <v>0</v>
      </c>
      <c r="N1379" t="s">
        <v>8269</v>
      </c>
      <c r="O1379" s="20" t="s">
        <v>8319</v>
      </c>
      <c r="P1379" s="15" t="s">
        <v>8320</v>
      </c>
      <c r="Q1379" s="12">
        <v>42495.722187500003</v>
      </c>
      <c r="R1379">
        <v>2016</v>
      </c>
      <c r="S1379" t="s">
        <v>8368</v>
      </c>
    </row>
    <row r="1380" spans="1:19" ht="102" thickBot="1" x14ac:dyDescent="0.4">
      <c r="A1380">
        <v>4099</v>
      </c>
      <c r="B1380" s="3" t="s">
        <v>4095</v>
      </c>
      <c r="C1380" s="3" t="s">
        <v>8202</v>
      </c>
      <c r="D1380" s="6">
        <v>4500</v>
      </c>
      <c r="E1380" s="8">
        <v>50</v>
      </c>
      <c r="F1380" t="s">
        <v>8220</v>
      </c>
      <c r="G1380" t="s">
        <v>8223</v>
      </c>
      <c r="H1380" t="s">
        <v>8245</v>
      </c>
      <c r="I1380">
        <v>1472847873</v>
      </c>
      <c r="J1380">
        <v>1468959873</v>
      </c>
      <c r="K1380" t="b">
        <v>0</v>
      </c>
      <c r="L1380">
        <v>1</v>
      </c>
      <c r="M1380" t="b">
        <v>0</v>
      </c>
      <c r="N1380" t="s">
        <v>8269</v>
      </c>
      <c r="O1380" s="20" t="s">
        <v>8319</v>
      </c>
      <c r="P1380" s="15" t="s">
        <v>8320</v>
      </c>
      <c r="Q1380" s="13">
        <v>42570.850381944445</v>
      </c>
      <c r="R1380">
        <v>2016</v>
      </c>
      <c r="S1380" t="s">
        <v>8370</v>
      </c>
    </row>
    <row r="1381" spans="1:19" ht="87.5" thickBot="1" x14ac:dyDescent="0.4">
      <c r="A1381">
        <v>4100</v>
      </c>
      <c r="B1381" s="3" t="s">
        <v>4096</v>
      </c>
      <c r="C1381" s="3" t="s">
        <v>8203</v>
      </c>
      <c r="D1381" s="6">
        <v>270</v>
      </c>
      <c r="E1381" s="8">
        <v>0</v>
      </c>
      <c r="F1381" t="s">
        <v>8220</v>
      </c>
      <c r="G1381" t="s">
        <v>8223</v>
      </c>
      <c r="H1381" t="s">
        <v>8245</v>
      </c>
      <c r="I1381">
        <v>1414205990</v>
      </c>
      <c r="J1381">
        <v>1413341990</v>
      </c>
      <c r="K1381" t="b">
        <v>0</v>
      </c>
      <c r="L1381">
        <v>0</v>
      </c>
      <c r="M1381" t="b">
        <v>0</v>
      </c>
      <c r="N1381" t="s">
        <v>8269</v>
      </c>
      <c r="O1381" s="20" t="s">
        <v>8319</v>
      </c>
      <c r="P1381" s="15" t="s">
        <v>8320</v>
      </c>
      <c r="Q1381" s="12">
        <v>41927.124884259261</v>
      </c>
      <c r="R1381">
        <v>2014</v>
      </c>
      <c r="S1381" t="s">
        <v>8373</v>
      </c>
    </row>
    <row r="1382" spans="1:19" ht="116.5" thickBot="1" x14ac:dyDescent="0.4">
      <c r="A1382">
        <v>4101</v>
      </c>
      <c r="B1382" s="3" t="s">
        <v>4097</v>
      </c>
      <c r="C1382" s="3" t="s">
        <v>8204</v>
      </c>
      <c r="D1382" s="6">
        <v>600</v>
      </c>
      <c r="E1382" s="8">
        <v>0</v>
      </c>
      <c r="F1382" t="s">
        <v>8220</v>
      </c>
      <c r="G1382" t="s">
        <v>8223</v>
      </c>
      <c r="H1382" t="s">
        <v>8245</v>
      </c>
      <c r="I1382">
        <v>1485380482</v>
      </c>
      <c r="J1382">
        <v>1482788482</v>
      </c>
      <c r="K1382" t="b">
        <v>0</v>
      </c>
      <c r="L1382">
        <v>0</v>
      </c>
      <c r="M1382" t="b">
        <v>0</v>
      </c>
      <c r="N1382" t="s">
        <v>8269</v>
      </c>
      <c r="O1382" s="20" t="s">
        <v>8319</v>
      </c>
      <c r="P1382" s="15" t="s">
        <v>8320</v>
      </c>
      <c r="Q1382" s="13">
        <v>42730.903726851851</v>
      </c>
      <c r="R1382">
        <v>2016</v>
      </c>
      <c r="S1382" t="s">
        <v>8375</v>
      </c>
    </row>
    <row r="1383" spans="1:19" ht="44" thickBot="1" x14ac:dyDescent="0.4">
      <c r="A1383">
        <v>4102</v>
      </c>
      <c r="B1383" s="3" t="s">
        <v>4098</v>
      </c>
      <c r="C1383" s="3" t="s">
        <v>8205</v>
      </c>
      <c r="D1383" s="6">
        <v>500</v>
      </c>
      <c r="E1383" s="8">
        <v>137</v>
      </c>
      <c r="F1383" t="s">
        <v>8220</v>
      </c>
      <c r="G1383" t="s">
        <v>8223</v>
      </c>
      <c r="H1383" t="s">
        <v>8245</v>
      </c>
      <c r="I1383">
        <v>1463343673</v>
      </c>
      <c r="J1383">
        <v>1460751673</v>
      </c>
      <c r="K1383" t="b">
        <v>0</v>
      </c>
      <c r="L1383">
        <v>6</v>
      </c>
      <c r="M1383" t="b">
        <v>0</v>
      </c>
      <c r="N1383" t="s">
        <v>8269</v>
      </c>
      <c r="O1383" s="20" t="s">
        <v>8319</v>
      </c>
      <c r="P1383" s="15" t="s">
        <v>8320</v>
      </c>
      <c r="Q1383" s="12">
        <v>42475.848067129627</v>
      </c>
      <c r="R1383">
        <v>2016</v>
      </c>
      <c r="S1383" t="s">
        <v>8367</v>
      </c>
    </row>
    <row r="1384" spans="1:19" ht="29.5" thickBot="1" x14ac:dyDescent="0.4">
      <c r="A1384">
        <v>4103</v>
      </c>
      <c r="B1384" s="3" t="s">
        <v>4099</v>
      </c>
      <c r="C1384" s="3" t="s">
        <v>8206</v>
      </c>
      <c r="D1384" s="6">
        <v>1000</v>
      </c>
      <c r="E1384" s="8">
        <v>100</v>
      </c>
      <c r="F1384" t="s">
        <v>8220</v>
      </c>
      <c r="G1384" t="s">
        <v>8223</v>
      </c>
      <c r="H1384" t="s">
        <v>8245</v>
      </c>
      <c r="I1384">
        <v>1440613920</v>
      </c>
      <c r="J1384">
        <v>1435953566</v>
      </c>
      <c r="K1384" t="b">
        <v>0</v>
      </c>
      <c r="L1384">
        <v>6</v>
      </c>
      <c r="M1384" t="b">
        <v>0</v>
      </c>
      <c r="N1384" t="s">
        <v>8269</v>
      </c>
      <c r="O1384" s="20" t="s">
        <v>8319</v>
      </c>
      <c r="P1384" s="15" t="s">
        <v>8320</v>
      </c>
      <c r="Q1384" s="14">
        <v>42188.832939814813</v>
      </c>
      <c r="R1384">
        <v>2015</v>
      </c>
      <c r="S1384" t="s">
        <v>8370</v>
      </c>
    </row>
    <row r="1385" spans="1:19" ht="73" thickBot="1" x14ac:dyDescent="0.4">
      <c r="A1385">
        <v>4104</v>
      </c>
      <c r="B1385" s="3" t="s">
        <v>4100</v>
      </c>
      <c r="C1385" s="3" t="s">
        <v>8207</v>
      </c>
      <c r="D1385" s="6">
        <v>3000</v>
      </c>
      <c r="E1385" s="8">
        <v>641</v>
      </c>
      <c r="F1385" t="s">
        <v>8220</v>
      </c>
      <c r="G1385" t="s">
        <v>8225</v>
      </c>
      <c r="H1385" t="s">
        <v>8247</v>
      </c>
      <c r="I1385">
        <v>1477550434</v>
      </c>
      <c r="J1385">
        <v>1474958434</v>
      </c>
      <c r="K1385" t="b">
        <v>0</v>
      </c>
      <c r="L1385">
        <v>14</v>
      </c>
      <c r="M1385" t="b">
        <v>0</v>
      </c>
      <c r="N1385" t="s">
        <v>8269</v>
      </c>
      <c r="O1385" s="20" t="s">
        <v>8319</v>
      </c>
      <c r="P1385" s="15" t="s">
        <v>8320</v>
      </c>
      <c r="Q1385" s="12">
        <v>42640.278171296297</v>
      </c>
      <c r="R1385">
        <v>2016</v>
      </c>
      <c r="S1385" t="s">
        <v>8372</v>
      </c>
    </row>
    <row r="1386" spans="1:19" ht="44" thickBot="1" x14ac:dyDescent="0.4">
      <c r="A1386">
        <v>4105</v>
      </c>
      <c r="B1386" s="3" t="s">
        <v>4101</v>
      </c>
      <c r="C1386" s="3" t="s">
        <v>8208</v>
      </c>
      <c r="D1386" s="6">
        <v>33000</v>
      </c>
      <c r="E1386" s="8">
        <v>2300</v>
      </c>
      <c r="F1386" t="s">
        <v>8220</v>
      </c>
      <c r="G1386" t="s">
        <v>8237</v>
      </c>
      <c r="H1386" t="s">
        <v>8255</v>
      </c>
      <c r="I1386">
        <v>1482711309</v>
      </c>
      <c r="J1386">
        <v>1479860109</v>
      </c>
      <c r="K1386" t="b">
        <v>0</v>
      </c>
      <c r="L1386">
        <v>6</v>
      </c>
      <c r="M1386" t="b">
        <v>0</v>
      </c>
      <c r="N1386" t="s">
        <v>8269</v>
      </c>
      <c r="O1386" s="20" t="s">
        <v>8319</v>
      </c>
      <c r="P1386" s="15" t="s">
        <v>8320</v>
      </c>
      <c r="Q1386" s="13">
        <v>42697.010520833333</v>
      </c>
      <c r="R1386">
        <v>2016</v>
      </c>
      <c r="S1386" t="s">
        <v>8374</v>
      </c>
    </row>
    <row r="1387" spans="1:19" ht="58.5" thickBot="1" x14ac:dyDescent="0.4">
      <c r="A1387">
        <v>4106</v>
      </c>
      <c r="B1387" s="3" t="s">
        <v>4102</v>
      </c>
      <c r="C1387" s="3" t="s">
        <v>8209</v>
      </c>
      <c r="D1387" s="6">
        <v>5000</v>
      </c>
      <c r="E1387" s="8">
        <v>3530</v>
      </c>
      <c r="F1387" t="s">
        <v>8220</v>
      </c>
      <c r="G1387" t="s">
        <v>8223</v>
      </c>
      <c r="H1387" t="s">
        <v>8245</v>
      </c>
      <c r="I1387">
        <v>1427936400</v>
      </c>
      <c r="J1387">
        <v>1424221866</v>
      </c>
      <c r="K1387" t="b">
        <v>0</v>
      </c>
      <c r="L1387">
        <v>33</v>
      </c>
      <c r="M1387" t="b">
        <v>0</v>
      </c>
      <c r="N1387" t="s">
        <v>8269</v>
      </c>
      <c r="O1387" s="20" t="s">
        <v>8319</v>
      </c>
      <c r="P1387" s="15" t="s">
        <v>8320</v>
      </c>
      <c r="Q1387" s="12">
        <v>42053.049375000002</v>
      </c>
      <c r="R1387">
        <v>2015</v>
      </c>
      <c r="S1387" t="s">
        <v>8376</v>
      </c>
    </row>
    <row r="1388" spans="1:19" ht="44" thickBot="1" x14ac:dyDescent="0.4">
      <c r="A1388">
        <v>4107</v>
      </c>
      <c r="B1388" s="3" t="s">
        <v>4103</v>
      </c>
      <c r="C1388" s="3" t="s">
        <v>8210</v>
      </c>
      <c r="D1388" s="6">
        <v>2000</v>
      </c>
      <c r="E1388" s="8">
        <v>41</v>
      </c>
      <c r="F1388" t="s">
        <v>8220</v>
      </c>
      <c r="G1388" t="s">
        <v>8223</v>
      </c>
      <c r="H1388" t="s">
        <v>8245</v>
      </c>
      <c r="I1388">
        <v>1411596001</v>
      </c>
      <c r="J1388">
        <v>1409608801</v>
      </c>
      <c r="K1388" t="b">
        <v>0</v>
      </c>
      <c r="L1388">
        <v>4</v>
      </c>
      <c r="M1388" t="b">
        <v>0</v>
      </c>
      <c r="N1388" t="s">
        <v>8269</v>
      </c>
      <c r="O1388" s="20" t="s">
        <v>8319</v>
      </c>
      <c r="P1388" s="15" t="s">
        <v>8320</v>
      </c>
      <c r="Q1388" s="13">
        <v>41883.916678240741</v>
      </c>
      <c r="R1388">
        <v>2014</v>
      </c>
      <c r="S1388" t="s">
        <v>8372</v>
      </c>
    </row>
    <row r="1389" spans="1:19" ht="73" thickBot="1" x14ac:dyDescent="0.4">
      <c r="A1389">
        <v>4108</v>
      </c>
      <c r="B1389" s="3" t="s">
        <v>4104</v>
      </c>
      <c r="C1389" s="3" t="s">
        <v>8211</v>
      </c>
      <c r="D1389" s="6">
        <v>3000</v>
      </c>
      <c r="E1389" s="8">
        <v>59</v>
      </c>
      <c r="F1389" t="s">
        <v>8220</v>
      </c>
      <c r="G1389" t="s">
        <v>8223</v>
      </c>
      <c r="H1389" t="s">
        <v>8245</v>
      </c>
      <c r="I1389">
        <v>1488517200</v>
      </c>
      <c r="J1389">
        <v>1485909937</v>
      </c>
      <c r="K1389" t="b">
        <v>0</v>
      </c>
      <c r="L1389">
        <v>1</v>
      </c>
      <c r="M1389" t="b">
        <v>0</v>
      </c>
      <c r="N1389" t="s">
        <v>8269</v>
      </c>
      <c r="O1389" s="20" t="s">
        <v>8319</v>
      </c>
      <c r="P1389" s="15" t="s">
        <v>8320</v>
      </c>
      <c r="Q1389" s="12">
        <v>42767.031678240739</v>
      </c>
      <c r="R1389">
        <v>2017</v>
      </c>
      <c r="S1389" t="s">
        <v>8376</v>
      </c>
    </row>
    <row r="1390" spans="1:19" ht="29.5" thickBot="1" x14ac:dyDescent="0.4">
      <c r="A1390">
        <v>4109</v>
      </c>
      <c r="B1390" s="3" t="s">
        <v>4105</v>
      </c>
      <c r="C1390" s="3" t="s">
        <v>8212</v>
      </c>
      <c r="D1390" s="6">
        <v>500</v>
      </c>
      <c r="E1390" s="8">
        <v>0</v>
      </c>
      <c r="F1390" t="s">
        <v>8220</v>
      </c>
      <c r="G1390" t="s">
        <v>8224</v>
      </c>
      <c r="H1390" t="s">
        <v>8246</v>
      </c>
      <c r="I1390">
        <v>1448805404</v>
      </c>
      <c r="J1390">
        <v>1446209804</v>
      </c>
      <c r="K1390" t="b">
        <v>0</v>
      </c>
      <c r="L1390">
        <v>0</v>
      </c>
      <c r="M1390" t="b">
        <v>0</v>
      </c>
      <c r="N1390" t="s">
        <v>8269</v>
      </c>
      <c r="O1390" s="20" t="s">
        <v>8319</v>
      </c>
      <c r="P1390" s="15" t="s">
        <v>8320</v>
      </c>
      <c r="Q1390" s="13">
        <v>42307.539398148147</v>
      </c>
      <c r="R1390">
        <v>2015</v>
      </c>
      <c r="S1390" t="s">
        <v>8373</v>
      </c>
    </row>
    <row r="1391" spans="1:19" ht="87.5" thickBot="1" x14ac:dyDescent="0.4">
      <c r="A1391">
        <v>4110</v>
      </c>
      <c r="B1391" s="3" t="s">
        <v>4106</v>
      </c>
      <c r="C1391" s="3" t="s">
        <v>8213</v>
      </c>
      <c r="D1391" s="6">
        <v>300</v>
      </c>
      <c r="E1391" s="8">
        <v>86</v>
      </c>
      <c r="F1391" t="s">
        <v>8220</v>
      </c>
      <c r="G1391" t="s">
        <v>8224</v>
      </c>
      <c r="H1391" t="s">
        <v>8246</v>
      </c>
      <c r="I1391">
        <v>1469113351</v>
      </c>
      <c r="J1391">
        <v>1463929351</v>
      </c>
      <c r="K1391" t="b">
        <v>0</v>
      </c>
      <c r="L1391">
        <v>6</v>
      </c>
      <c r="M1391" t="b">
        <v>0</v>
      </c>
      <c r="N1391" t="s">
        <v>8269</v>
      </c>
      <c r="O1391" s="20" t="s">
        <v>8319</v>
      </c>
      <c r="P1391" s="15" t="s">
        <v>8320</v>
      </c>
      <c r="Q1391" s="12">
        <v>42512.626747685186</v>
      </c>
      <c r="R1391">
        <v>2016</v>
      </c>
      <c r="S1391" t="s">
        <v>8368</v>
      </c>
    </row>
    <row r="1392" spans="1:19" ht="29.5" thickBot="1" x14ac:dyDescent="0.4">
      <c r="A1392">
        <v>4111</v>
      </c>
      <c r="B1392" s="3" t="s">
        <v>4107</v>
      </c>
      <c r="C1392" s="3" t="s">
        <v>8214</v>
      </c>
      <c r="D1392" s="6">
        <v>3000</v>
      </c>
      <c r="E1392" s="8">
        <v>94</v>
      </c>
      <c r="F1392" t="s">
        <v>8220</v>
      </c>
      <c r="G1392" t="s">
        <v>8223</v>
      </c>
      <c r="H1392" t="s">
        <v>8245</v>
      </c>
      <c r="I1392">
        <v>1424747740</v>
      </c>
      <c r="J1392">
        <v>1422155740</v>
      </c>
      <c r="K1392" t="b">
        <v>0</v>
      </c>
      <c r="L1392">
        <v>6</v>
      </c>
      <c r="M1392" t="b">
        <v>0</v>
      </c>
      <c r="N1392" t="s">
        <v>8269</v>
      </c>
      <c r="O1392" s="20" t="s">
        <v>8319</v>
      </c>
      <c r="P1392" s="15" t="s">
        <v>8320</v>
      </c>
      <c r="Q1392" s="13">
        <v>42029.135879629626</v>
      </c>
      <c r="R1392">
        <v>2015</v>
      </c>
      <c r="S1392" t="s">
        <v>8365</v>
      </c>
    </row>
    <row r="1393" spans="1:19" ht="87.5" thickBot="1" x14ac:dyDescent="0.4">
      <c r="A1393">
        <v>4112</v>
      </c>
      <c r="B1393" s="3" t="s">
        <v>4108</v>
      </c>
      <c r="C1393" s="3" t="s">
        <v>6961</v>
      </c>
      <c r="D1393" s="6">
        <v>2500</v>
      </c>
      <c r="E1393" s="8">
        <v>1</v>
      </c>
      <c r="F1393" t="s">
        <v>8220</v>
      </c>
      <c r="G1393" t="s">
        <v>8240</v>
      </c>
      <c r="H1393" t="s">
        <v>8248</v>
      </c>
      <c r="I1393">
        <v>1456617600</v>
      </c>
      <c r="J1393">
        <v>1454280186</v>
      </c>
      <c r="K1393" t="b">
        <v>0</v>
      </c>
      <c r="L1393">
        <v>1</v>
      </c>
      <c r="M1393" t="b">
        <v>0</v>
      </c>
      <c r="N1393" t="s">
        <v>8269</v>
      </c>
      <c r="O1393" s="20" t="s">
        <v>8319</v>
      </c>
      <c r="P1393" s="15" t="s">
        <v>8320</v>
      </c>
      <c r="Q1393" s="12">
        <v>42400.946597222224</v>
      </c>
      <c r="R1393">
        <v>2016</v>
      </c>
      <c r="S1393" t="s">
        <v>8365</v>
      </c>
    </row>
    <row r="1394" spans="1:19" ht="73" thickBot="1" x14ac:dyDescent="0.4">
      <c r="A1394">
        <v>4113</v>
      </c>
      <c r="B1394" s="3" t="s">
        <v>4109</v>
      </c>
      <c r="C1394" s="3" t="s">
        <v>8215</v>
      </c>
      <c r="D1394" s="6">
        <v>1500</v>
      </c>
      <c r="E1394" s="8">
        <v>3</v>
      </c>
      <c r="F1394" t="s">
        <v>8220</v>
      </c>
      <c r="G1394" t="s">
        <v>8223</v>
      </c>
      <c r="H1394" t="s">
        <v>8245</v>
      </c>
      <c r="I1394">
        <v>1452234840</v>
      </c>
      <c r="J1394">
        <v>1450619123</v>
      </c>
      <c r="K1394" t="b">
        <v>0</v>
      </c>
      <c r="L1394">
        <v>3</v>
      </c>
      <c r="M1394" t="b">
        <v>0</v>
      </c>
      <c r="N1394" t="s">
        <v>8269</v>
      </c>
      <c r="O1394" s="20" t="s">
        <v>8319</v>
      </c>
      <c r="P1394" s="15" t="s">
        <v>8320</v>
      </c>
      <c r="Q1394" s="13">
        <v>42358.573182870372</v>
      </c>
      <c r="R1394">
        <v>2015</v>
      </c>
      <c r="S1394" t="s">
        <v>8375</v>
      </c>
    </row>
    <row r="1395" spans="1:19" x14ac:dyDescent="0.35">
      <c r="B1395" s="3"/>
      <c r="C1395" s="3"/>
      <c r="D1395" s="6"/>
      <c r="E1395" s="8"/>
      <c r="Q1395" s="11"/>
    </row>
    <row r="1396" spans="1:19" x14ac:dyDescent="0.35">
      <c r="B1396" s="3"/>
      <c r="C1396" s="3"/>
      <c r="D1396" s="6"/>
      <c r="E1396" s="8"/>
      <c r="Q1396" s="11"/>
    </row>
    <row r="1397" spans="1:19" x14ac:dyDescent="0.35">
      <c r="B1397" s="3"/>
      <c r="C1397" s="3"/>
      <c r="D1397" s="6"/>
      <c r="E1397" s="8"/>
      <c r="Q1397" s="11"/>
    </row>
    <row r="1398" spans="1:19" x14ac:dyDescent="0.35">
      <c r="B1398" s="3"/>
      <c r="C1398" s="3"/>
      <c r="D1398" s="6"/>
      <c r="E1398" s="8"/>
      <c r="Q1398" s="11"/>
    </row>
    <row r="1399" spans="1:19" x14ac:dyDescent="0.35">
      <c r="B1399" s="3"/>
      <c r="C1399" s="3"/>
      <c r="D1399" s="6"/>
      <c r="E1399" s="8"/>
      <c r="Q1399" s="11"/>
    </row>
    <row r="1400" spans="1:19" x14ac:dyDescent="0.35">
      <c r="B1400" s="3"/>
      <c r="C1400" s="3"/>
      <c r="D1400" s="6"/>
      <c r="E1400" s="8"/>
      <c r="Q1400" s="11"/>
    </row>
    <row r="1401" spans="1:19" x14ac:dyDescent="0.35">
      <c r="B1401" s="3"/>
      <c r="C1401" s="3"/>
      <c r="D1401" s="21"/>
      <c r="E1401" s="8"/>
      <c r="Q1401" s="11"/>
    </row>
    <row r="1402" spans="1:19" x14ac:dyDescent="0.35">
      <c r="B1402" s="3"/>
      <c r="C1402" t="s">
        <v>8378</v>
      </c>
      <c r="D1402" t="s">
        <v>8379</v>
      </c>
      <c r="E1402" t="s">
        <v>8380</v>
      </c>
      <c r="F1402" t="s">
        <v>8381</v>
      </c>
      <c r="G1402" t="s">
        <v>8382</v>
      </c>
      <c r="H1402" t="s">
        <v>8383</v>
      </c>
      <c r="I1402" t="s">
        <v>8384</v>
      </c>
      <c r="J1402" t="s">
        <v>8385</v>
      </c>
      <c r="Q1402" s="11"/>
    </row>
    <row r="1403" spans="1:19" x14ac:dyDescent="0.35">
      <c r="B1403" s="3"/>
      <c r="C1403" t="s">
        <v>8386</v>
      </c>
      <c r="D1403">
        <f>COUNTIFS($D$2:$D$1394,"&lt;1000",$F$2:$F$1394,"successful")</f>
        <v>159</v>
      </c>
      <c r="E1403">
        <f>COUNTIFS($D$2:$D$1394,"&lt;1000",$F$2:$F$1394,"failed")</f>
        <v>53</v>
      </c>
      <c r="F1403">
        <f>COUNTIFS($D$2:$D$1394,"&lt;1000",$F$2:$F$1394,"canceled")</f>
        <v>3</v>
      </c>
      <c r="G1403">
        <f>SUM(D1403:F1403)</f>
        <v>215</v>
      </c>
      <c r="H1403" s="22">
        <f>D1403/G1403</f>
        <v>0.73953488372093024</v>
      </c>
      <c r="I1403" s="22">
        <f>E1403/G1403</f>
        <v>0.24651162790697675</v>
      </c>
      <c r="J1403" s="22">
        <f>F1403/G1403</f>
        <v>1.3953488372093023E-2</v>
      </c>
      <c r="Q1403" s="11"/>
    </row>
    <row r="1404" spans="1:19" x14ac:dyDescent="0.35">
      <c r="B1404" s="3"/>
      <c r="C1404" t="s">
        <v>8387</v>
      </c>
      <c r="D1404">
        <f>COUNTIFS($D$2:$D$1394,"&gt;=1000",$D$2:$D$1394,"&lt;=4999",$F$2:$F$1394,"successful")</f>
        <v>446</v>
      </c>
      <c r="E1404">
        <f>COUNTIFS($D$2:$D$1394,"&gt;=1000",$D$2:$D$1394,"&lt;=4999",$F$2:$F$1394,"failed")</f>
        <v>176</v>
      </c>
      <c r="F1404">
        <f>COUNTIFS($D$2:$D$1394,"&gt;=1000",$D$2:$D$1394,"&lt;=4999",$F$2:$F$1394,"canceled")</f>
        <v>5</v>
      </c>
      <c r="G1404">
        <f t="shared" ref="G1404:G1413" si="0">SUM(D1404:F1404)</f>
        <v>627</v>
      </c>
      <c r="H1404" s="22">
        <f t="shared" ref="H1404:H1413" si="1">D1404/G1404</f>
        <v>0.71132376395534291</v>
      </c>
      <c r="I1404" s="22">
        <f t="shared" ref="I1404:I1413" si="2">E1404/G1404</f>
        <v>0.2807017543859649</v>
      </c>
      <c r="J1404" s="22">
        <f t="shared" ref="J1404:J1413" si="3">F1404/G1404</f>
        <v>7.9744816586921844E-3</v>
      </c>
      <c r="Q1404" s="11"/>
    </row>
    <row r="1405" spans="1:19" x14ac:dyDescent="0.35">
      <c r="B1405" s="3"/>
      <c r="C1405" t="s">
        <v>8388</v>
      </c>
      <c r="D1405">
        <f>COUNTIFS($D$2:$D$1394,"&gt;=5000",$D$2:$D$1394,"&lt;=9999",$F$2:$F$1394,"successful")</f>
        <v>120</v>
      </c>
      <c r="E1405">
        <f>COUNTIFS($D$2:$D$1394,"&gt;=5000",$D$2:$D$1394,"&lt;=9999",$F$2:$F$1394,"failed")</f>
        <v>94</v>
      </c>
      <c r="F1405">
        <f>COUNTIFS($D$2:$D$1394,"&gt;=5000",$D$2:$D$1394,"&lt;=9999",$F$2:$F$1394,"canceled")</f>
        <v>4</v>
      </c>
      <c r="G1405">
        <f t="shared" si="0"/>
        <v>218</v>
      </c>
      <c r="H1405" s="22">
        <f t="shared" si="1"/>
        <v>0.55045871559633031</v>
      </c>
      <c r="I1405" s="22">
        <f t="shared" si="2"/>
        <v>0.43119266055045874</v>
      </c>
      <c r="J1405" s="22">
        <f t="shared" si="3"/>
        <v>1.834862385321101E-2</v>
      </c>
      <c r="Q1405" s="11"/>
    </row>
    <row r="1406" spans="1:19" x14ac:dyDescent="0.35">
      <c r="B1406" s="3"/>
      <c r="C1406" t="s">
        <v>8389</v>
      </c>
      <c r="D1406">
        <f>COUNTIFS($D$2:$D$1394,"&gt;=10000",$D$2:$D$1394,"&lt;=14999",$F$2:$F$1394,"successful")</f>
        <v>50</v>
      </c>
      <c r="E1406">
        <f>COUNTIFS($D$2:$D$1394,"&gt;=10000",$D$2:$D$1394,"&lt;=14999",$F$2:$F$1394,"failed")</f>
        <v>53</v>
      </c>
      <c r="F1406">
        <f>COUNTIFS($D$2:$D$1394,"&gt;=10000",$D$2:$D$1394,"&lt;=14999",$F$2:$F$1394,"canceled")</f>
        <v>5</v>
      </c>
      <c r="G1406">
        <f t="shared" si="0"/>
        <v>108</v>
      </c>
      <c r="H1406" s="22">
        <f t="shared" si="1"/>
        <v>0.46296296296296297</v>
      </c>
      <c r="I1406" s="22">
        <f t="shared" si="2"/>
        <v>0.49074074074074076</v>
      </c>
      <c r="J1406" s="22">
        <f t="shared" si="3"/>
        <v>4.6296296296296294E-2</v>
      </c>
      <c r="Q1406" s="11"/>
    </row>
    <row r="1407" spans="1:19" x14ac:dyDescent="0.35">
      <c r="B1407" s="3"/>
      <c r="C1407" t="s">
        <v>8390</v>
      </c>
      <c r="D1407">
        <f>COUNTIFS($D$2:$D$1394,"&gt;=15000",$D$2:$D$1394,"&lt;=19999",$F$2:$F$1394,"successful")</f>
        <v>17</v>
      </c>
      <c r="E1407">
        <f>COUNTIFS($D$2:$D$1394,"&gt;=15000",$D$2:$D$1394,"&lt;=19999",$F$2:$F$1394,"failed")</f>
        <v>18</v>
      </c>
      <c r="F1407">
        <f>COUNTIFS($D$2:$D$1394,"&gt;=15000",$D$2:$D$1394,"&lt;=19999",$F$2:$F$1394,"canceled")</f>
        <v>6</v>
      </c>
      <c r="G1407">
        <f t="shared" si="0"/>
        <v>41</v>
      </c>
      <c r="H1407" s="22">
        <f t="shared" si="1"/>
        <v>0.41463414634146339</v>
      </c>
      <c r="I1407" s="22">
        <f t="shared" si="2"/>
        <v>0.43902439024390244</v>
      </c>
      <c r="J1407" s="22">
        <f t="shared" si="3"/>
        <v>0.14634146341463414</v>
      </c>
      <c r="Q1407" s="11"/>
    </row>
    <row r="1408" spans="1:19" x14ac:dyDescent="0.35">
      <c r="B1408" s="3"/>
      <c r="C1408" t="s">
        <v>8391</v>
      </c>
      <c r="D1408">
        <f>COUNTIFS($D$2:$D$1394,"&gt;=20000",$D$2:$D$1394,"&lt;=24999",$F$2:$F$1394,"successful")</f>
        <v>13</v>
      </c>
      <c r="E1408">
        <f>COUNTIFS($D$2:$D$1394,"&gt;=20000",$D$2:$D$1394,"&lt;=24999",$F$2:$F$1394,"failed")</f>
        <v>20</v>
      </c>
      <c r="F1408">
        <f>COUNTIFS($D$2:$D$1394,"&gt;=20000",$D$2:$D$1394,"&lt;=24999",$F$2:$F$1394,"canceled")</f>
        <v>1</v>
      </c>
      <c r="G1408">
        <f t="shared" si="0"/>
        <v>34</v>
      </c>
      <c r="H1408" s="22">
        <f t="shared" si="1"/>
        <v>0.38235294117647056</v>
      </c>
      <c r="I1408" s="22">
        <f t="shared" si="2"/>
        <v>0.58823529411764708</v>
      </c>
      <c r="J1408" s="22">
        <f t="shared" si="3"/>
        <v>2.9411764705882353E-2</v>
      </c>
      <c r="Q1408" s="11"/>
    </row>
    <row r="1409" spans="2:17" x14ac:dyDescent="0.35">
      <c r="B1409" s="3"/>
      <c r="C1409" t="s">
        <v>8392</v>
      </c>
      <c r="D1409">
        <f>COUNTIFS($D$2:D$1394,"&gt;=25000",$D$2:$D$1394,"&lt;=29999",$F$2:$F$1394,"successful")</f>
        <v>11</v>
      </c>
      <c r="E1409">
        <f>COUNTIFS($D$2:$D$1394,"&gt;=25000",$D$2:$D$1394,"&lt;=29999",$F$2:$F$1394,"failed")</f>
        <v>15</v>
      </c>
      <c r="F1409">
        <f>COUNTIFS($D$2:$D$1394,"&gt;=25000",$D$2:$D$1394,"&lt;=29999",$F$2:$F$1394,"canceled")</f>
        <v>2</v>
      </c>
      <c r="G1409">
        <f t="shared" si="0"/>
        <v>28</v>
      </c>
      <c r="H1409" s="22">
        <f t="shared" si="1"/>
        <v>0.39285714285714285</v>
      </c>
      <c r="I1409" s="22">
        <f t="shared" si="2"/>
        <v>0.5357142857142857</v>
      </c>
      <c r="J1409" s="22">
        <f t="shared" si="3"/>
        <v>7.1428571428571425E-2</v>
      </c>
      <c r="Q1409" s="11"/>
    </row>
    <row r="1410" spans="2:17" x14ac:dyDescent="0.35">
      <c r="B1410" s="3"/>
      <c r="C1410" t="s">
        <v>8393</v>
      </c>
      <c r="D1410">
        <f>COUNTIFS($D$2:$D$1394,"&gt;=30000",$D$2:$D$1394,"&lt;=34999",$F$2:$F$1394,"successful")</f>
        <v>4</v>
      </c>
      <c r="E1410">
        <f>COUNTIFS($D$2:$D$1394,"&gt;=30000",$D$2:$D$1394,"&lt;=34999",$F$2:$F$1394,"failed")</f>
        <v>9</v>
      </c>
      <c r="F1410">
        <f>COUNTIFS($D$2:$D$1394,"&gt;=30000",$D$2:$D$1394,"&lt;=34999",$F$2:$F$1394,"canceled")</f>
        <v>2</v>
      </c>
      <c r="G1410">
        <f t="shared" si="0"/>
        <v>15</v>
      </c>
      <c r="H1410" s="22">
        <f t="shared" si="1"/>
        <v>0.26666666666666666</v>
      </c>
      <c r="I1410" s="22">
        <f t="shared" si="2"/>
        <v>0.6</v>
      </c>
      <c r="J1410" s="22">
        <f t="shared" si="3"/>
        <v>0.13333333333333333</v>
      </c>
      <c r="Q1410" s="11"/>
    </row>
    <row r="1411" spans="2:17" x14ac:dyDescent="0.35">
      <c r="B1411" s="3"/>
      <c r="C1411" t="s">
        <v>8394</v>
      </c>
      <c r="D1411">
        <f>COUNTIFS($D$2:$D$1394,"&gt;=40000",$D$2:$D$1394,"&lt;=44999",$F$2:$F$1394,"successful")</f>
        <v>4</v>
      </c>
      <c r="E1411">
        <f>COUNTIFS($D$2:$D$1394,"&gt;=40000",$D$2:$D$1394,"&lt;=44999",$F$2:$F$1394,"failed")</f>
        <v>2</v>
      </c>
      <c r="F1411">
        <f>COUNTIFS($D$2:$D$1394,"&gt;=40000",$D$2:$D$1394,"&lt;=44999",$F$2:$F$1394,"canceled")</f>
        <v>0</v>
      </c>
      <c r="G1411">
        <f t="shared" si="0"/>
        <v>6</v>
      </c>
      <c r="H1411" s="22">
        <f t="shared" si="1"/>
        <v>0.66666666666666663</v>
      </c>
      <c r="I1411" s="22">
        <f t="shared" si="2"/>
        <v>0.33333333333333331</v>
      </c>
      <c r="J1411" s="22">
        <f t="shared" si="3"/>
        <v>0</v>
      </c>
      <c r="Q1411" s="11"/>
    </row>
    <row r="1412" spans="2:17" x14ac:dyDescent="0.35">
      <c r="B1412" s="3"/>
      <c r="C1412" t="s">
        <v>8395</v>
      </c>
      <c r="D1412">
        <f>COUNTIFS($D$2:$D$1394,"&gt;=45000",$D$2:$D$1394,"&lt;=49999",$F$2:$F$1394,"successful")</f>
        <v>1</v>
      </c>
      <c r="E1412">
        <f>COUNTIFS($D$2:$D$1394,"&gt;=45000",$D$2:$D$1394,"&lt;=49999",$F$2:$F$1394,"failed")</f>
        <v>2</v>
      </c>
      <c r="F1412">
        <f>COUNTIFS($D$2:$D$1394,"&gt;=45000",$D$2:$D$1394,"&lt;=49999",$F$2:$F$1394,"canceled")</f>
        <v>0</v>
      </c>
      <c r="G1412">
        <f t="shared" si="0"/>
        <v>3</v>
      </c>
      <c r="H1412" s="22">
        <f t="shared" si="1"/>
        <v>0.33333333333333331</v>
      </c>
      <c r="I1412" s="22">
        <f t="shared" si="2"/>
        <v>0.66666666666666663</v>
      </c>
      <c r="J1412" s="22">
        <f t="shared" si="3"/>
        <v>0</v>
      </c>
      <c r="Q1412" s="11"/>
    </row>
    <row r="1413" spans="2:17" x14ac:dyDescent="0.35">
      <c r="B1413" s="3"/>
      <c r="C1413" t="s">
        <v>8396</v>
      </c>
      <c r="D1413">
        <f>COUNTIFS($D$2:$D$1394,"&gt;=50000",$F$2:$F$1394,"successful")</f>
        <v>8</v>
      </c>
      <c r="E1413">
        <f>COUNTIFS($D$2:$D$1394,"&gt;=50000",$F$2:$F$1394,"failed")</f>
        <v>49</v>
      </c>
      <c r="F1413">
        <f>COUNTIFS($D$2:$D$1394,"&gt;=50000",$F$2:$F$1394,"canceled")</f>
        <v>9</v>
      </c>
      <c r="G1413">
        <f t="shared" si="0"/>
        <v>66</v>
      </c>
      <c r="H1413" s="22">
        <f t="shared" si="1"/>
        <v>0.12121212121212122</v>
      </c>
      <c r="I1413" s="22">
        <f t="shared" si="2"/>
        <v>0.74242424242424243</v>
      </c>
      <c r="J1413" s="22">
        <f t="shared" si="3"/>
        <v>0.13636363636363635</v>
      </c>
      <c r="Q1413" s="11"/>
    </row>
    <row r="1414" spans="2:17" x14ac:dyDescent="0.35">
      <c r="B1414" s="3"/>
      <c r="C1414" s="3"/>
      <c r="D1414" s="6"/>
      <c r="E1414" s="8"/>
      <c r="Q1414" s="1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E81CB-0610-473E-B072-0CB90171994C}">
  <dimension ref="F7:M19"/>
  <sheetViews>
    <sheetView topLeftCell="A2" workbookViewId="0">
      <selection activeCell="P9" sqref="P9"/>
    </sheetView>
  </sheetViews>
  <sheetFormatPr defaultRowHeight="14.5" x14ac:dyDescent="0.35"/>
  <sheetData>
    <row r="7" spans="6:13" x14ac:dyDescent="0.35">
      <c r="F7" t="s">
        <v>8309</v>
      </c>
      <c r="G7" t="s">
        <v>8219</v>
      </c>
      <c r="H7" t="s">
        <v>8220</v>
      </c>
      <c r="I7" t="s">
        <v>8221</v>
      </c>
      <c r="J7" t="s">
        <v>8218</v>
      </c>
      <c r="K7" t="s">
        <v>8308</v>
      </c>
      <c r="M7" t="s">
        <v>8377</v>
      </c>
    </row>
    <row r="8" spans="6:13" x14ac:dyDescent="0.35">
      <c r="F8" t="s">
        <v>8365</v>
      </c>
      <c r="G8">
        <v>7</v>
      </c>
      <c r="H8">
        <v>33</v>
      </c>
      <c r="I8">
        <v>2</v>
      </c>
      <c r="J8">
        <v>56</v>
      </c>
      <c r="K8">
        <v>98</v>
      </c>
      <c r="M8">
        <f>J8-H8</f>
        <v>23</v>
      </c>
    </row>
    <row r="9" spans="6:13" x14ac:dyDescent="0.35">
      <c r="F9" t="s">
        <v>8376</v>
      </c>
      <c r="G9">
        <v>3</v>
      </c>
      <c r="H9">
        <v>39</v>
      </c>
      <c r="I9">
        <v>8</v>
      </c>
      <c r="J9">
        <v>71</v>
      </c>
      <c r="K9">
        <v>121</v>
      </c>
      <c r="M9">
        <f t="shared" ref="M9:M19" si="0">J9-H9</f>
        <v>32</v>
      </c>
    </row>
    <row r="10" spans="6:13" x14ac:dyDescent="0.35">
      <c r="F10" t="s">
        <v>8366</v>
      </c>
      <c r="G10">
        <v>3</v>
      </c>
      <c r="H10">
        <v>33</v>
      </c>
      <c r="I10">
        <v>14</v>
      </c>
      <c r="J10">
        <v>56</v>
      </c>
      <c r="K10">
        <v>106</v>
      </c>
      <c r="M10">
        <f t="shared" si="0"/>
        <v>23</v>
      </c>
    </row>
    <row r="11" spans="6:13" x14ac:dyDescent="0.35">
      <c r="F11" t="s">
        <v>8367</v>
      </c>
      <c r="G11">
        <v>2</v>
      </c>
      <c r="H11">
        <v>40</v>
      </c>
      <c r="J11">
        <v>71</v>
      </c>
      <c r="K11">
        <v>113</v>
      </c>
      <c r="M11">
        <f t="shared" si="0"/>
        <v>31</v>
      </c>
    </row>
    <row r="12" spans="6:13" x14ac:dyDescent="0.35">
      <c r="F12" t="s">
        <v>8368</v>
      </c>
      <c r="G12">
        <v>3</v>
      </c>
      <c r="H12">
        <v>52</v>
      </c>
      <c r="J12">
        <v>111</v>
      </c>
      <c r="K12">
        <v>166</v>
      </c>
      <c r="M12">
        <f t="shared" si="0"/>
        <v>59</v>
      </c>
    </row>
    <row r="13" spans="6:13" x14ac:dyDescent="0.35">
      <c r="F13" t="s">
        <v>8369</v>
      </c>
      <c r="G13">
        <v>4</v>
      </c>
      <c r="H13">
        <v>49</v>
      </c>
      <c r="J13">
        <v>100</v>
      </c>
      <c r="K13">
        <v>153</v>
      </c>
      <c r="M13">
        <f t="shared" si="0"/>
        <v>51</v>
      </c>
    </row>
    <row r="14" spans="6:13" x14ac:dyDescent="0.35">
      <c r="F14" t="s">
        <v>8370</v>
      </c>
      <c r="G14">
        <v>1</v>
      </c>
      <c r="H14">
        <v>50</v>
      </c>
      <c r="J14">
        <v>87</v>
      </c>
      <c r="K14">
        <v>138</v>
      </c>
      <c r="M14">
        <f t="shared" si="0"/>
        <v>37</v>
      </c>
    </row>
    <row r="15" spans="6:13" x14ac:dyDescent="0.35">
      <c r="F15" t="s">
        <v>8371</v>
      </c>
      <c r="G15">
        <v>4</v>
      </c>
      <c r="H15">
        <v>47</v>
      </c>
      <c r="J15">
        <v>72</v>
      </c>
      <c r="K15">
        <v>123</v>
      </c>
      <c r="M15">
        <f t="shared" si="0"/>
        <v>25</v>
      </c>
    </row>
    <row r="16" spans="6:13" x14ac:dyDescent="0.35">
      <c r="F16" t="s">
        <v>8372</v>
      </c>
      <c r="G16">
        <v>4</v>
      </c>
      <c r="H16">
        <v>34</v>
      </c>
      <c r="J16">
        <v>59</v>
      </c>
      <c r="K16">
        <v>97</v>
      </c>
      <c r="M16">
        <f t="shared" si="0"/>
        <v>25</v>
      </c>
    </row>
    <row r="17" spans="6:13" x14ac:dyDescent="0.35">
      <c r="F17" t="s">
        <v>8373</v>
      </c>
      <c r="H17">
        <v>50</v>
      </c>
      <c r="J17">
        <v>65</v>
      </c>
      <c r="K17">
        <v>115</v>
      </c>
      <c r="M17">
        <f t="shared" si="0"/>
        <v>15</v>
      </c>
    </row>
    <row r="18" spans="6:13" x14ac:dyDescent="0.35">
      <c r="F18" t="s">
        <v>8374</v>
      </c>
      <c r="G18">
        <v>3</v>
      </c>
      <c r="H18">
        <v>31</v>
      </c>
      <c r="J18">
        <v>54</v>
      </c>
      <c r="K18">
        <v>88</v>
      </c>
      <c r="M18">
        <f t="shared" si="0"/>
        <v>23</v>
      </c>
    </row>
    <row r="19" spans="6:13" x14ac:dyDescent="0.35">
      <c r="F19" t="s">
        <v>8375</v>
      </c>
      <c r="G19">
        <v>3</v>
      </c>
      <c r="H19">
        <v>35</v>
      </c>
      <c r="J19">
        <v>37</v>
      </c>
      <c r="K19">
        <v>75</v>
      </c>
      <c r="M19">
        <f t="shared" si="0"/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932F8-6529-402E-B598-4F20B3C0C80E}">
  <dimension ref="A1:S1394"/>
  <sheetViews>
    <sheetView workbookViewId="0">
      <selection activeCell="S1" sqref="A1:S1048576"/>
    </sheetView>
  </sheetViews>
  <sheetFormatPr defaultRowHeight="14.5" x14ac:dyDescent="0.35"/>
  <sheetData>
    <row r="1" spans="1:19" ht="15" thickBot="1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8305</v>
      </c>
      <c r="P1" s="1" t="s">
        <v>8362</v>
      </c>
      <c r="Q1" s="11" t="s">
        <v>8306</v>
      </c>
      <c r="R1" s="1" t="s">
        <v>8363</v>
      </c>
      <c r="S1" s="1" t="s">
        <v>8364</v>
      </c>
    </row>
    <row r="2" spans="1:19" ht="247" thickBot="1" x14ac:dyDescent="0.4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20" t="s">
        <v>8319</v>
      </c>
      <c r="P2" s="15" t="s">
        <v>8320</v>
      </c>
      <c r="Q2" s="12">
        <v>42318.702094907407</v>
      </c>
      <c r="R2">
        <v>2015</v>
      </c>
      <c r="S2" t="s">
        <v>8374</v>
      </c>
    </row>
    <row r="3" spans="1:19" ht="247" thickBot="1" x14ac:dyDescent="0.4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20" t="s">
        <v>8319</v>
      </c>
      <c r="P3" s="15" t="s">
        <v>8320</v>
      </c>
      <c r="Q3" s="13">
        <v>42646.092812499999</v>
      </c>
      <c r="R3">
        <v>2016</v>
      </c>
      <c r="S3" t="s">
        <v>8373</v>
      </c>
    </row>
    <row r="4" spans="1:19" ht="189" thickBot="1" x14ac:dyDescent="0.4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20" t="s">
        <v>8319</v>
      </c>
      <c r="P4" s="15" t="s">
        <v>8320</v>
      </c>
      <c r="Q4" s="12">
        <v>42430.040798611109</v>
      </c>
      <c r="R4">
        <v>2016</v>
      </c>
      <c r="S4" t="s">
        <v>8366</v>
      </c>
    </row>
    <row r="5" spans="1:19" ht="276" thickBot="1" x14ac:dyDescent="0.4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20" t="s">
        <v>8319</v>
      </c>
      <c r="P5" s="15" t="s">
        <v>8320</v>
      </c>
      <c r="Q5" s="13">
        <v>42238.132824074077</v>
      </c>
      <c r="R5">
        <v>2015</v>
      </c>
      <c r="S5" t="s">
        <v>8371</v>
      </c>
    </row>
    <row r="6" spans="1:19" ht="276" thickBot="1" x14ac:dyDescent="0.4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20" t="s">
        <v>8319</v>
      </c>
      <c r="P6" s="15" t="s">
        <v>8320</v>
      </c>
      <c r="Q6" s="12">
        <v>42492.717233796298</v>
      </c>
      <c r="R6">
        <v>2016</v>
      </c>
      <c r="S6" t="s">
        <v>8368</v>
      </c>
    </row>
    <row r="7" spans="1:19" ht="232.5" thickBot="1" x14ac:dyDescent="0.4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20" t="s">
        <v>8319</v>
      </c>
      <c r="P7" s="15" t="s">
        <v>8320</v>
      </c>
      <c r="Q7" s="13">
        <v>41850.400937500002</v>
      </c>
      <c r="R7">
        <v>2014</v>
      </c>
      <c r="S7" t="s">
        <v>8370</v>
      </c>
    </row>
    <row r="8" spans="1:19" ht="247" thickBot="1" x14ac:dyDescent="0.4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20" t="s">
        <v>8319</v>
      </c>
      <c r="P8" s="15" t="s">
        <v>8320</v>
      </c>
      <c r="Q8" s="12">
        <v>42192.591944444444</v>
      </c>
      <c r="R8">
        <v>2015</v>
      </c>
      <c r="S8" t="s">
        <v>8370</v>
      </c>
    </row>
    <row r="9" spans="1:19" ht="247" thickBot="1" x14ac:dyDescent="0.4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20" t="s">
        <v>8319</v>
      </c>
      <c r="P9" s="15" t="s">
        <v>8320</v>
      </c>
      <c r="Q9" s="13">
        <v>42753.205625000002</v>
      </c>
      <c r="R9">
        <v>2017</v>
      </c>
      <c r="S9" t="s">
        <v>8365</v>
      </c>
    </row>
    <row r="10" spans="1:19" ht="102" thickBot="1" x14ac:dyDescent="0.4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20" t="s">
        <v>8319</v>
      </c>
      <c r="P10" s="15" t="s">
        <v>8320</v>
      </c>
      <c r="Q10" s="12">
        <v>42155.920219907406</v>
      </c>
      <c r="R10">
        <v>2015</v>
      </c>
      <c r="S10" t="s">
        <v>8368</v>
      </c>
    </row>
    <row r="11" spans="1:19" ht="290.5" thickBot="1" x14ac:dyDescent="0.4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20" t="s">
        <v>8319</v>
      </c>
      <c r="P11" s="15" t="s">
        <v>8320</v>
      </c>
      <c r="Q11" s="13">
        <v>42725.031180555554</v>
      </c>
      <c r="R11">
        <v>2016</v>
      </c>
      <c r="S11" t="s">
        <v>8375</v>
      </c>
    </row>
    <row r="12" spans="1:19" ht="247" thickBot="1" x14ac:dyDescent="0.4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20" t="s">
        <v>8319</v>
      </c>
      <c r="P12" s="15" t="s">
        <v>8320</v>
      </c>
      <c r="Q12" s="12">
        <v>42157.591064814813</v>
      </c>
      <c r="R12">
        <v>2015</v>
      </c>
      <c r="S12" t="s">
        <v>8369</v>
      </c>
    </row>
    <row r="13" spans="1:19" ht="276" thickBot="1" x14ac:dyDescent="0.4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20" t="s">
        <v>8319</v>
      </c>
      <c r="P13" s="15" t="s">
        <v>8320</v>
      </c>
      <c r="Q13" s="13">
        <v>42676.065150462964</v>
      </c>
      <c r="R13">
        <v>2016</v>
      </c>
      <c r="S13" t="s">
        <v>8374</v>
      </c>
    </row>
    <row r="14" spans="1:19" ht="261.5" thickBot="1" x14ac:dyDescent="0.4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20" t="s">
        <v>8319</v>
      </c>
      <c r="P14" s="15" t="s">
        <v>8320</v>
      </c>
      <c r="Q14" s="12">
        <v>42473.007037037038</v>
      </c>
      <c r="R14">
        <v>2016</v>
      </c>
      <c r="S14" t="s">
        <v>8367</v>
      </c>
    </row>
    <row r="15" spans="1:19" ht="261.5" thickBot="1" x14ac:dyDescent="0.4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20" t="s">
        <v>8319</v>
      </c>
      <c r="P15" s="15" t="s">
        <v>8320</v>
      </c>
      <c r="Q15" s="13">
        <v>42482.43478009259</v>
      </c>
      <c r="R15">
        <v>2016</v>
      </c>
      <c r="S15" t="s">
        <v>8367</v>
      </c>
    </row>
    <row r="16" spans="1:19" ht="261.5" thickBot="1" x14ac:dyDescent="0.4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20" t="s">
        <v>8319</v>
      </c>
      <c r="P16" s="15" t="s">
        <v>8320</v>
      </c>
      <c r="Q16" s="12">
        <v>42270.810995370368</v>
      </c>
      <c r="R16">
        <v>2015</v>
      </c>
      <c r="S16" t="s">
        <v>8372</v>
      </c>
    </row>
    <row r="17" spans="1:19" ht="189" thickBot="1" x14ac:dyDescent="0.4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20" t="s">
        <v>8319</v>
      </c>
      <c r="P17" s="15" t="s">
        <v>8320</v>
      </c>
      <c r="Q17" s="13">
        <v>42711.54519675926</v>
      </c>
      <c r="R17">
        <v>2016</v>
      </c>
      <c r="S17" t="s">
        <v>8375</v>
      </c>
    </row>
    <row r="18" spans="1:19" ht="276" thickBot="1" x14ac:dyDescent="0.4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20" t="s">
        <v>8319</v>
      </c>
      <c r="P18" s="15" t="s">
        <v>8320</v>
      </c>
      <c r="Q18" s="12">
        <v>42179.344988425924</v>
      </c>
      <c r="R18">
        <v>2015</v>
      </c>
      <c r="S18" t="s">
        <v>8369</v>
      </c>
    </row>
    <row r="19" spans="1:19" ht="276" thickBot="1" x14ac:dyDescent="0.4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20" t="s">
        <v>8319</v>
      </c>
      <c r="P19" s="15" t="s">
        <v>8320</v>
      </c>
      <c r="Q19" s="13">
        <v>42282.768414351849</v>
      </c>
      <c r="R19">
        <v>2015</v>
      </c>
      <c r="S19" t="s">
        <v>8373</v>
      </c>
    </row>
    <row r="20" spans="1:19" ht="232.5" thickBot="1" x14ac:dyDescent="0.4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20" t="s">
        <v>8319</v>
      </c>
      <c r="P20" s="15" t="s">
        <v>8320</v>
      </c>
      <c r="Q20" s="12">
        <v>42473.794710648152</v>
      </c>
      <c r="R20">
        <v>2016</v>
      </c>
      <c r="S20" t="s">
        <v>8367</v>
      </c>
    </row>
    <row r="21" spans="1:19" ht="247" thickBot="1" x14ac:dyDescent="0.4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20" t="s">
        <v>8319</v>
      </c>
      <c r="P21" s="15" t="s">
        <v>8320</v>
      </c>
      <c r="Q21" s="13">
        <v>42535.049849537034</v>
      </c>
      <c r="R21">
        <v>2016</v>
      </c>
      <c r="S21" t="s">
        <v>8369</v>
      </c>
    </row>
    <row r="22" spans="1:19" ht="247" thickBot="1" x14ac:dyDescent="0.4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20" t="s">
        <v>8319</v>
      </c>
      <c r="P22" s="15" t="s">
        <v>8320</v>
      </c>
      <c r="Q22" s="12">
        <v>42712.23474537037</v>
      </c>
      <c r="R22">
        <v>2016</v>
      </c>
      <c r="S22" t="s">
        <v>8375</v>
      </c>
    </row>
    <row r="23" spans="1:19" ht="276" thickBot="1" x14ac:dyDescent="0.4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20" t="s">
        <v>8319</v>
      </c>
      <c r="P23" s="15" t="s">
        <v>8320</v>
      </c>
      <c r="Q23" s="13">
        <v>42160.583043981482</v>
      </c>
      <c r="R23">
        <v>2015</v>
      </c>
      <c r="S23" t="s">
        <v>8369</v>
      </c>
    </row>
    <row r="24" spans="1:19" ht="232.5" thickBot="1" x14ac:dyDescent="0.4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20" t="s">
        <v>8319</v>
      </c>
      <c r="P24" s="15" t="s">
        <v>8320</v>
      </c>
      <c r="Q24" s="12">
        <v>42039.384571759256</v>
      </c>
      <c r="R24">
        <v>2015</v>
      </c>
      <c r="S24" t="s">
        <v>8376</v>
      </c>
    </row>
    <row r="25" spans="1:19" ht="290.5" thickBot="1" x14ac:dyDescent="0.4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20" t="s">
        <v>8319</v>
      </c>
      <c r="P25" s="15" t="s">
        <v>8320</v>
      </c>
      <c r="Q25" s="13">
        <v>42107.621018518519</v>
      </c>
      <c r="R25">
        <v>2015</v>
      </c>
      <c r="S25" t="s">
        <v>8367</v>
      </c>
    </row>
    <row r="26" spans="1:19" ht="276" thickBot="1" x14ac:dyDescent="0.4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20" t="s">
        <v>8319</v>
      </c>
      <c r="P26" s="15" t="s">
        <v>8320</v>
      </c>
      <c r="Q26" s="12">
        <v>42561.154664351852</v>
      </c>
      <c r="R26">
        <v>2016</v>
      </c>
      <c r="S26" t="s">
        <v>8370</v>
      </c>
    </row>
    <row r="27" spans="1:19" ht="203.5" thickBot="1" x14ac:dyDescent="0.4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20" t="s">
        <v>8319</v>
      </c>
      <c r="P27" s="15" t="s">
        <v>8320</v>
      </c>
      <c r="Q27" s="13">
        <v>42709.134780092594</v>
      </c>
      <c r="R27">
        <v>2016</v>
      </c>
      <c r="S27" t="s">
        <v>8375</v>
      </c>
    </row>
    <row r="28" spans="1:19" ht="102" thickBot="1" x14ac:dyDescent="0.4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20" t="s">
        <v>8319</v>
      </c>
      <c r="P28" s="15" t="s">
        <v>8320</v>
      </c>
      <c r="Q28" s="12">
        <v>42086.614942129629</v>
      </c>
      <c r="R28">
        <v>2015</v>
      </c>
      <c r="S28" t="s">
        <v>8366</v>
      </c>
    </row>
    <row r="29" spans="1:19" ht="261.5" thickBot="1" x14ac:dyDescent="0.4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20" t="s">
        <v>8319</v>
      </c>
      <c r="P29" s="15" t="s">
        <v>8320</v>
      </c>
      <c r="Q29" s="13">
        <v>42064.652673611112</v>
      </c>
      <c r="R29">
        <v>2015</v>
      </c>
      <c r="S29" t="s">
        <v>8366</v>
      </c>
    </row>
    <row r="30" spans="1:19" ht="276" thickBot="1" x14ac:dyDescent="0.4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20" t="s">
        <v>8319</v>
      </c>
      <c r="P30" s="15" t="s">
        <v>8320</v>
      </c>
      <c r="Q30" s="12">
        <v>42256.76421296296</v>
      </c>
      <c r="R30">
        <v>2015</v>
      </c>
      <c r="S30" t="s">
        <v>8372</v>
      </c>
    </row>
    <row r="31" spans="1:19" ht="276" thickBot="1" x14ac:dyDescent="0.4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20" t="s">
        <v>8319</v>
      </c>
      <c r="P31" s="15" t="s">
        <v>8320</v>
      </c>
      <c r="Q31" s="13">
        <v>42292.701053240744</v>
      </c>
      <c r="R31">
        <v>2015</v>
      </c>
      <c r="S31" t="s">
        <v>8373</v>
      </c>
    </row>
    <row r="32" spans="1:19" ht="247" thickBot="1" x14ac:dyDescent="0.4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20" t="s">
        <v>8319</v>
      </c>
      <c r="P32" s="15" t="s">
        <v>8320</v>
      </c>
      <c r="Q32" s="12">
        <v>42278.453668981485</v>
      </c>
      <c r="R32">
        <v>2015</v>
      </c>
      <c r="S32" t="s">
        <v>8373</v>
      </c>
    </row>
    <row r="33" spans="1:19" ht="276" thickBot="1" x14ac:dyDescent="0.4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20" t="s">
        <v>8319</v>
      </c>
      <c r="P33" s="15" t="s">
        <v>8320</v>
      </c>
      <c r="Q33" s="13">
        <v>42184.572881944441</v>
      </c>
      <c r="R33">
        <v>2015</v>
      </c>
      <c r="S33" t="s">
        <v>8369</v>
      </c>
    </row>
    <row r="34" spans="1:19" ht="276" thickBot="1" x14ac:dyDescent="0.4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20" t="s">
        <v>8319</v>
      </c>
      <c r="P34" s="15" t="s">
        <v>8320</v>
      </c>
      <c r="Q34" s="12">
        <v>42423.050613425927</v>
      </c>
      <c r="R34">
        <v>2016</v>
      </c>
      <c r="S34" t="s">
        <v>8376</v>
      </c>
    </row>
    <row r="35" spans="1:19" ht="261.5" thickBot="1" x14ac:dyDescent="0.4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20" t="s">
        <v>8319</v>
      </c>
      <c r="P35" s="15" t="s">
        <v>8320</v>
      </c>
      <c r="Q35" s="13">
        <v>42461.747199074074</v>
      </c>
      <c r="R35">
        <v>2016</v>
      </c>
      <c r="S35" t="s">
        <v>8367</v>
      </c>
    </row>
    <row r="36" spans="1:19" ht="261.5" thickBot="1" x14ac:dyDescent="0.4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20" t="s">
        <v>8319</v>
      </c>
      <c r="P36" s="15" t="s">
        <v>8320</v>
      </c>
      <c r="Q36" s="12">
        <v>42458.680925925924</v>
      </c>
      <c r="R36">
        <v>2016</v>
      </c>
      <c r="S36" t="s">
        <v>8366</v>
      </c>
    </row>
    <row r="37" spans="1:19" ht="247" thickBot="1" x14ac:dyDescent="0.4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20" t="s">
        <v>8319</v>
      </c>
      <c r="P37" s="15" t="s">
        <v>8320</v>
      </c>
      <c r="Q37" s="13">
        <v>42169.814340277779</v>
      </c>
      <c r="R37">
        <v>2015</v>
      </c>
      <c r="S37" t="s">
        <v>8369</v>
      </c>
    </row>
    <row r="38" spans="1:19" ht="276" thickBot="1" x14ac:dyDescent="0.4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20" t="s">
        <v>8319</v>
      </c>
      <c r="P38" s="15" t="s">
        <v>8320</v>
      </c>
      <c r="Q38" s="12">
        <v>42483.675208333334</v>
      </c>
      <c r="R38">
        <v>2016</v>
      </c>
      <c r="S38" t="s">
        <v>8367</v>
      </c>
    </row>
    <row r="39" spans="1:19" ht="261.5" thickBot="1" x14ac:dyDescent="0.4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20" t="s">
        <v>8319</v>
      </c>
      <c r="P39" s="15" t="s">
        <v>8320</v>
      </c>
      <c r="Q39" s="13">
        <v>42195.749745370369</v>
      </c>
      <c r="R39">
        <v>2015</v>
      </c>
      <c r="S39" t="s">
        <v>8370</v>
      </c>
    </row>
    <row r="40" spans="1:19" ht="203.5" thickBot="1" x14ac:dyDescent="0.4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20" t="s">
        <v>8319</v>
      </c>
      <c r="P40" s="15" t="s">
        <v>8320</v>
      </c>
      <c r="Q40" s="12">
        <v>42675.057997685188</v>
      </c>
      <c r="R40">
        <v>2016</v>
      </c>
      <c r="S40" t="s">
        <v>8374</v>
      </c>
    </row>
    <row r="41" spans="1:19" ht="102" thickBot="1" x14ac:dyDescent="0.4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20" t="s">
        <v>8319</v>
      </c>
      <c r="P41" s="15" t="s">
        <v>8320</v>
      </c>
      <c r="Q41" s="13">
        <v>42566.441203703704</v>
      </c>
      <c r="R41">
        <v>2016</v>
      </c>
      <c r="S41" t="s">
        <v>8370</v>
      </c>
    </row>
    <row r="42" spans="1:19" ht="276" thickBot="1" x14ac:dyDescent="0.4">
      <c r="A42">
        <v>2701</v>
      </c>
      <c r="B42" s="3" t="s">
        <v>2701</v>
      </c>
      <c r="C42" s="3" t="s">
        <v>6811</v>
      </c>
      <c r="D42" s="6">
        <v>3400</v>
      </c>
      <c r="E42" s="8">
        <v>1570</v>
      </c>
      <c r="F42" t="s">
        <v>8221</v>
      </c>
      <c r="G42" t="s">
        <v>8240</v>
      </c>
      <c r="H42" t="s">
        <v>8248</v>
      </c>
      <c r="I42">
        <v>1491586534</v>
      </c>
      <c r="J42">
        <v>1488911734</v>
      </c>
      <c r="K42" t="b">
        <v>0</v>
      </c>
      <c r="L42">
        <v>46</v>
      </c>
      <c r="M42" t="b">
        <v>0</v>
      </c>
      <c r="N42" t="s">
        <v>8301</v>
      </c>
      <c r="O42" s="20" t="s">
        <v>8319</v>
      </c>
      <c r="P42" s="15" t="s">
        <v>8359</v>
      </c>
      <c r="Q42" s="13">
        <v>42801.774699074071</v>
      </c>
      <c r="R42">
        <v>2017</v>
      </c>
      <c r="S42" t="s">
        <v>8366</v>
      </c>
    </row>
    <row r="43" spans="1:19" ht="232.5" thickBot="1" x14ac:dyDescent="0.4">
      <c r="A43">
        <v>2702</v>
      </c>
      <c r="B43" s="3" t="s">
        <v>2702</v>
      </c>
      <c r="C43" s="3" t="s">
        <v>6812</v>
      </c>
      <c r="D43" s="6">
        <v>10000</v>
      </c>
      <c r="E43" s="8">
        <v>3441</v>
      </c>
      <c r="F43" t="s">
        <v>8221</v>
      </c>
      <c r="G43" t="s">
        <v>8223</v>
      </c>
      <c r="H43" t="s">
        <v>8245</v>
      </c>
      <c r="I43">
        <v>1491416077</v>
      </c>
      <c r="J43">
        <v>1488827677</v>
      </c>
      <c r="K43" t="b">
        <v>1</v>
      </c>
      <c r="L43">
        <v>26</v>
      </c>
      <c r="M43" t="b">
        <v>0</v>
      </c>
      <c r="N43" t="s">
        <v>8301</v>
      </c>
      <c r="O43" s="20" t="s">
        <v>8319</v>
      </c>
      <c r="P43" s="15" t="s">
        <v>8359</v>
      </c>
      <c r="Q43" s="12">
        <v>42800.801817129628</v>
      </c>
      <c r="R43">
        <v>2017</v>
      </c>
      <c r="S43" t="s">
        <v>8366</v>
      </c>
    </row>
    <row r="44" spans="1:19" ht="145.5" thickBot="1" x14ac:dyDescent="0.4">
      <c r="A44">
        <v>2703</v>
      </c>
      <c r="B44" s="3" t="s">
        <v>2703</v>
      </c>
      <c r="C44" s="3" t="s">
        <v>6813</v>
      </c>
      <c r="D44" s="6">
        <v>40000</v>
      </c>
      <c r="E44" s="8">
        <v>41500</v>
      </c>
      <c r="F44" t="s">
        <v>8221</v>
      </c>
      <c r="G44" t="s">
        <v>8237</v>
      </c>
      <c r="H44" t="s">
        <v>8255</v>
      </c>
      <c r="I44">
        <v>1490196830</v>
      </c>
      <c r="J44">
        <v>1485016430</v>
      </c>
      <c r="K44" t="b">
        <v>0</v>
      </c>
      <c r="L44">
        <v>45</v>
      </c>
      <c r="M44" t="b">
        <v>0</v>
      </c>
      <c r="N44" t="s">
        <v>8301</v>
      </c>
      <c r="O44" s="20" t="s">
        <v>8319</v>
      </c>
      <c r="P44" s="15" t="s">
        <v>8359</v>
      </c>
      <c r="Q44" s="13">
        <v>42756.690162037034</v>
      </c>
      <c r="R44">
        <v>2017</v>
      </c>
      <c r="S44" t="s">
        <v>8365</v>
      </c>
    </row>
    <row r="45" spans="1:19" ht="276" thickBot="1" x14ac:dyDescent="0.4">
      <c r="A45">
        <v>2704</v>
      </c>
      <c r="B45" s="3" t="s">
        <v>2704</v>
      </c>
      <c r="C45" s="3" t="s">
        <v>6814</v>
      </c>
      <c r="D45" s="6">
        <v>19000</v>
      </c>
      <c r="E45" s="8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 s="20" t="s">
        <v>8319</v>
      </c>
      <c r="P45" s="15" t="s">
        <v>8359</v>
      </c>
      <c r="Q45" s="12">
        <v>42787.862430555557</v>
      </c>
      <c r="R45">
        <v>2017</v>
      </c>
      <c r="S45" t="s">
        <v>8376</v>
      </c>
    </row>
    <row r="46" spans="1:19" ht="131" thickBot="1" x14ac:dyDescent="0.4">
      <c r="A46">
        <v>2705</v>
      </c>
      <c r="B46" s="3" t="s">
        <v>2705</v>
      </c>
      <c r="C46" s="3" t="s">
        <v>6815</v>
      </c>
      <c r="D46" s="6">
        <v>16500</v>
      </c>
      <c r="E46" s="8">
        <v>1739</v>
      </c>
      <c r="F46" t="s">
        <v>8221</v>
      </c>
      <c r="G46" t="s">
        <v>8223</v>
      </c>
      <c r="H46" t="s">
        <v>8245</v>
      </c>
      <c r="I46">
        <v>1490389158</v>
      </c>
      <c r="J46">
        <v>1486504758</v>
      </c>
      <c r="K46" t="b">
        <v>0</v>
      </c>
      <c r="L46">
        <v>8</v>
      </c>
      <c r="M46" t="b">
        <v>0</v>
      </c>
      <c r="N46" t="s">
        <v>8301</v>
      </c>
      <c r="O46" s="20" t="s">
        <v>8319</v>
      </c>
      <c r="P46" s="15" t="s">
        <v>8359</v>
      </c>
      <c r="Q46" s="13">
        <v>42773.916180555556</v>
      </c>
      <c r="R46">
        <v>2017</v>
      </c>
      <c r="S46" t="s">
        <v>8376</v>
      </c>
    </row>
    <row r="47" spans="1:19" ht="218" thickBot="1" x14ac:dyDescent="0.4">
      <c r="A47">
        <v>2706</v>
      </c>
      <c r="B47" s="3" t="s">
        <v>2706</v>
      </c>
      <c r="C47" s="3" t="s">
        <v>6816</v>
      </c>
      <c r="D47" s="6">
        <v>35000</v>
      </c>
      <c r="E47" s="8">
        <v>39304</v>
      </c>
      <c r="F47" t="s">
        <v>8218</v>
      </c>
      <c r="G47" t="s">
        <v>8223</v>
      </c>
      <c r="H47" t="s">
        <v>8245</v>
      </c>
      <c r="I47">
        <v>1413442740</v>
      </c>
      <c r="J47">
        <v>1410937483</v>
      </c>
      <c r="K47" t="b">
        <v>1</v>
      </c>
      <c r="L47">
        <v>263</v>
      </c>
      <c r="M47" t="b">
        <v>1</v>
      </c>
      <c r="N47" t="s">
        <v>8301</v>
      </c>
      <c r="O47" s="20" t="s">
        <v>8319</v>
      </c>
      <c r="P47" s="15" t="s">
        <v>8359</v>
      </c>
      <c r="Q47" s="12">
        <v>41899.294942129629</v>
      </c>
      <c r="R47">
        <v>2014</v>
      </c>
      <c r="S47" t="s">
        <v>8372</v>
      </c>
    </row>
    <row r="48" spans="1:19" ht="203.5" thickBot="1" x14ac:dyDescent="0.4">
      <c r="A48">
        <v>2707</v>
      </c>
      <c r="B48" s="3" t="s">
        <v>2707</v>
      </c>
      <c r="C48" s="3" t="s">
        <v>6817</v>
      </c>
      <c r="D48" s="6">
        <v>8000</v>
      </c>
      <c r="E48" s="8">
        <v>28067.57</v>
      </c>
      <c r="F48" t="s">
        <v>8218</v>
      </c>
      <c r="G48" t="s">
        <v>8223</v>
      </c>
      <c r="H48" t="s">
        <v>8245</v>
      </c>
      <c r="I48">
        <v>1369637940</v>
      </c>
      <c r="J48">
        <v>1367088443</v>
      </c>
      <c r="K48" t="b">
        <v>1</v>
      </c>
      <c r="L48">
        <v>394</v>
      </c>
      <c r="M48" t="b">
        <v>1</v>
      </c>
      <c r="N48" t="s">
        <v>8301</v>
      </c>
      <c r="O48" s="20" t="s">
        <v>8319</v>
      </c>
      <c r="P48" s="15" t="s">
        <v>8359</v>
      </c>
      <c r="Q48" s="13">
        <v>41391.782905092594</v>
      </c>
      <c r="R48">
        <v>2013</v>
      </c>
      <c r="S48" t="s">
        <v>8367</v>
      </c>
    </row>
    <row r="49" spans="1:19" ht="218" thickBot="1" x14ac:dyDescent="0.4">
      <c r="A49">
        <v>2708</v>
      </c>
      <c r="B49" s="3" t="s">
        <v>2708</v>
      </c>
      <c r="C49" s="3" t="s">
        <v>6818</v>
      </c>
      <c r="D49" s="6">
        <v>20000</v>
      </c>
      <c r="E49" s="8">
        <v>46643.07</v>
      </c>
      <c r="F49" t="s">
        <v>8218</v>
      </c>
      <c r="G49" t="s">
        <v>8224</v>
      </c>
      <c r="H49" t="s">
        <v>8246</v>
      </c>
      <c r="I49">
        <v>1469119526</v>
      </c>
      <c r="J49">
        <v>1463935526</v>
      </c>
      <c r="K49" t="b">
        <v>1</v>
      </c>
      <c r="L49">
        <v>1049</v>
      </c>
      <c r="M49" t="b">
        <v>1</v>
      </c>
      <c r="N49" t="s">
        <v>8301</v>
      </c>
      <c r="O49" s="20" t="s">
        <v>8319</v>
      </c>
      <c r="P49" s="15" t="s">
        <v>8359</v>
      </c>
      <c r="Q49" s="12">
        <v>42512.698217592595</v>
      </c>
      <c r="R49">
        <v>2016</v>
      </c>
      <c r="S49" t="s">
        <v>8368</v>
      </c>
    </row>
    <row r="50" spans="1:19" ht="261.5" thickBot="1" x14ac:dyDescent="0.4">
      <c r="A50">
        <v>2709</v>
      </c>
      <c r="B50" s="3" t="s">
        <v>2709</v>
      </c>
      <c r="C50" s="3" t="s">
        <v>6819</v>
      </c>
      <c r="D50" s="6">
        <v>50000</v>
      </c>
      <c r="E50" s="8">
        <v>50803</v>
      </c>
      <c r="F50" t="s">
        <v>8218</v>
      </c>
      <c r="G50" t="s">
        <v>8223</v>
      </c>
      <c r="H50" t="s">
        <v>8245</v>
      </c>
      <c r="I50">
        <v>1475553540</v>
      </c>
      <c r="J50">
        <v>1472528141</v>
      </c>
      <c r="K50" t="b">
        <v>1</v>
      </c>
      <c r="L50">
        <v>308</v>
      </c>
      <c r="M50" t="b">
        <v>1</v>
      </c>
      <c r="N50" t="s">
        <v>8301</v>
      </c>
      <c r="O50" s="20" t="s">
        <v>8319</v>
      </c>
      <c r="P50" s="15" t="s">
        <v>8359</v>
      </c>
      <c r="Q50" s="13">
        <v>42612.149780092594</v>
      </c>
      <c r="R50">
        <v>2016</v>
      </c>
      <c r="S50" t="s">
        <v>8371</v>
      </c>
    </row>
    <row r="51" spans="1:19" ht="160" thickBot="1" x14ac:dyDescent="0.4">
      <c r="A51">
        <v>2710</v>
      </c>
      <c r="B51" s="3" t="s">
        <v>2710</v>
      </c>
      <c r="C51" s="3" t="s">
        <v>6820</v>
      </c>
      <c r="D51" s="6">
        <v>60000</v>
      </c>
      <c r="E51" s="8">
        <v>92340.21</v>
      </c>
      <c r="F51" t="s">
        <v>8218</v>
      </c>
      <c r="G51" t="s">
        <v>8223</v>
      </c>
      <c r="H51" t="s">
        <v>8245</v>
      </c>
      <c r="I51">
        <v>1407549600</v>
      </c>
      <c r="J51">
        <v>1404797428</v>
      </c>
      <c r="K51" t="b">
        <v>1</v>
      </c>
      <c r="L51">
        <v>1088</v>
      </c>
      <c r="M51" t="b">
        <v>1</v>
      </c>
      <c r="N51" t="s">
        <v>8301</v>
      </c>
      <c r="O51" s="20" t="s">
        <v>8319</v>
      </c>
      <c r="P51" s="15" t="s">
        <v>8359</v>
      </c>
      <c r="Q51" s="12">
        <v>41828.229490740741</v>
      </c>
      <c r="R51">
        <v>2014</v>
      </c>
      <c r="S51" t="s">
        <v>8370</v>
      </c>
    </row>
    <row r="52" spans="1:19" ht="247" thickBot="1" x14ac:dyDescent="0.4">
      <c r="A52">
        <v>2711</v>
      </c>
      <c r="B52" s="3" t="s">
        <v>2711</v>
      </c>
      <c r="C52" s="3" t="s">
        <v>6821</v>
      </c>
      <c r="D52" s="6">
        <v>3910</v>
      </c>
      <c r="E52" s="8">
        <v>3938</v>
      </c>
      <c r="F52" t="s">
        <v>8218</v>
      </c>
      <c r="G52" t="s">
        <v>8224</v>
      </c>
      <c r="H52" t="s">
        <v>8246</v>
      </c>
      <c r="I52">
        <v>1403301660</v>
      </c>
      <c r="J52">
        <v>1400694790</v>
      </c>
      <c r="K52" t="b">
        <v>1</v>
      </c>
      <c r="L52">
        <v>73</v>
      </c>
      <c r="M52" t="b">
        <v>1</v>
      </c>
      <c r="N52" t="s">
        <v>8301</v>
      </c>
      <c r="O52" s="20" t="s">
        <v>8319</v>
      </c>
      <c r="P52" s="15" t="s">
        <v>8359</v>
      </c>
      <c r="Q52" s="13">
        <v>41780.745254629626</v>
      </c>
      <c r="R52">
        <v>2014</v>
      </c>
      <c r="S52" t="s">
        <v>8368</v>
      </c>
    </row>
    <row r="53" spans="1:19" ht="276" thickBot="1" x14ac:dyDescent="0.4">
      <c r="A53">
        <v>2712</v>
      </c>
      <c r="B53" s="3" t="s">
        <v>2712</v>
      </c>
      <c r="C53" s="3" t="s">
        <v>6822</v>
      </c>
      <c r="D53" s="6">
        <v>5500</v>
      </c>
      <c r="E53" s="8">
        <v>7226</v>
      </c>
      <c r="F53" t="s">
        <v>8218</v>
      </c>
      <c r="G53" t="s">
        <v>8223</v>
      </c>
      <c r="H53" t="s">
        <v>8245</v>
      </c>
      <c r="I53">
        <v>1373738400</v>
      </c>
      <c r="J53">
        <v>1370568560</v>
      </c>
      <c r="K53" t="b">
        <v>1</v>
      </c>
      <c r="L53">
        <v>143</v>
      </c>
      <c r="M53" t="b">
        <v>1</v>
      </c>
      <c r="N53" t="s">
        <v>8301</v>
      </c>
      <c r="O53" s="20" t="s">
        <v>8319</v>
      </c>
      <c r="P53" s="15" t="s">
        <v>8359</v>
      </c>
      <c r="Q53" s="12">
        <v>41432.062037037038</v>
      </c>
      <c r="R53">
        <v>2013</v>
      </c>
      <c r="S53" t="s">
        <v>8369</v>
      </c>
    </row>
    <row r="54" spans="1:19" ht="276" thickBot="1" x14ac:dyDescent="0.4">
      <c r="A54">
        <v>2713</v>
      </c>
      <c r="B54" s="3" t="s">
        <v>2713</v>
      </c>
      <c r="C54" s="3" t="s">
        <v>6823</v>
      </c>
      <c r="D54" s="6">
        <v>150000</v>
      </c>
      <c r="E54" s="8">
        <v>153362</v>
      </c>
      <c r="F54" t="s">
        <v>8218</v>
      </c>
      <c r="G54" t="s">
        <v>8223</v>
      </c>
      <c r="H54" t="s">
        <v>8245</v>
      </c>
      <c r="I54">
        <v>1450971684</v>
      </c>
      <c r="J54">
        <v>1447515684</v>
      </c>
      <c r="K54" t="b">
        <v>1</v>
      </c>
      <c r="L54">
        <v>1420</v>
      </c>
      <c r="M54" t="b">
        <v>1</v>
      </c>
      <c r="N54" t="s">
        <v>8301</v>
      </c>
      <c r="O54" s="20" t="s">
        <v>8319</v>
      </c>
      <c r="P54" s="15" t="s">
        <v>8359</v>
      </c>
      <c r="Q54" s="13">
        <v>42322.653749999998</v>
      </c>
      <c r="R54">
        <v>2015</v>
      </c>
      <c r="S54" t="s">
        <v>8374</v>
      </c>
    </row>
    <row r="55" spans="1:19" ht="189" thickBot="1" x14ac:dyDescent="0.4">
      <c r="A55">
        <v>2714</v>
      </c>
      <c r="B55" s="3" t="s">
        <v>2714</v>
      </c>
      <c r="C55" s="3" t="s">
        <v>6824</v>
      </c>
      <c r="D55" s="6">
        <v>25000</v>
      </c>
      <c r="E55" s="8">
        <v>29089</v>
      </c>
      <c r="F55" t="s">
        <v>8218</v>
      </c>
      <c r="G55" t="s">
        <v>8223</v>
      </c>
      <c r="H55" t="s">
        <v>8245</v>
      </c>
      <c r="I55">
        <v>1476486000</v>
      </c>
      <c r="J55">
        <v>1474040596</v>
      </c>
      <c r="K55" t="b">
        <v>1</v>
      </c>
      <c r="L55">
        <v>305</v>
      </c>
      <c r="M55" t="b">
        <v>1</v>
      </c>
      <c r="N55" t="s">
        <v>8301</v>
      </c>
      <c r="O55" s="20" t="s">
        <v>8319</v>
      </c>
      <c r="P55" s="15" t="s">
        <v>8359</v>
      </c>
      <c r="Q55" s="12">
        <v>42629.655046296299</v>
      </c>
      <c r="R55">
        <v>2016</v>
      </c>
      <c r="S55" t="s">
        <v>8372</v>
      </c>
    </row>
    <row r="56" spans="1:19" ht="276" thickBot="1" x14ac:dyDescent="0.4">
      <c r="A56">
        <v>2715</v>
      </c>
      <c r="B56" s="3" t="s">
        <v>2715</v>
      </c>
      <c r="C56" s="3" t="s">
        <v>6825</v>
      </c>
      <c r="D56" s="6">
        <v>12000</v>
      </c>
      <c r="E56" s="8">
        <v>31754.69</v>
      </c>
      <c r="F56" t="s">
        <v>8218</v>
      </c>
      <c r="G56" t="s">
        <v>8223</v>
      </c>
      <c r="H56" t="s">
        <v>8245</v>
      </c>
      <c r="I56">
        <v>1456047228</v>
      </c>
      <c r="J56">
        <v>1453109628</v>
      </c>
      <c r="K56" t="b">
        <v>1</v>
      </c>
      <c r="L56">
        <v>551</v>
      </c>
      <c r="M56" t="b">
        <v>1</v>
      </c>
      <c r="N56" t="s">
        <v>8301</v>
      </c>
      <c r="O56" s="20" t="s">
        <v>8319</v>
      </c>
      <c r="P56" s="15" t="s">
        <v>8359</v>
      </c>
      <c r="Q56" s="13">
        <v>42387.398472222223</v>
      </c>
      <c r="R56">
        <v>2016</v>
      </c>
      <c r="S56" t="s">
        <v>8365</v>
      </c>
    </row>
    <row r="57" spans="1:19" ht="290.5" thickBot="1" x14ac:dyDescent="0.4">
      <c r="A57">
        <v>2716</v>
      </c>
      <c r="B57" s="3" t="s">
        <v>2716</v>
      </c>
      <c r="C57" s="3" t="s">
        <v>6826</v>
      </c>
      <c r="D57" s="6">
        <v>10000</v>
      </c>
      <c r="E57" s="8">
        <v>11998.01</v>
      </c>
      <c r="F57" t="s">
        <v>8218</v>
      </c>
      <c r="G57" t="s">
        <v>8235</v>
      </c>
      <c r="H57" t="s">
        <v>8248</v>
      </c>
      <c r="I57">
        <v>1444291193</v>
      </c>
      <c r="J57">
        <v>1441699193</v>
      </c>
      <c r="K57" t="b">
        <v>1</v>
      </c>
      <c r="L57">
        <v>187</v>
      </c>
      <c r="M57" t="b">
        <v>1</v>
      </c>
      <c r="N57" t="s">
        <v>8301</v>
      </c>
      <c r="O57" s="20" t="s">
        <v>8319</v>
      </c>
      <c r="P57" s="15" t="s">
        <v>8359</v>
      </c>
      <c r="Q57" s="12">
        <v>42255.333252314813</v>
      </c>
      <c r="R57">
        <v>2015</v>
      </c>
      <c r="S57" t="s">
        <v>8372</v>
      </c>
    </row>
    <row r="58" spans="1:19" ht="247" thickBot="1" x14ac:dyDescent="0.4">
      <c r="A58">
        <v>2717</v>
      </c>
      <c r="B58" s="3" t="s">
        <v>2717</v>
      </c>
      <c r="C58" s="3" t="s">
        <v>6827</v>
      </c>
      <c r="D58" s="6">
        <v>25000</v>
      </c>
      <c r="E58" s="8">
        <v>30026</v>
      </c>
      <c r="F58" t="s">
        <v>8218</v>
      </c>
      <c r="G58" t="s">
        <v>8223</v>
      </c>
      <c r="H58" t="s">
        <v>8245</v>
      </c>
      <c r="I58">
        <v>1417906649</v>
      </c>
      <c r="J58">
        <v>1414015049</v>
      </c>
      <c r="K58" t="b">
        <v>1</v>
      </c>
      <c r="L58">
        <v>325</v>
      </c>
      <c r="M58" t="b">
        <v>1</v>
      </c>
      <c r="N58" t="s">
        <v>8301</v>
      </c>
      <c r="O58" s="20" t="s">
        <v>8319</v>
      </c>
      <c r="P58" s="15" t="s">
        <v>8359</v>
      </c>
      <c r="Q58" s="13">
        <v>41934.914918981478</v>
      </c>
      <c r="R58">
        <v>2014</v>
      </c>
      <c r="S58" t="s">
        <v>8373</v>
      </c>
    </row>
    <row r="59" spans="1:19" ht="232.5" thickBot="1" x14ac:dyDescent="0.4">
      <c r="A59">
        <v>2718</v>
      </c>
      <c r="B59" s="3" t="s">
        <v>2718</v>
      </c>
      <c r="C59" s="3" t="s">
        <v>6828</v>
      </c>
      <c r="D59" s="6">
        <v>18000</v>
      </c>
      <c r="E59" s="8">
        <v>18645</v>
      </c>
      <c r="F59" t="s">
        <v>8218</v>
      </c>
      <c r="G59" t="s">
        <v>8223</v>
      </c>
      <c r="H59" t="s">
        <v>8245</v>
      </c>
      <c r="I59">
        <v>1462316400</v>
      </c>
      <c r="J59">
        <v>1459865945</v>
      </c>
      <c r="K59" t="b">
        <v>1</v>
      </c>
      <c r="L59">
        <v>148</v>
      </c>
      <c r="M59" t="b">
        <v>1</v>
      </c>
      <c r="N59" t="s">
        <v>8301</v>
      </c>
      <c r="O59" s="20" t="s">
        <v>8319</v>
      </c>
      <c r="P59" s="15" t="s">
        <v>8359</v>
      </c>
      <c r="Q59" s="12">
        <v>42465.596585648149</v>
      </c>
      <c r="R59">
        <v>2016</v>
      </c>
      <c r="S59" t="s">
        <v>8367</v>
      </c>
    </row>
    <row r="60" spans="1:19" ht="261.5" thickBot="1" x14ac:dyDescent="0.4">
      <c r="A60">
        <v>2719</v>
      </c>
      <c r="B60" s="3" t="s">
        <v>2719</v>
      </c>
      <c r="C60" s="3" t="s">
        <v>6829</v>
      </c>
      <c r="D60" s="6">
        <v>6000</v>
      </c>
      <c r="E60" s="8">
        <v>6530</v>
      </c>
      <c r="F60" t="s">
        <v>8218</v>
      </c>
      <c r="G60" t="s">
        <v>8223</v>
      </c>
      <c r="H60" t="s">
        <v>8245</v>
      </c>
      <c r="I60">
        <v>1460936694</v>
      </c>
      <c r="J60">
        <v>1455756294</v>
      </c>
      <c r="K60" t="b">
        <v>0</v>
      </c>
      <c r="L60">
        <v>69</v>
      </c>
      <c r="M60" t="b">
        <v>1</v>
      </c>
      <c r="N60" t="s">
        <v>8301</v>
      </c>
      <c r="O60" s="20" t="s">
        <v>8319</v>
      </c>
      <c r="P60" s="15" t="s">
        <v>8359</v>
      </c>
      <c r="Q60" s="13">
        <v>42418.031180555554</v>
      </c>
      <c r="R60">
        <v>2016</v>
      </c>
      <c r="S60" t="s">
        <v>8376</v>
      </c>
    </row>
    <row r="61" spans="1:19" ht="203.5" thickBot="1" x14ac:dyDescent="0.4">
      <c r="A61">
        <v>2720</v>
      </c>
      <c r="B61" s="3" t="s">
        <v>2720</v>
      </c>
      <c r="C61" s="3" t="s">
        <v>6830</v>
      </c>
      <c r="D61" s="6">
        <v>25000</v>
      </c>
      <c r="E61" s="8">
        <v>29531</v>
      </c>
      <c r="F61" t="s">
        <v>8218</v>
      </c>
      <c r="G61" t="s">
        <v>8223</v>
      </c>
      <c r="H61" t="s">
        <v>8245</v>
      </c>
      <c r="I61">
        <v>1478866253</v>
      </c>
      <c r="J61">
        <v>1476270653</v>
      </c>
      <c r="K61" t="b">
        <v>0</v>
      </c>
      <c r="L61">
        <v>173</v>
      </c>
      <c r="M61" t="b">
        <v>1</v>
      </c>
      <c r="N61" t="s">
        <v>8301</v>
      </c>
      <c r="O61" s="20" t="s">
        <v>8319</v>
      </c>
      <c r="P61" s="15" t="s">
        <v>8359</v>
      </c>
      <c r="Q61" s="12">
        <v>42655.465891203705</v>
      </c>
      <c r="R61">
        <v>2016</v>
      </c>
      <c r="S61" t="s">
        <v>8373</v>
      </c>
    </row>
    <row r="62" spans="1:19" ht="174.5" thickBot="1" x14ac:dyDescent="0.4">
      <c r="A62">
        <v>2781</v>
      </c>
      <c r="B62" s="3" t="s">
        <v>2781</v>
      </c>
      <c r="C62" s="3" t="s">
        <v>6891</v>
      </c>
      <c r="D62" s="6">
        <v>1250</v>
      </c>
      <c r="E62" s="8">
        <v>1316</v>
      </c>
      <c r="F62" t="s">
        <v>8218</v>
      </c>
      <c r="G62" t="s">
        <v>8223</v>
      </c>
      <c r="H62" t="s">
        <v>8245</v>
      </c>
      <c r="I62">
        <v>1423724400</v>
      </c>
      <c r="J62">
        <v>1421274954</v>
      </c>
      <c r="K62" t="b">
        <v>0</v>
      </c>
      <c r="L62">
        <v>28</v>
      </c>
      <c r="M62" t="b">
        <v>1</v>
      </c>
      <c r="N62" t="s">
        <v>8269</v>
      </c>
      <c r="O62" s="20" t="s">
        <v>8319</v>
      </c>
      <c r="P62" s="15" t="s">
        <v>8320</v>
      </c>
      <c r="Q62" s="13">
        <v>42018.94159722222</v>
      </c>
      <c r="R62">
        <v>2015</v>
      </c>
      <c r="S62" t="s">
        <v>8365</v>
      </c>
    </row>
    <row r="63" spans="1:19" ht="174.5" thickBot="1" x14ac:dyDescent="0.4">
      <c r="A63">
        <v>2782</v>
      </c>
      <c r="B63" s="3" t="s">
        <v>2782</v>
      </c>
      <c r="C63" s="3" t="s">
        <v>6892</v>
      </c>
      <c r="D63" s="6">
        <v>1000</v>
      </c>
      <c r="E63" s="8">
        <v>1200</v>
      </c>
      <c r="F63" t="s">
        <v>8218</v>
      </c>
      <c r="G63" t="s">
        <v>8223</v>
      </c>
      <c r="H63" t="s">
        <v>8245</v>
      </c>
      <c r="I63">
        <v>1424149140</v>
      </c>
      <c r="J63">
        <v>1421964718</v>
      </c>
      <c r="K63" t="b">
        <v>0</v>
      </c>
      <c r="L63">
        <v>18</v>
      </c>
      <c r="M63" t="b">
        <v>1</v>
      </c>
      <c r="N63" t="s">
        <v>8269</v>
      </c>
      <c r="O63" s="20" t="s">
        <v>8319</v>
      </c>
      <c r="P63" s="15" t="s">
        <v>8320</v>
      </c>
      <c r="Q63" s="12">
        <v>42026.924976851849</v>
      </c>
      <c r="R63">
        <v>2015</v>
      </c>
      <c r="S63" t="s">
        <v>8365</v>
      </c>
    </row>
    <row r="64" spans="1:19" ht="261.5" thickBot="1" x14ac:dyDescent="0.4">
      <c r="A64">
        <v>2783</v>
      </c>
      <c r="B64" s="3" t="s">
        <v>2783</v>
      </c>
      <c r="C64" s="3" t="s">
        <v>6893</v>
      </c>
      <c r="D64" s="6">
        <v>1000</v>
      </c>
      <c r="E64" s="8">
        <v>1145</v>
      </c>
      <c r="F64" t="s">
        <v>8218</v>
      </c>
      <c r="G64" t="s">
        <v>8224</v>
      </c>
      <c r="H64" t="s">
        <v>8246</v>
      </c>
      <c r="I64">
        <v>1429793446</v>
      </c>
      <c r="J64">
        <v>1428583846</v>
      </c>
      <c r="K64" t="b">
        <v>0</v>
      </c>
      <c r="L64">
        <v>61</v>
      </c>
      <c r="M64" t="b">
        <v>1</v>
      </c>
      <c r="N64" t="s">
        <v>8269</v>
      </c>
      <c r="O64" s="20" t="s">
        <v>8319</v>
      </c>
      <c r="P64" s="15" t="s">
        <v>8320</v>
      </c>
      <c r="Q64" s="13">
        <v>42103.535254629627</v>
      </c>
      <c r="R64">
        <v>2015</v>
      </c>
      <c r="S64" t="s">
        <v>8367</v>
      </c>
    </row>
    <row r="65" spans="1:19" ht="232.5" thickBot="1" x14ac:dyDescent="0.4">
      <c r="A65">
        <v>2784</v>
      </c>
      <c r="B65" s="3" t="s">
        <v>2784</v>
      </c>
      <c r="C65" s="3" t="s">
        <v>6894</v>
      </c>
      <c r="D65" s="6">
        <v>6000</v>
      </c>
      <c r="E65" s="8">
        <v>7140</v>
      </c>
      <c r="F65" t="s">
        <v>8218</v>
      </c>
      <c r="G65" t="s">
        <v>8223</v>
      </c>
      <c r="H65" t="s">
        <v>8245</v>
      </c>
      <c r="I65">
        <v>1414608843</v>
      </c>
      <c r="J65">
        <v>1412794443</v>
      </c>
      <c r="K65" t="b">
        <v>0</v>
      </c>
      <c r="L65">
        <v>108</v>
      </c>
      <c r="M65" t="b">
        <v>1</v>
      </c>
      <c r="N65" t="s">
        <v>8269</v>
      </c>
      <c r="O65" s="20" t="s">
        <v>8319</v>
      </c>
      <c r="P65" s="15" t="s">
        <v>8320</v>
      </c>
      <c r="Q65" s="12">
        <v>41920.787534722222</v>
      </c>
      <c r="R65">
        <v>2014</v>
      </c>
      <c r="S65" t="s">
        <v>8373</v>
      </c>
    </row>
    <row r="66" spans="1:19" ht="203.5" thickBot="1" x14ac:dyDescent="0.4">
      <c r="A66">
        <v>2785</v>
      </c>
      <c r="B66" s="3" t="s">
        <v>2785</v>
      </c>
      <c r="C66" s="3" t="s">
        <v>6895</v>
      </c>
      <c r="D66" s="6">
        <v>5000</v>
      </c>
      <c r="E66" s="8">
        <v>5234</v>
      </c>
      <c r="F66" t="s">
        <v>8218</v>
      </c>
      <c r="G66" t="s">
        <v>8223</v>
      </c>
      <c r="H66" t="s">
        <v>8245</v>
      </c>
      <c r="I66">
        <v>1470430800</v>
      </c>
      <c r="J66">
        <v>1467865967</v>
      </c>
      <c r="K66" t="b">
        <v>0</v>
      </c>
      <c r="L66">
        <v>142</v>
      </c>
      <c r="M66" t="b">
        <v>1</v>
      </c>
      <c r="N66" t="s">
        <v>8269</v>
      </c>
      <c r="O66" s="20" t="s">
        <v>8319</v>
      </c>
      <c r="P66" s="15" t="s">
        <v>8320</v>
      </c>
      <c r="Q66" s="13">
        <v>42558.189432870371</v>
      </c>
      <c r="R66">
        <v>2016</v>
      </c>
      <c r="S66" t="s">
        <v>8370</v>
      </c>
    </row>
    <row r="67" spans="1:19" ht="160" thickBot="1" x14ac:dyDescent="0.4">
      <c r="A67">
        <v>2786</v>
      </c>
      <c r="B67" s="3" t="s">
        <v>2786</v>
      </c>
      <c r="C67" s="3" t="s">
        <v>6896</v>
      </c>
      <c r="D67" s="6">
        <v>2500</v>
      </c>
      <c r="E67" s="8">
        <v>2946</v>
      </c>
      <c r="F67" t="s">
        <v>8218</v>
      </c>
      <c r="G67" t="s">
        <v>8224</v>
      </c>
      <c r="H67" t="s">
        <v>8246</v>
      </c>
      <c r="I67">
        <v>1404913180</v>
      </c>
      <c r="J67">
        <v>1403703580</v>
      </c>
      <c r="K67" t="b">
        <v>0</v>
      </c>
      <c r="L67">
        <v>74</v>
      </c>
      <c r="M67" t="b">
        <v>1</v>
      </c>
      <c r="N67" t="s">
        <v>8269</v>
      </c>
      <c r="O67" s="20" t="s">
        <v>8319</v>
      </c>
      <c r="P67" s="15" t="s">
        <v>8320</v>
      </c>
      <c r="Q67" s="12">
        <v>41815.569212962961</v>
      </c>
      <c r="R67">
        <v>2014</v>
      </c>
      <c r="S67" t="s">
        <v>8369</v>
      </c>
    </row>
    <row r="68" spans="1:19" ht="276" thickBot="1" x14ac:dyDescent="0.4">
      <c r="A68">
        <v>2787</v>
      </c>
      <c r="B68" s="3" t="s">
        <v>2787</v>
      </c>
      <c r="C68" s="3" t="s">
        <v>6897</v>
      </c>
      <c r="D68" s="6">
        <v>1000</v>
      </c>
      <c r="E68" s="8">
        <v>1197</v>
      </c>
      <c r="F68" t="s">
        <v>8218</v>
      </c>
      <c r="G68" t="s">
        <v>8223</v>
      </c>
      <c r="H68" t="s">
        <v>8245</v>
      </c>
      <c r="I68">
        <v>1405658752</v>
      </c>
      <c r="J68">
        <v>1403066752</v>
      </c>
      <c r="K68" t="b">
        <v>0</v>
      </c>
      <c r="L68">
        <v>38</v>
      </c>
      <c r="M68" t="b">
        <v>1</v>
      </c>
      <c r="N68" t="s">
        <v>8269</v>
      </c>
      <c r="O68" s="20" t="s">
        <v>8319</v>
      </c>
      <c r="P68" s="15" t="s">
        <v>8320</v>
      </c>
      <c r="Q68" s="13">
        <v>41808.198518518519</v>
      </c>
      <c r="R68">
        <v>2014</v>
      </c>
      <c r="S68" t="s">
        <v>8369</v>
      </c>
    </row>
    <row r="69" spans="1:19" ht="218" thickBot="1" x14ac:dyDescent="0.4">
      <c r="A69">
        <v>2788</v>
      </c>
      <c r="B69" s="3" t="s">
        <v>2788</v>
      </c>
      <c r="C69" s="3" t="s">
        <v>6898</v>
      </c>
      <c r="D69" s="6">
        <v>2000</v>
      </c>
      <c r="E69" s="8">
        <v>2050</v>
      </c>
      <c r="F69" t="s">
        <v>8218</v>
      </c>
      <c r="G69" t="s">
        <v>8223</v>
      </c>
      <c r="H69" t="s">
        <v>8245</v>
      </c>
      <c r="I69">
        <v>1469811043</v>
      </c>
      <c r="J69">
        <v>1467219043</v>
      </c>
      <c r="K69" t="b">
        <v>0</v>
      </c>
      <c r="L69">
        <v>20</v>
      </c>
      <c r="M69" t="b">
        <v>1</v>
      </c>
      <c r="N69" t="s">
        <v>8269</v>
      </c>
      <c r="O69" s="20" t="s">
        <v>8319</v>
      </c>
      <c r="P69" s="15" t="s">
        <v>8320</v>
      </c>
      <c r="Q69" s="12">
        <v>42550.701886574076</v>
      </c>
      <c r="R69">
        <v>2016</v>
      </c>
      <c r="S69" t="s">
        <v>8369</v>
      </c>
    </row>
    <row r="70" spans="1:19" ht="131" thickBot="1" x14ac:dyDescent="0.4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 s="20" t="s">
        <v>8319</v>
      </c>
      <c r="P70" s="15" t="s">
        <v>8320</v>
      </c>
      <c r="Q70" s="13">
        <v>42056.013124999998</v>
      </c>
      <c r="R70">
        <v>2015</v>
      </c>
      <c r="S70" t="s">
        <v>8376</v>
      </c>
    </row>
    <row r="71" spans="1:19" ht="247" thickBot="1" x14ac:dyDescent="0.4">
      <c r="A71">
        <v>2790</v>
      </c>
      <c r="B71" s="3" t="s">
        <v>2790</v>
      </c>
      <c r="C71" s="3" t="s">
        <v>6900</v>
      </c>
      <c r="D71" s="6">
        <v>3000</v>
      </c>
      <c r="E71" s="8">
        <v>3160</v>
      </c>
      <c r="F71" t="s">
        <v>8218</v>
      </c>
      <c r="G71" t="s">
        <v>8223</v>
      </c>
      <c r="H71" t="s">
        <v>8245</v>
      </c>
      <c r="I71">
        <v>1423693903</v>
      </c>
      <c r="J71">
        <v>1421101903</v>
      </c>
      <c r="K71" t="b">
        <v>0</v>
      </c>
      <c r="L71">
        <v>66</v>
      </c>
      <c r="M71" t="b">
        <v>1</v>
      </c>
      <c r="N71" t="s">
        <v>8269</v>
      </c>
      <c r="O71" s="20" t="s">
        <v>8319</v>
      </c>
      <c r="P71" s="15" t="s">
        <v>8320</v>
      </c>
      <c r="Q71" s="12">
        <v>42016.938692129632</v>
      </c>
      <c r="R71">
        <v>2015</v>
      </c>
      <c r="S71" t="s">
        <v>8365</v>
      </c>
    </row>
    <row r="72" spans="1:19" ht="261.5" thickBot="1" x14ac:dyDescent="0.4">
      <c r="A72">
        <v>2791</v>
      </c>
      <c r="B72" s="3" t="s">
        <v>2791</v>
      </c>
      <c r="C72" s="3" t="s">
        <v>6901</v>
      </c>
      <c r="D72" s="6">
        <v>2000</v>
      </c>
      <c r="E72" s="8">
        <v>2050</v>
      </c>
      <c r="F72" t="s">
        <v>8218</v>
      </c>
      <c r="G72" t="s">
        <v>8223</v>
      </c>
      <c r="H72" t="s">
        <v>8245</v>
      </c>
      <c r="I72">
        <v>1473393600</v>
      </c>
      <c r="J72">
        <v>1470778559</v>
      </c>
      <c r="K72" t="b">
        <v>0</v>
      </c>
      <c r="L72">
        <v>28</v>
      </c>
      <c r="M72" t="b">
        <v>1</v>
      </c>
      <c r="N72" t="s">
        <v>8269</v>
      </c>
      <c r="O72" s="20" t="s">
        <v>8319</v>
      </c>
      <c r="P72" s="15" t="s">
        <v>8320</v>
      </c>
      <c r="Q72" s="13">
        <v>42591.899988425925</v>
      </c>
      <c r="R72">
        <v>2016</v>
      </c>
      <c r="S72" t="s">
        <v>8371</v>
      </c>
    </row>
    <row r="73" spans="1:19" ht="261.5" thickBot="1" x14ac:dyDescent="0.4">
      <c r="A73">
        <v>2792</v>
      </c>
      <c r="B73" s="3" t="s">
        <v>2792</v>
      </c>
      <c r="C73" s="3" t="s">
        <v>6902</v>
      </c>
      <c r="D73" s="6">
        <v>2000</v>
      </c>
      <c r="E73" s="8">
        <v>2152</v>
      </c>
      <c r="F73" t="s">
        <v>8218</v>
      </c>
      <c r="G73" t="s">
        <v>8223</v>
      </c>
      <c r="H73" t="s">
        <v>8245</v>
      </c>
      <c r="I73">
        <v>1439357559</v>
      </c>
      <c r="J73">
        <v>1435469559</v>
      </c>
      <c r="K73" t="b">
        <v>0</v>
      </c>
      <c r="L73">
        <v>24</v>
      </c>
      <c r="M73" t="b">
        <v>1</v>
      </c>
      <c r="N73" t="s">
        <v>8269</v>
      </c>
      <c r="O73" s="20" t="s">
        <v>8319</v>
      </c>
      <c r="P73" s="15" t="s">
        <v>8320</v>
      </c>
      <c r="Q73" s="12">
        <v>42183.231006944443</v>
      </c>
      <c r="R73">
        <v>2015</v>
      </c>
      <c r="S73" t="s">
        <v>8369</v>
      </c>
    </row>
    <row r="74" spans="1:19" ht="290.5" thickBot="1" x14ac:dyDescent="0.4">
      <c r="A74">
        <v>2793</v>
      </c>
      <c r="B74" s="3" t="s">
        <v>2793</v>
      </c>
      <c r="C74" s="3" t="s">
        <v>6903</v>
      </c>
      <c r="D74" s="6">
        <v>10000</v>
      </c>
      <c r="E74" s="8">
        <v>11056.75</v>
      </c>
      <c r="F74" t="s">
        <v>8218</v>
      </c>
      <c r="G74" t="s">
        <v>8225</v>
      </c>
      <c r="H74" t="s">
        <v>8247</v>
      </c>
      <c r="I74">
        <v>1437473005</v>
      </c>
      <c r="J74">
        <v>1434881005</v>
      </c>
      <c r="K74" t="b">
        <v>0</v>
      </c>
      <c r="L74">
        <v>73</v>
      </c>
      <c r="M74" t="b">
        <v>1</v>
      </c>
      <c r="N74" t="s">
        <v>8269</v>
      </c>
      <c r="O74" s="20" t="s">
        <v>8319</v>
      </c>
      <c r="P74" s="15" t="s">
        <v>8320</v>
      </c>
      <c r="Q74" s="13">
        <v>42176.419039351851</v>
      </c>
      <c r="R74">
        <v>2015</v>
      </c>
      <c r="S74" t="s">
        <v>8369</v>
      </c>
    </row>
    <row r="75" spans="1:19" ht="290.5" thickBot="1" x14ac:dyDescent="0.4">
      <c r="A75">
        <v>2794</v>
      </c>
      <c r="B75" s="3" t="s">
        <v>2794</v>
      </c>
      <c r="C75" s="3" t="s">
        <v>6904</v>
      </c>
      <c r="D75" s="6">
        <v>50</v>
      </c>
      <c r="E75" s="8">
        <v>75</v>
      </c>
      <c r="F75" t="s">
        <v>8218</v>
      </c>
      <c r="G75" t="s">
        <v>8224</v>
      </c>
      <c r="H75" t="s">
        <v>8246</v>
      </c>
      <c r="I75">
        <v>1457031600</v>
      </c>
      <c r="J75">
        <v>1455640559</v>
      </c>
      <c r="K75" t="b">
        <v>0</v>
      </c>
      <c r="L75">
        <v>3</v>
      </c>
      <c r="M75" t="b">
        <v>1</v>
      </c>
      <c r="N75" t="s">
        <v>8269</v>
      </c>
      <c r="O75" s="20" t="s">
        <v>8319</v>
      </c>
      <c r="P75" s="15" t="s">
        <v>8320</v>
      </c>
      <c r="Q75" s="12">
        <v>42416.691655092596</v>
      </c>
      <c r="R75">
        <v>2016</v>
      </c>
      <c r="S75" t="s">
        <v>8376</v>
      </c>
    </row>
    <row r="76" spans="1:19" ht="218" thickBot="1" x14ac:dyDescent="0.4">
      <c r="A76">
        <v>2795</v>
      </c>
      <c r="B76" s="3" t="s">
        <v>2795</v>
      </c>
      <c r="C76" s="3" t="s">
        <v>6905</v>
      </c>
      <c r="D76" s="6">
        <v>700</v>
      </c>
      <c r="E76" s="8">
        <v>730</v>
      </c>
      <c r="F76" t="s">
        <v>8218</v>
      </c>
      <c r="G76" t="s">
        <v>8223</v>
      </c>
      <c r="H76" t="s">
        <v>8245</v>
      </c>
      <c r="I76">
        <v>1402095600</v>
      </c>
      <c r="J76">
        <v>1400675841</v>
      </c>
      <c r="K76" t="b">
        <v>0</v>
      </c>
      <c r="L76">
        <v>20</v>
      </c>
      <c r="M76" t="b">
        <v>1</v>
      </c>
      <c r="N76" t="s">
        <v>8269</v>
      </c>
      <c r="O76" s="20" t="s">
        <v>8319</v>
      </c>
      <c r="P76" s="15" t="s">
        <v>8320</v>
      </c>
      <c r="Q76" s="13">
        <v>41780.525937500002</v>
      </c>
      <c r="R76">
        <v>2014</v>
      </c>
      <c r="S76" t="s">
        <v>8368</v>
      </c>
    </row>
    <row r="77" spans="1:19" ht="218" thickBot="1" x14ac:dyDescent="0.4">
      <c r="A77">
        <v>2796</v>
      </c>
      <c r="B77" s="3" t="s">
        <v>2796</v>
      </c>
      <c r="C77" s="3" t="s">
        <v>6906</v>
      </c>
      <c r="D77" s="6">
        <v>800</v>
      </c>
      <c r="E77" s="8">
        <v>924</v>
      </c>
      <c r="F77" t="s">
        <v>8218</v>
      </c>
      <c r="G77" t="s">
        <v>8224</v>
      </c>
      <c r="H77" t="s">
        <v>8246</v>
      </c>
      <c r="I77">
        <v>1404564028</v>
      </c>
      <c r="J77">
        <v>1401972028</v>
      </c>
      <c r="K77" t="b">
        <v>0</v>
      </c>
      <c r="L77">
        <v>21</v>
      </c>
      <c r="M77" t="b">
        <v>1</v>
      </c>
      <c r="N77" t="s">
        <v>8269</v>
      </c>
      <c r="O77" s="20" t="s">
        <v>8319</v>
      </c>
      <c r="P77" s="15" t="s">
        <v>8320</v>
      </c>
      <c r="Q77" s="12">
        <v>41795.528101851851</v>
      </c>
      <c r="R77">
        <v>2014</v>
      </c>
      <c r="S77" t="s">
        <v>8369</v>
      </c>
    </row>
    <row r="78" spans="1:19" ht="218" thickBot="1" x14ac:dyDescent="0.4">
      <c r="A78">
        <v>2797</v>
      </c>
      <c r="B78" s="3" t="s">
        <v>2797</v>
      </c>
      <c r="C78" s="3" t="s">
        <v>6907</v>
      </c>
      <c r="D78" s="6">
        <v>8000</v>
      </c>
      <c r="E78" s="8">
        <v>8211.61</v>
      </c>
      <c r="F78" t="s">
        <v>8218</v>
      </c>
      <c r="G78" t="s">
        <v>8224</v>
      </c>
      <c r="H78" t="s">
        <v>8246</v>
      </c>
      <c r="I78">
        <v>1404858840</v>
      </c>
      <c r="J78">
        <v>1402266840</v>
      </c>
      <c r="K78" t="b">
        <v>0</v>
      </c>
      <c r="L78">
        <v>94</v>
      </c>
      <c r="M78" t="b">
        <v>1</v>
      </c>
      <c r="N78" t="s">
        <v>8269</v>
      </c>
      <c r="O78" s="20" t="s">
        <v>8319</v>
      </c>
      <c r="P78" s="15" t="s">
        <v>8320</v>
      </c>
      <c r="Q78" s="13">
        <v>41798.94027777778</v>
      </c>
      <c r="R78">
        <v>2014</v>
      </c>
      <c r="S78" t="s">
        <v>8369</v>
      </c>
    </row>
    <row r="79" spans="1:19" ht="276" thickBot="1" x14ac:dyDescent="0.4">
      <c r="A79">
        <v>2798</v>
      </c>
      <c r="B79" s="3" t="s">
        <v>2798</v>
      </c>
      <c r="C79" s="3" t="s">
        <v>6908</v>
      </c>
      <c r="D79" s="6">
        <v>5000</v>
      </c>
      <c r="E79" s="8">
        <v>5070</v>
      </c>
      <c r="F79" t="s">
        <v>8218</v>
      </c>
      <c r="G79" t="s">
        <v>8224</v>
      </c>
      <c r="H79" t="s">
        <v>8246</v>
      </c>
      <c r="I79">
        <v>1438358400</v>
      </c>
      <c r="J79">
        <v>1437063121</v>
      </c>
      <c r="K79" t="b">
        <v>0</v>
      </c>
      <c r="L79">
        <v>139</v>
      </c>
      <c r="M79" t="b">
        <v>1</v>
      </c>
      <c r="N79" t="s">
        <v>8269</v>
      </c>
      <c r="O79" s="20" t="s">
        <v>8319</v>
      </c>
      <c r="P79" s="15" t="s">
        <v>8320</v>
      </c>
      <c r="Q79" s="12">
        <v>42201.675011574072</v>
      </c>
      <c r="R79">
        <v>2015</v>
      </c>
      <c r="S79" t="s">
        <v>8370</v>
      </c>
    </row>
    <row r="80" spans="1:19" ht="261.5" thickBot="1" x14ac:dyDescent="0.4">
      <c r="A80">
        <v>2799</v>
      </c>
      <c r="B80" s="3" t="s">
        <v>2799</v>
      </c>
      <c r="C80" s="3" t="s">
        <v>6909</v>
      </c>
      <c r="D80" s="6">
        <v>5000</v>
      </c>
      <c r="E80" s="8">
        <v>5831.74</v>
      </c>
      <c r="F80" t="s">
        <v>8218</v>
      </c>
      <c r="G80" t="s">
        <v>8224</v>
      </c>
      <c r="H80" t="s">
        <v>8246</v>
      </c>
      <c r="I80">
        <v>1466179200</v>
      </c>
      <c r="J80">
        <v>1463466070</v>
      </c>
      <c r="K80" t="b">
        <v>0</v>
      </c>
      <c r="L80">
        <v>130</v>
      </c>
      <c r="M80" t="b">
        <v>1</v>
      </c>
      <c r="N80" t="s">
        <v>8269</v>
      </c>
      <c r="O80" s="20" t="s">
        <v>8319</v>
      </c>
      <c r="P80" s="15" t="s">
        <v>8320</v>
      </c>
      <c r="Q80" s="13">
        <v>42507.264699074076</v>
      </c>
      <c r="R80">
        <v>2016</v>
      </c>
      <c r="S80" t="s">
        <v>8368</v>
      </c>
    </row>
    <row r="81" spans="1:19" ht="232.5" thickBot="1" x14ac:dyDescent="0.4">
      <c r="A81">
        <v>2800</v>
      </c>
      <c r="B81" s="3" t="s">
        <v>2800</v>
      </c>
      <c r="C81" s="3" t="s">
        <v>6910</v>
      </c>
      <c r="D81" s="6">
        <v>1000</v>
      </c>
      <c r="E81" s="8">
        <v>1330</v>
      </c>
      <c r="F81" t="s">
        <v>8218</v>
      </c>
      <c r="G81" t="s">
        <v>8224</v>
      </c>
      <c r="H81" t="s">
        <v>8246</v>
      </c>
      <c r="I81">
        <v>1420377366</v>
      </c>
      <c r="J81">
        <v>1415193366</v>
      </c>
      <c r="K81" t="b">
        <v>0</v>
      </c>
      <c r="L81">
        <v>31</v>
      </c>
      <c r="M81" t="b">
        <v>1</v>
      </c>
      <c r="N81" t="s">
        <v>8269</v>
      </c>
      <c r="O81" s="20" t="s">
        <v>8319</v>
      </c>
      <c r="P81" s="15" t="s">
        <v>8320</v>
      </c>
      <c r="Q81" s="12">
        <v>41948.552847222221</v>
      </c>
      <c r="R81">
        <v>2014</v>
      </c>
      <c r="S81" t="s">
        <v>8374</v>
      </c>
    </row>
    <row r="82" spans="1:19" ht="218" thickBot="1" x14ac:dyDescent="0.4">
      <c r="A82">
        <v>2801</v>
      </c>
      <c r="B82" s="3" t="s">
        <v>2801</v>
      </c>
      <c r="C82" s="3" t="s">
        <v>6911</v>
      </c>
      <c r="D82" s="6">
        <v>500</v>
      </c>
      <c r="E82" s="8">
        <v>666</v>
      </c>
      <c r="F82" t="s">
        <v>8218</v>
      </c>
      <c r="G82" t="s">
        <v>8225</v>
      </c>
      <c r="H82" t="s">
        <v>8247</v>
      </c>
      <c r="I82">
        <v>1412938800</v>
      </c>
      <c r="J82">
        <v>1411019409</v>
      </c>
      <c r="K82" t="b">
        <v>0</v>
      </c>
      <c r="L82">
        <v>13</v>
      </c>
      <c r="M82" t="b">
        <v>1</v>
      </c>
      <c r="N82" t="s">
        <v>8269</v>
      </c>
      <c r="O82" s="20" t="s">
        <v>8319</v>
      </c>
      <c r="P82" s="15" t="s">
        <v>8320</v>
      </c>
      <c r="Q82" s="13">
        <v>41900.243159722224</v>
      </c>
      <c r="R82">
        <v>2014</v>
      </c>
      <c r="S82" t="s">
        <v>8372</v>
      </c>
    </row>
    <row r="83" spans="1:19" ht="261.5" thickBot="1" x14ac:dyDescent="0.4">
      <c r="A83">
        <v>2802</v>
      </c>
      <c r="B83" s="3" t="s">
        <v>2802</v>
      </c>
      <c r="C83" s="3" t="s">
        <v>6912</v>
      </c>
      <c r="D83" s="6">
        <v>3000</v>
      </c>
      <c r="E83" s="8">
        <v>3055</v>
      </c>
      <c r="F83" t="s">
        <v>8218</v>
      </c>
      <c r="G83" t="s">
        <v>8224</v>
      </c>
      <c r="H83" t="s">
        <v>8246</v>
      </c>
      <c r="I83">
        <v>1438875107</v>
      </c>
      <c r="J83">
        <v>1436283107</v>
      </c>
      <c r="K83" t="b">
        <v>0</v>
      </c>
      <c r="L83">
        <v>90</v>
      </c>
      <c r="M83" t="b">
        <v>1</v>
      </c>
      <c r="N83" t="s">
        <v>8269</v>
      </c>
      <c r="O83" s="20" t="s">
        <v>8319</v>
      </c>
      <c r="P83" s="15" t="s">
        <v>8320</v>
      </c>
      <c r="Q83" s="12">
        <v>42192.64707175926</v>
      </c>
      <c r="R83">
        <v>2015</v>
      </c>
      <c r="S83" t="s">
        <v>8370</v>
      </c>
    </row>
    <row r="84" spans="1:19" ht="247" thickBot="1" x14ac:dyDescent="0.4">
      <c r="A84">
        <v>2803</v>
      </c>
      <c r="B84" s="3" t="s">
        <v>2803</v>
      </c>
      <c r="C84" s="3" t="s">
        <v>6913</v>
      </c>
      <c r="D84" s="6">
        <v>10000</v>
      </c>
      <c r="E84" s="8">
        <v>12795</v>
      </c>
      <c r="F84" t="s">
        <v>8218</v>
      </c>
      <c r="G84" t="s">
        <v>8223</v>
      </c>
      <c r="H84" t="s">
        <v>8245</v>
      </c>
      <c r="I84">
        <v>1437004800</v>
      </c>
      <c r="J84">
        <v>1433295276</v>
      </c>
      <c r="K84" t="b">
        <v>0</v>
      </c>
      <c r="L84">
        <v>141</v>
      </c>
      <c r="M84" t="b">
        <v>1</v>
      </c>
      <c r="N84" t="s">
        <v>8269</v>
      </c>
      <c r="O84" s="20" t="s">
        <v>8319</v>
      </c>
      <c r="P84" s="15" t="s">
        <v>8320</v>
      </c>
      <c r="Q84" s="13">
        <v>42158.065694444442</v>
      </c>
      <c r="R84">
        <v>2015</v>
      </c>
      <c r="S84" t="s">
        <v>8369</v>
      </c>
    </row>
    <row r="85" spans="1:19" ht="247" thickBot="1" x14ac:dyDescent="0.4">
      <c r="A85">
        <v>2804</v>
      </c>
      <c r="B85" s="3" t="s">
        <v>2804</v>
      </c>
      <c r="C85" s="3" t="s">
        <v>6914</v>
      </c>
      <c r="D85" s="6">
        <v>1000</v>
      </c>
      <c r="E85" s="8">
        <v>1150</v>
      </c>
      <c r="F85" t="s">
        <v>8218</v>
      </c>
      <c r="G85" t="s">
        <v>8224</v>
      </c>
      <c r="H85" t="s">
        <v>8246</v>
      </c>
      <c r="I85">
        <v>1411987990</v>
      </c>
      <c r="J85">
        <v>1409395990</v>
      </c>
      <c r="K85" t="b">
        <v>0</v>
      </c>
      <c r="L85">
        <v>23</v>
      </c>
      <c r="M85" t="b">
        <v>1</v>
      </c>
      <c r="N85" t="s">
        <v>8269</v>
      </c>
      <c r="O85" s="20" t="s">
        <v>8319</v>
      </c>
      <c r="P85" s="15" t="s">
        <v>8320</v>
      </c>
      <c r="Q85" s="12">
        <v>41881.453587962962</v>
      </c>
      <c r="R85">
        <v>2014</v>
      </c>
      <c r="S85" t="s">
        <v>8371</v>
      </c>
    </row>
    <row r="86" spans="1:19" ht="247" thickBot="1" x14ac:dyDescent="0.4">
      <c r="A86">
        <v>2805</v>
      </c>
      <c r="B86" s="3" t="s">
        <v>2805</v>
      </c>
      <c r="C86" s="3" t="s">
        <v>6915</v>
      </c>
      <c r="D86" s="6">
        <v>400</v>
      </c>
      <c r="E86" s="8">
        <v>440</v>
      </c>
      <c r="F86" t="s">
        <v>8218</v>
      </c>
      <c r="G86" t="s">
        <v>8224</v>
      </c>
      <c r="H86" t="s">
        <v>8246</v>
      </c>
      <c r="I86">
        <v>1440245273</v>
      </c>
      <c r="J86">
        <v>1438085273</v>
      </c>
      <c r="K86" t="b">
        <v>0</v>
      </c>
      <c r="L86">
        <v>18</v>
      </c>
      <c r="M86" t="b">
        <v>1</v>
      </c>
      <c r="N86" t="s">
        <v>8269</v>
      </c>
      <c r="O86" s="20" t="s">
        <v>8319</v>
      </c>
      <c r="P86" s="15" t="s">
        <v>8320</v>
      </c>
      <c r="Q86" s="13">
        <v>42213.505474537036</v>
      </c>
      <c r="R86">
        <v>2015</v>
      </c>
      <c r="S86" t="s">
        <v>8370</v>
      </c>
    </row>
    <row r="87" spans="1:19" ht="247" thickBot="1" x14ac:dyDescent="0.4">
      <c r="A87">
        <v>2806</v>
      </c>
      <c r="B87" s="3" t="s">
        <v>2806</v>
      </c>
      <c r="C87" s="3" t="s">
        <v>6916</v>
      </c>
      <c r="D87" s="6">
        <v>3000</v>
      </c>
      <c r="E87" s="8">
        <v>3363</v>
      </c>
      <c r="F87" t="s">
        <v>8218</v>
      </c>
      <c r="G87" t="s">
        <v>8224</v>
      </c>
      <c r="H87" t="s">
        <v>8246</v>
      </c>
      <c r="I87">
        <v>1438772400</v>
      </c>
      <c r="J87">
        <v>1435645490</v>
      </c>
      <c r="K87" t="b">
        <v>0</v>
      </c>
      <c r="L87">
        <v>76</v>
      </c>
      <c r="M87" t="b">
        <v>1</v>
      </c>
      <c r="N87" t="s">
        <v>8269</v>
      </c>
      <c r="O87" s="20" t="s">
        <v>8319</v>
      </c>
      <c r="P87" s="15" t="s">
        <v>8320</v>
      </c>
      <c r="Q87" s="12">
        <v>42185.267245370371</v>
      </c>
      <c r="R87">
        <v>2015</v>
      </c>
      <c r="S87" t="s">
        <v>8369</v>
      </c>
    </row>
    <row r="88" spans="1:19" ht="87.5" thickBot="1" x14ac:dyDescent="0.4">
      <c r="A88">
        <v>2807</v>
      </c>
      <c r="B88" s="3" t="s">
        <v>2807</v>
      </c>
      <c r="C88" s="3" t="s">
        <v>6917</v>
      </c>
      <c r="D88" s="6">
        <v>5000</v>
      </c>
      <c r="E88" s="8">
        <v>6300</v>
      </c>
      <c r="F88" t="s">
        <v>8218</v>
      </c>
      <c r="G88" t="s">
        <v>8223</v>
      </c>
      <c r="H88" t="s">
        <v>8245</v>
      </c>
      <c r="I88">
        <v>1435611438</v>
      </c>
      <c r="J88">
        <v>1433019438</v>
      </c>
      <c r="K88" t="b">
        <v>0</v>
      </c>
      <c r="L88">
        <v>93</v>
      </c>
      <c r="M88" t="b">
        <v>1</v>
      </c>
      <c r="N88" t="s">
        <v>8269</v>
      </c>
      <c r="O88" s="20" t="s">
        <v>8319</v>
      </c>
      <c r="P88" s="15" t="s">
        <v>8320</v>
      </c>
      <c r="Q88" s="13">
        <v>42154.873124999998</v>
      </c>
      <c r="R88">
        <v>2015</v>
      </c>
      <c r="S88" t="s">
        <v>8368</v>
      </c>
    </row>
    <row r="89" spans="1:19" ht="232.5" thickBot="1" x14ac:dyDescent="0.4">
      <c r="A89">
        <v>2808</v>
      </c>
      <c r="B89" s="3" t="s">
        <v>2808</v>
      </c>
      <c r="C89" s="3" t="s">
        <v>6918</v>
      </c>
      <c r="D89" s="6">
        <v>4500</v>
      </c>
      <c r="E89" s="8">
        <v>4511</v>
      </c>
      <c r="F89" t="s">
        <v>8218</v>
      </c>
      <c r="G89" t="s">
        <v>8223</v>
      </c>
      <c r="H89" t="s">
        <v>8245</v>
      </c>
      <c r="I89">
        <v>1440274735</v>
      </c>
      <c r="J89">
        <v>1437682735</v>
      </c>
      <c r="K89" t="b">
        <v>0</v>
      </c>
      <c r="L89">
        <v>69</v>
      </c>
      <c r="M89" t="b">
        <v>1</v>
      </c>
      <c r="N89" t="s">
        <v>8269</v>
      </c>
      <c r="O89" s="20" t="s">
        <v>8319</v>
      </c>
      <c r="P89" s="15" t="s">
        <v>8320</v>
      </c>
      <c r="Q89" s="12">
        <v>42208.84646990741</v>
      </c>
      <c r="R89">
        <v>2015</v>
      </c>
      <c r="S89" t="s">
        <v>8370</v>
      </c>
    </row>
    <row r="90" spans="1:19" ht="247" thickBot="1" x14ac:dyDescent="0.4">
      <c r="A90">
        <v>2809</v>
      </c>
      <c r="B90" s="3" t="s">
        <v>2809</v>
      </c>
      <c r="C90" s="3" t="s">
        <v>6919</v>
      </c>
      <c r="D90" s="6">
        <v>2500</v>
      </c>
      <c r="E90" s="8">
        <v>2560</v>
      </c>
      <c r="F90" t="s">
        <v>8218</v>
      </c>
      <c r="G90" t="s">
        <v>8223</v>
      </c>
      <c r="H90" t="s">
        <v>8245</v>
      </c>
      <c r="I90">
        <v>1459348740</v>
      </c>
      <c r="J90">
        <v>1458647725</v>
      </c>
      <c r="K90" t="b">
        <v>0</v>
      </c>
      <c r="L90">
        <v>21</v>
      </c>
      <c r="M90" t="b">
        <v>1</v>
      </c>
      <c r="N90" t="s">
        <v>8269</v>
      </c>
      <c r="O90" s="20" t="s">
        <v>8319</v>
      </c>
      <c r="P90" s="15" t="s">
        <v>8320</v>
      </c>
      <c r="Q90" s="13">
        <v>42451.496817129628</v>
      </c>
      <c r="R90">
        <v>2016</v>
      </c>
      <c r="S90" t="s">
        <v>8366</v>
      </c>
    </row>
    <row r="91" spans="1:19" ht="247" thickBot="1" x14ac:dyDescent="0.4">
      <c r="A91">
        <v>2810</v>
      </c>
      <c r="B91" s="3" t="s">
        <v>2810</v>
      </c>
      <c r="C91" s="3" t="s">
        <v>6920</v>
      </c>
      <c r="D91" s="6">
        <v>2500</v>
      </c>
      <c r="E91" s="8">
        <v>2705</v>
      </c>
      <c r="F91" t="s">
        <v>8218</v>
      </c>
      <c r="G91" t="s">
        <v>8223</v>
      </c>
      <c r="H91" t="s">
        <v>8245</v>
      </c>
      <c r="I91">
        <v>1401595140</v>
      </c>
      <c r="J91">
        <v>1398828064</v>
      </c>
      <c r="K91" t="b">
        <v>0</v>
      </c>
      <c r="L91">
        <v>57</v>
      </c>
      <c r="M91" t="b">
        <v>1</v>
      </c>
      <c r="N91" t="s">
        <v>8269</v>
      </c>
      <c r="O91" s="20" t="s">
        <v>8319</v>
      </c>
      <c r="P91" s="15" t="s">
        <v>8320</v>
      </c>
      <c r="Q91" s="12">
        <v>41759.13962962963</v>
      </c>
      <c r="R91">
        <v>2014</v>
      </c>
      <c r="S91" t="s">
        <v>8367</v>
      </c>
    </row>
    <row r="92" spans="1:19" ht="203.5" thickBot="1" x14ac:dyDescent="0.4">
      <c r="A92">
        <v>2811</v>
      </c>
      <c r="B92" s="3" t="s">
        <v>2811</v>
      </c>
      <c r="C92" s="3" t="s">
        <v>6921</v>
      </c>
      <c r="D92" s="6">
        <v>10000</v>
      </c>
      <c r="E92" s="8">
        <v>10027</v>
      </c>
      <c r="F92" t="s">
        <v>8218</v>
      </c>
      <c r="G92" t="s">
        <v>8224</v>
      </c>
      <c r="H92" t="s">
        <v>8246</v>
      </c>
      <c r="I92">
        <v>1424692503</v>
      </c>
      <c r="J92">
        <v>1422100503</v>
      </c>
      <c r="K92" t="b">
        <v>0</v>
      </c>
      <c r="L92">
        <v>108</v>
      </c>
      <c r="M92" t="b">
        <v>1</v>
      </c>
      <c r="N92" t="s">
        <v>8269</v>
      </c>
      <c r="O92" s="20" t="s">
        <v>8319</v>
      </c>
      <c r="P92" s="15" t="s">
        <v>8320</v>
      </c>
      <c r="Q92" s="13">
        <v>42028.496562499997</v>
      </c>
      <c r="R92">
        <v>2015</v>
      </c>
      <c r="S92" t="s">
        <v>8365</v>
      </c>
    </row>
    <row r="93" spans="1:19" ht="203.5" thickBot="1" x14ac:dyDescent="0.4">
      <c r="A93">
        <v>2812</v>
      </c>
      <c r="B93" s="3" t="s">
        <v>2812</v>
      </c>
      <c r="C93" s="3" t="s">
        <v>6922</v>
      </c>
      <c r="D93" s="6">
        <v>5000</v>
      </c>
      <c r="E93" s="8">
        <v>5665</v>
      </c>
      <c r="F93" t="s">
        <v>8218</v>
      </c>
      <c r="G93" t="s">
        <v>8228</v>
      </c>
      <c r="H93" t="s">
        <v>8250</v>
      </c>
      <c r="I93">
        <v>1428292800</v>
      </c>
      <c r="J93">
        <v>1424368298</v>
      </c>
      <c r="K93" t="b">
        <v>0</v>
      </c>
      <c r="L93">
        <v>83</v>
      </c>
      <c r="M93" t="b">
        <v>1</v>
      </c>
      <c r="N93" t="s">
        <v>8269</v>
      </c>
      <c r="O93" s="20" t="s">
        <v>8319</v>
      </c>
      <c r="P93" s="15" t="s">
        <v>8320</v>
      </c>
      <c r="Q93" s="12">
        <v>42054.744189814817</v>
      </c>
      <c r="R93">
        <v>2015</v>
      </c>
      <c r="S93" t="s">
        <v>8376</v>
      </c>
    </row>
    <row r="94" spans="1:19" ht="218" thickBot="1" x14ac:dyDescent="0.4">
      <c r="A94">
        <v>2813</v>
      </c>
      <c r="B94" s="3" t="s">
        <v>2813</v>
      </c>
      <c r="C94" s="3" t="s">
        <v>6923</v>
      </c>
      <c r="D94" s="6">
        <v>2800</v>
      </c>
      <c r="E94" s="8">
        <v>3572.12</v>
      </c>
      <c r="F94" t="s">
        <v>8218</v>
      </c>
      <c r="G94" t="s">
        <v>8223</v>
      </c>
      <c r="H94" t="s">
        <v>8245</v>
      </c>
      <c r="I94">
        <v>1481737761</v>
      </c>
      <c r="J94">
        <v>1479577761</v>
      </c>
      <c r="K94" t="b">
        <v>0</v>
      </c>
      <c r="L94">
        <v>96</v>
      </c>
      <c r="M94" t="b">
        <v>1</v>
      </c>
      <c r="N94" t="s">
        <v>8269</v>
      </c>
      <c r="O94" s="20" t="s">
        <v>8319</v>
      </c>
      <c r="P94" s="15" t="s">
        <v>8320</v>
      </c>
      <c r="Q94" s="13">
        <v>42693.742604166669</v>
      </c>
      <c r="R94">
        <v>2016</v>
      </c>
      <c r="S94" t="s">
        <v>8374</v>
      </c>
    </row>
    <row r="95" spans="1:19" ht="247" thickBot="1" x14ac:dyDescent="0.4">
      <c r="A95">
        <v>2814</v>
      </c>
      <c r="B95" s="3" t="s">
        <v>2814</v>
      </c>
      <c r="C95" s="3" t="s">
        <v>6924</v>
      </c>
      <c r="D95" s="6">
        <v>1500</v>
      </c>
      <c r="E95" s="8">
        <v>1616</v>
      </c>
      <c r="F95" t="s">
        <v>8218</v>
      </c>
      <c r="G95" t="s">
        <v>8224</v>
      </c>
      <c r="H95" t="s">
        <v>8246</v>
      </c>
      <c r="I95">
        <v>1431164115</v>
      </c>
      <c r="J95">
        <v>1428572115</v>
      </c>
      <c r="K95" t="b">
        <v>0</v>
      </c>
      <c r="L95">
        <v>64</v>
      </c>
      <c r="M95" t="b">
        <v>1</v>
      </c>
      <c r="N95" t="s">
        <v>8269</v>
      </c>
      <c r="O95" s="20" t="s">
        <v>8319</v>
      </c>
      <c r="P95" s="15" t="s">
        <v>8320</v>
      </c>
      <c r="Q95" s="12">
        <v>42103.39947916667</v>
      </c>
      <c r="R95">
        <v>2015</v>
      </c>
      <c r="S95" t="s">
        <v>8367</v>
      </c>
    </row>
    <row r="96" spans="1:19" ht="218" thickBot="1" x14ac:dyDescent="0.4">
      <c r="A96">
        <v>2815</v>
      </c>
      <c r="B96" s="3" t="s">
        <v>2815</v>
      </c>
      <c r="C96" s="3" t="s">
        <v>6925</v>
      </c>
      <c r="D96" s="6">
        <v>250</v>
      </c>
      <c r="E96" s="8">
        <v>605</v>
      </c>
      <c r="F96" t="s">
        <v>8218</v>
      </c>
      <c r="G96" t="s">
        <v>8228</v>
      </c>
      <c r="H96" t="s">
        <v>8250</v>
      </c>
      <c r="I96">
        <v>1470595109</v>
      </c>
      <c r="J96">
        <v>1468003109</v>
      </c>
      <c r="K96" t="b">
        <v>0</v>
      </c>
      <c r="L96">
        <v>14</v>
      </c>
      <c r="M96" t="b">
        <v>1</v>
      </c>
      <c r="N96" t="s">
        <v>8269</v>
      </c>
      <c r="O96" s="20" t="s">
        <v>8319</v>
      </c>
      <c r="P96" s="15" t="s">
        <v>8320</v>
      </c>
      <c r="Q96" s="13">
        <v>42559.776724537034</v>
      </c>
      <c r="R96">
        <v>2016</v>
      </c>
      <c r="S96" t="s">
        <v>8370</v>
      </c>
    </row>
    <row r="97" spans="1:19" ht="247" thickBot="1" x14ac:dyDescent="0.4">
      <c r="A97">
        <v>2816</v>
      </c>
      <c r="B97" s="3" t="s">
        <v>2816</v>
      </c>
      <c r="C97" s="3" t="s">
        <v>6926</v>
      </c>
      <c r="D97" s="6">
        <v>3000</v>
      </c>
      <c r="E97" s="8">
        <v>4247</v>
      </c>
      <c r="F97" t="s">
        <v>8218</v>
      </c>
      <c r="G97" t="s">
        <v>8224</v>
      </c>
      <c r="H97" t="s">
        <v>8246</v>
      </c>
      <c r="I97">
        <v>1438531200</v>
      </c>
      <c r="J97">
        <v>1435921992</v>
      </c>
      <c r="K97" t="b">
        <v>0</v>
      </c>
      <c r="L97">
        <v>169</v>
      </c>
      <c r="M97" t="b">
        <v>1</v>
      </c>
      <c r="N97" t="s">
        <v>8269</v>
      </c>
      <c r="O97" s="20" t="s">
        <v>8319</v>
      </c>
      <c r="P97" s="15" t="s">
        <v>8320</v>
      </c>
      <c r="Q97" s="12">
        <v>42188.467499999999</v>
      </c>
      <c r="R97">
        <v>2015</v>
      </c>
      <c r="S97" t="s">
        <v>8370</v>
      </c>
    </row>
    <row r="98" spans="1:19" ht="276" thickBot="1" x14ac:dyDescent="0.4">
      <c r="A98">
        <v>2817</v>
      </c>
      <c r="B98" s="3" t="s">
        <v>2817</v>
      </c>
      <c r="C98" s="3" t="s">
        <v>6927</v>
      </c>
      <c r="D98" s="6">
        <v>600</v>
      </c>
      <c r="E98" s="8">
        <v>780</v>
      </c>
      <c r="F98" t="s">
        <v>8218</v>
      </c>
      <c r="G98" t="s">
        <v>8224</v>
      </c>
      <c r="H98" t="s">
        <v>8246</v>
      </c>
      <c r="I98">
        <v>1425136462</v>
      </c>
      <c r="J98">
        <v>1421680462</v>
      </c>
      <c r="K98" t="b">
        <v>0</v>
      </c>
      <c r="L98">
        <v>33</v>
      </c>
      <c r="M98" t="b">
        <v>1</v>
      </c>
      <c r="N98" t="s">
        <v>8269</v>
      </c>
      <c r="O98" s="20" t="s">
        <v>8319</v>
      </c>
      <c r="P98" s="15" t="s">
        <v>8320</v>
      </c>
      <c r="Q98" s="13">
        <v>42023.634976851848</v>
      </c>
      <c r="R98">
        <v>2015</v>
      </c>
      <c r="S98" t="s">
        <v>8365</v>
      </c>
    </row>
    <row r="99" spans="1:19" ht="232.5" thickBot="1" x14ac:dyDescent="0.4">
      <c r="A99">
        <v>2818</v>
      </c>
      <c r="B99" s="3" t="s">
        <v>2818</v>
      </c>
      <c r="C99" s="3" t="s">
        <v>6928</v>
      </c>
      <c r="D99" s="6">
        <v>10000</v>
      </c>
      <c r="E99" s="8">
        <v>10603</v>
      </c>
      <c r="F99" t="s">
        <v>8218</v>
      </c>
      <c r="G99" t="s">
        <v>8223</v>
      </c>
      <c r="H99" t="s">
        <v>8245</v>
      </c>
      <c r="I99">
        <v>1443018086</v>
      </c>
      <c r="J99">
        <v>1441290086</v>
      </c>
      <c r="K99" t="b">
        <v>0</v>
      </c>
      <c r="L99">
        <v>102</v>
      </c>
      <c r="M99" t="b">
        <v>1</v>
      </c>
      <c r="N99" t="s">
        <v>8269</v>
      </c>
      <c r="O99" s="20" t="s">
        <v>8319</v>
      </c>
      <c r="P99" s="15" t="s">
        <v>8320</v>
      </c>
      <c r="Q99" s="12">
        <v>42250.598217592589</v>
      </c>
      <c r="R99">
        <v>2015</v>
      </c>
      <c r="S99" t="s">
        <v>8372</v>
      </c>
    </row>
    <row r="100" spans="1:19" ht="232.5" thickBot="1" x14ac:dyDescent="0.4">
      <c r="A100">
        <v>2819</v>
      </c>
      <c r="B100" s="3" t="s">
        <v>2819</v>
      </c>
      <c r="C100" s="3" t="s">
        <v>6929</v>
      </c>
      <c r="D100" s="6">
        <v>5000</v>
      </c>
      <c r="E100" s="8">
        <v>5240</v>
      </c>
      <c r="F100" t="s">
        <v>8218</v>
      </c>
      <c r="G100" t="s">
        <v>8224</v>
      </c>
      <c r="H100" t="s">
        <v>8246</v>
      </c>
      <c r="I100">
        <v>1434285409</v>
      </c>
      <c r="J100">
        <v>1431693409</v>
      </c>
      <c r="K100" t="b">
        <v>0</v>
      </c>
      <c r="L100">
        <v>104</v>
      </c>
      <c r="M100" t="b">
        <v>1</v>
      </c>
      <c r="N100" t="s">
        <v>8269</v>
      </c>
      <c r="O100" s="20" t="s">
        <v>8319</v>
      </c>
      <c r="P100" s="15" t="s">
        <v>8320</v>
      </c>
      <c r="Q100" s="13">
        <v>42139.525567129633</v>
      </c>
      <c r="R100">
        <v>2015</v>
      </c>
      <c r="S100" t="s">
        <v>8368</v>
      </c>
    </row>
    <row r="101" spans="1:19" ht="232.5" thickBot="1" x14ac:dyDescent="0.4">
      <c r="A101">
        <v>2820</v>
      </c>
      <c r="B101" s="3" t="s">
        <v>2820</v>
      </c>
      <c r="C101" s="3" t="s">
        <v>6930</v>
      </c>
      <c r="D101" s="6">
        <v>200</v>
      </c>
      <c r="E101" s="8">
        <v>272</v>
      </c>
      <c r="F101" t="s">
        <v>8218</v>
      </c>
      <c r="G101" t="s">
        <v>8224</v>
      </c>
      <c r="H101" t="s">
        <v>8246</v>
      </c>
      <c r="I101">
        <v>1456444800</v>
      </c>
      <c r="J101">
        <v>1454337589</v>
      </c>
      <c r="K101" t="b">
        <v>0</v>
      </c>
      <c r="L101">
        <v>20</v>
      </c>
      <c r="M101" t="b">
        <v>1</v>
      </c>
      <c r="N101" t="s">
        <v>8269</v>
      </c>
      <c r="O101" s="20" t="s">
        <v>8319</v>
      </c>
      <c r="P101" s="15" t="s">
        <v>8320</v>
      </c>
      <c r="Q101" s="12">
        <v>42401.610983796294</v>
      </c>
      <c r="R101">
        <v>2016</v>
      </c>
      <c r="S101" t="s">
        <v>8376</v>
      </c>
    </row>
    <row r="102" spans="1:19" ht="261.5" thickBot="1" x14ac:dyDescent="0.4">
      <c r="A102">
        <v>2821</v>
      </c>
      <c r="B102" s="3" t="s">
        <v>2821</v>
      </c>
      <c r="C102" s="3" t="s">
        <v>6931</v>
      </c>
      <c r="D102" s="6">
        <v>1000</v>
      </c>
      <c r="E102" s="8">
        <v>1000</v>
      </c>
      <c r="F102" t="s">
        <v>8218</v>
      </c>
      <c r="G102" t="s">
        <v>8224</v>
      </c>
      <c r="H102" t="s">
        <v>8246</v>
      </c>
      <c r="I102">
        <v>1411510135</v>
      </c>
      <c r="J102">
        <v>1408918135</v>
      </c>
      <c r="K102" t="b">
        <v>0</v>
      </c>
      <c r="L102">
        <v>35</v>
      </c>
      <c r="M102" t="b">
        <v>1</v>
      </c>
      <c r="N102" t="s">
        <v>8269</v>
      </c>
      <c r="O102" s="20" t="s">
        <v>8319</v>
      </c>
      <c r="P102" s="15" t="s">
        <v>8320</v>
      </c>
      <c r="Q102" s="13">
        <v>41875.922858796293</v>
      </c>
      <c r="R102">
        <v>2014</v>
      </c>
      <c r="S102" t="s">
        <v>8371</v>
      </c>
    </row>
    <row r="103" spans="1:19" ht="261.5" thickBot="1" x14ac:dyDescent="0.4">
      <c r="A103">
        <v>2822</v>
      </c>
      <c r="B103" s="3" t="s">
        <v>2822</v>
      </c>
      <c r="C103" s="3" t="s">
        <v>6932</v>
      </c>
      <c r="D103" s="6">
        <v>6000</v>
      </c>
      <c r="E103" s="8">
        <v>6000</v>
      </c>
      <c r="F103" t="s">
        <v>8218</v>
      </c>
      <c r="G103" t="s">
        <v>8223</v>
      </c>
      <c r="H103" t="s">
        <v>8245</v>
      </c>
      <c r="I103">
        <v>1427469892</v>
      </c>
      <c r="J103">
        <v>1424881492</v>
      </c>
      <c r="K103" t="b">
        <v>0</v>
      </c>
      <c r="L103">
        <v>94</v>
      </c>
      <c r="M103" t="b">
        <v>1</v>
      </c>
      <c r="N103" t="s">
        <v>8269</v>
      </c>
      <c r="O103" s="20" t="s">
        <v>8319</v>
      </c>
      <c r="P103" s="15" t="s">
        <v>8320</v>
      </c>
      <c r="Q103" s="12">
        <v>42060.683935185189</v>
      </c>
      <c r="R103">
        <v>2015</v>
      </c>
      <c r="S103" t="s">
        <v>8376</v>
      </c>
    </row>
    <row r="104" spans="1:19" ht="290.5" thickBot="1" x14ac:dyDescent="0.4">
      <c r="A104">
        <v>2823</v>
      </c>
      <c r="B104" s="3" t="s">
        <v>2823</v>
      </c>
      <c r="C104" s="3" t="s">
        <v>6933</v>
      </c>
      <c r="D104" s="6">
        <v>100</v>
      </c>
      <c r="E104" s="8">
        <v>124</v>
      </c>
      <c r="F104" t="s">
        <v>8218</v>
      </c>
      <c r="G104" t="s">
        <v>8224</v>
      </c>
      <c r="H104" t="s">
        <v>8246</v>
      </c>
      <c r="I104">
        <v>1427842740</v>
      </c>
      <c r="J104">
        <v>1425428206</v>
      </c>
      <c r="K104" t="b">
        <v>0</v>
      </c>
      <c r="L104">
        <v>14</v>
      </c>
      <c r="M104" t="b">
        <v>1</v>
      </c>
      <c r="N104" t="s">
        <v>8269</v>
      </c>
      <c r="O104" s="20" t="s">
        <v>8319</v>
      </c>
      <c r="P104" s="15" t="s">
        <v>8320</v>
      </c>
      <c r="Q104" s="13">
        <v>42067.011643518519</v>
      </c>
      <c r="R104">
        <v>2015</v>
      </c>
      <c r="S104" t="s">
        <v>8366</v>
      </c>
    </row>
    <row r="105" spans="1:19" ht="203.5" thickBot="1" x14ac:dyDescent="0.4">
      <c r="A105">
        <v>2824</v>
      </c>
      <c r="B105" s="3" t="s">
        <v>2824</v>
      </c>
      <c r="C105" s="3" t="s">
        <v>6934</v>
      </c>
      <c r="D105" s="6">
        <v>650</v>
      </c>
      <c r="E105" s="8">
        <v>760</v>
      </c>
      <c r="F105" t="s">
        <v>8218</v>
      </c>
      <c r="G105" t="s">
        <v>8223</v>
      </c>
      <c r="H105" t="s">
        <v>8245</v>
      </c>
      <c r="I105">
        <v>1434159780</v>
      </c>
      <c r="J105">
        <v>1431412196</v>
      </c>
      <c r="K105" t="b">
        <v>0</v>
      </c>
      <c r="L105">
        <v>15</v>
      </c>
      <c r="M105" t="b">
        <v>1</v>
      </c>
      <c r="N105" t="s">
        <v>8269</v>
      </c>
      <c r="O105" s="20" t="s">
        <v>8319</v>
      </c>
      <c r="P105" s="15" t="s">
        <v>8320</v>
      </c>
      <c r="Q105" s="12">
        <v>42136.270787037036</v>
      </c>
      <c r="R105">
        <v>2015</v>
      </c>
      <c r="S105" t="s">
        <v>8368</v>
      </c>
    </row>
    <row r="106" spans="1:19" ht="247" thickBot="1" x14ac:dyDescent="0.4">
      <c r="A106">
        <v>2825</v>
      </c>
      <c r="B106" s="3" t="s">
        <v>2825</v>
      </c>
      <c r="C106" s="3" t="s">
        <v>6935</v>
      </c>
      <c r="D106" s="6">
        <v>3000</v>
      </c>
      <c r="E106" s="8">
        <v>3100</v>
      </c>
      <c r="F106" t="s">
        <v>8218</v>
      </c>
      <c r="G106" t="s">
        <v>8224</v>
      </c>
      <c r="H106" t="s">
        <v>8246</v>
      </c>
      <c r="I106">
        <v>1449255686</v>
      </c>
      <c r="J106">
        <v>1446663686</v>
      </c>
      <c r="K106" t="b">
        <v>0</v>
      </c>
      <c r="L106">
        <v>51</v>
      </c>
      <c r="M106" t="b">
        <v>1</v>
      </c>
      <c r="N106" t="s">
        <v>8269</v>
      </c>
      <c r="O106" s="20" t="s">
        <v>8319</v>
      </c>
      <c r="P106" s="15" t="s">
        <v>8320</v>
      </c>
      <c r="Q106" s="13">
        <v>42312.792662037034</v>
      </c>
      <c r="R106">
        <v>2015</v>
      </c>
      <c r="S106" t="s">
        <v>8374</v>
      </c>
    </row>
    <row r="107" spans="1:19" ht="247" thickBot="1" x14ac:dyDescent="0.4">
      <c r="A107">
        <v>2826</v>
      </c>
      <c r="B107" s="3" t="s">
        <v>2826</v>
      </c>
      <c r="C107" s="3" t="s">
        <v>6936</v>
      </c>
      <c r="D107" s="6">
        <v>2000</v>
      </c>
      <c r="E107" s="8">
        <v>2155</v>
      </c>
      <c r="F107" t="s">
        <v>8218</v>
      </c>
      <c r="G107" t="s">
        <v>8223</v>
      </c>
      <c r="H107" t="s">
        <v>8245</v>
      </c>
      <c r="I107">
        <v>1436511600</v>
      </c>
      <c r="J107">
        <v>1434415812</v>
      </c>
      <c r="K107" t="b">
        <v>0</v>
      </c>
      <c r="L107">
        <v>19</v>
      </c>
      <c r="M107" t="b">
        <v>1</v>
      </c>
      <c r="N107" t="s">
        <v>8269</v>
      </c>
      <c r="O107" s="20" t="s">
        <v>8319</v>
      </c>
      <c r="P107" s="15" t="s">
        <v>8320</v>
      </c>
      <c r="Q107" s="12">
        <v>42171.034861111111</v>
      </c>
      <c r="R107">
        <v>2015</v>
      </c>
      <c r="S107" t="s">
        <v>8369</v>
      </c>
    </row>
    <row r="108" spans="1:19" ht="247" thickBot="1" x14ac:dyDescent="0.4">
      <c r="A108">
        <v>2827</v>
      </c>
      <c r="B108" s="3" t="s">
        <v>2827</v>
      </c>
      <c r="C108" s="3" t="s">
        <v>6937</v>
      </c>
      <c r="D108" s="6">
        <v>2000</v>
      </c>
      <c r="E108" s="8">
        <v>2405</v>
      </c>
      <c r="F108" t="s">
        <v>8218</v>
      </c>
      <c r="G108" t="s">
        <v>8223</v>
      </c>
      <c r="H108" t="s">
        <v>8245</v>
      </c>
      <c r="I108">
        <v>1464971400</v>
      </c>
      <c r="J108">
        <v>1462379066</v>
      </c>
      <c r="K108" t="b">
        <v>0</v>
      </c>
      <c r="L108">
        <v>23</v>
      </c>
      <c r="M108" t="b">
        <v>1</v>
      </c>
      <c r="N108" t="s">
        <v>8269</v>
      </c>
      <c r="O108" s="20" t="s">
        <v>8319</v>
      </c>
      <c r="P108" s="15" t="s">
        <v>8320</v>
      </c>
      <c r="Q108" s="13">
        <v>42494.683634259258</v>
      </c>
      <c r="R108">
        <v>2016</v>
      </c>
      <c r="S108" t="s">
        <v>8368</v>
      </c>
    </row>
    <row r="109" spans="1:19" ht="276" thickBot="1" x14ac:dyDescent="0.4">
      <c r="A109">
        <v>2828</v>
      </c>
      <c r="B109" s="3" t="s">
        <v>2828</v>
      </c>
      <c r="C109" s="3" t="s">
        <v>6938</v>
      </c>
      <c r="D109" s="6">
        <v>9500</v>
      </c>
      <c r="E109" s="8">
        <v>9536</v>
      </c>
      <c r="F109" t="s">
        <v>8218</v>
      </c>
      <c r="G109" t="s">
        <v>8224</v>
      </c>
      <c r="H109" t="s">
        <v>8246</v>
      </c>
      <c r="I109">
        <v>1443826800</v>
      </c>
      <c r="J109">
        <v>1441606869</v>
      </c>
      <c r="K109" t="b">
        <v>0</v>
      </c>
      <c r="L109">
        <v>97</v>
      </c>
      <c r="M109" t="b">
        <v>1</v>
      </c>
      <c r="N109" t="s">
        <v>8269</v>
      </c>
      <c r="O109" s="20" t="s">
        <v>8319</v>
      </c>
      <c r="P109" s="15" t="s">
        <v>8320</v>
      </c>
      <c r="Q109" s="12">
        <v>42254.264687499999</v>
      </c>
      <c r="R109">
        <v>2015</v>
      </c>
      <c r="S109" t="s">
        <v>8372</v>
      </c>
    </row>
    <row r="110" spans="1:19" ht="276" thickBot="1" x14ac:dyDescent="0.4">
      <c r="A110">
        <v>2829</v>
      </c>
      <c r="B110" s="3" t="s">
        <v>2829</v>
      </c>
      <c r="C110" s="3" t="s">
        <v>6939</v>
      </c>
      <c r="D110" s="6">
        <v>2500</v>
      </c>
      <c r="E110" s="8">
        <v>2663</v>
      </c>
      <c r="F110" t="s">
        <v>8218</v>
      </c>
      <c r="G110" t="s">
        <v>8224</v>
      </c>
      <c r="H110" t="s">
        <v>8246</v>
      </c>
      <c r="I110">
        <v>1464863118</v>
      </c>
      <c r="J110">
        <v>1462443918</v>
      </c>
      <c r="K110" t="b">
        <v>0</v>
      </c>
      <c r="L110">
        <v>76</v>
      </c>
      <c r="M110" t="b">
        <v>1</v>
      </c>
      <c r="N110" t="s">
        <v>8269</v>
      </c>
      <c r="O110" s="20" t="s">
        <v>8319</v>
      </c>
      <c r="P110" s="15" t="s">
        <v>8320</v>
      </c>
      <c r="Q110" s="13">
        <v>42495.434236111112</v>
      </c>
      <c r="R110">
        <v>2016</v>
      </c>
      <c r="S110" t="s">
        <v>8368</v>
      </c>
    </row>
    <row r="111" spans="1:19" ht="174.5" thickBot="1" x14ac:dyDescent="0.4">
      <c r="A111">
        <v>2830</v>
      </c>
      <c r="B111" s="3" t="s">
        <v>2830</v>
      </c>
      <c r="C111" s="3" t="s">
        <v>6940</v>
      </c>
      <c r="D111" s="6">
        <v>3000</v>
      </c>
      <c r="E111" s="8">
        <v>3000</v>
      </c>
      <c r="F111" t="s">
        <v>8218</v>
      </c>
      <c r="G111" t="s">
        <v>8223</v>
      </c>
      <c r="H111" t="s">
        <v>8245</v>
      </c>
      <c r="I111">
        <v>1399867140</v>
      </c>
      <c r="J111">
        <v>1398802148</v>
      </c>
      <c r="K111" t="b">
        <v>0</v>
      </c>
      <c r="L111">
        <v>11</v>
      </c>
      <c r="M111" t="b">
        <v>1</v>
      </c>
      <c r="N111" t="s">
        <v>8269</v>
      </c>
      <c r="O111" s="20" t="s">
        <v>8319</v>
      </c>
      <c r="P111" s="15" t="s">
        <v>8320</v>
      </c>
      <c r="Q111" s="12">
        <v>41758.839675925927</v>
      </c>
      <c r="R111">
        <v>2014</v>
      </c>
      <c r="S111" t="s">
        <v>8367</v>
      </c>
    </row>
    <row r="112" spans="1:19" ht="174.5" thickBot="1" x14ac:dyDescent="0.4">
      <c r="A112">
        <v>2831</v>
      </c>
      <c r="B112" s="3" t="s">
        <v>2831</v>
      </c>
      <c r="C112" s="3" t="s">
        <v>6941</v>
      </c>
      <c r="D112" s="6">
        <v>3000</v>
      </c>
      <c r="E112" s="8">
        <v>3320</v>
      </c>
      <c r="F112" t="s">
        <v>8218</v>
      </c>
      <c r="G112" t="s">
        <v>8223</v>
      </c>
      <c r="H112" t="s">
        <v>8245</v>
      </c>
      <c r="I112">
        <v>1437076070</v>
      </c>
      <c r="J112">
        <v>1434484070</v>
      </c>
      <c r="K112" t="b">
        <v>0</v>
      </c>
      <c r="L112">
        <v>52</v>
      </c>
      <c r="M112" t="b">
        <v>1</v>
      </c>
      <c r="N112" t="s">
        <v>8269</v>
      </c>
      <c r="O112" s="20" t="s">
        <v>8319</v>
      </c>
      <c r="P112" s="15" t="s">
        <v>8320</v>
      </c>
      <c r="Q112" s="13">
        <v>42171.824884259258</v>
      </c>
      <c r="R112">
        <v>2015</v>
      </c>
      <c r="S112" t="s">
        <v>8369</v>
      </c>
    </row>
    <row r="113" spans="1:19" ht="261.5" thickBot="1" x14ac:dyDescent="0.4">
      <c r="A113">
        <v>2832</v>
      </c>
      <c r="B113" s="3" t="s">
        <v>2832</v>
      </c>
      <c r="C113" s="3" t="s">
        <v>6942</v>
      </c>
      <c r="D113" s="6">
        <v>2500</v>
      </c>
      <c r="E113" s="8">
        <v>2867.99</v>
      </c>
      <c r="F113" t="s">
        <v>8218</v>
      </c>
      <c r="G113" t="s">
        <v>8224</v>
      </c>
      <c r="H113" t="s">
        <v>8246</v>
      </c>
      <c r="I113">
        <v>1416780000</v>
      </c>
      <c r="J113">
        <v>1414342894</v>
      </c>
      <c r="K113" t="b">
        <v>0</v>
      </c>
      <c r="L113">
        <v>95</v>
      </c>
      <c r="M113" t="b">
        <v>1</v>
      </c>
      <c r="N113" t="s">
        <v>8269</v>
      </c>
      <c r="O113" s="20" t="s">
        <v>8319</v>
      </c>
      <c r="P113" s="15" t="s">
        <v>8320</v>
      </c>
      <c r="Q113" s="12">
        <v>41938.709421296298</v>
      </c>
      <c r="R113">
        <v>2014</v>
      </c>
      <c r="S113" t="s">
        <v>8373</v>
      </c>
    </row>
    <row r="114" spans="1:19" ht="87.5" thickBot="1" x14ac:dyDescent="0.4">
      <c r="A114">
        <v>2833</v>
      </c>
      <c r="B114" s="3" t="s">
        <v>2833</v>
      </c>
      <c r="C114" s="3" t="s">
        <v>6943</v>
      </c>
      <c r="D114" s="6">
        <v>2700</v>
      </c>
      <c r="E114" s="8">
        <v>2923</v>
      </c>
      <c r="F114" t="s">
        <v>8218</v>
      </c>
      <c r="G114" t="s">
        <v>8223</v>
      </c>
      <c r="H114" t="s">
        <v>8245</v>
      </c>
      <c r="I114">
        <v>1444528800</v>
      </c>
      <c r="J114">
        <v>1442804633</v>
      </c>
      <c r="K114" t="b">
        <v>0</v>
      </c>
      <c r="L114">
        <v>35</v>
      </c>
      <c r="M114" t="b">
        <v>1</v>
      </c>
      <c r="N114" t="s">
        <v>8269</v>
      </c>
      <c r="O114" s="20" t="s">
        <v>8319</v>
      </c>
      <c r="P114" s="15" t="s">
        <v>8320</v>
      </c>
      <c r="Q114" s="13">
        <v>42268.127696759257</v>
      </c>
      <c r="R114">
        <v>2015</v>
      </c>
      <c r="S114" t="s">
        <v>8372</v>
      </c>
    </row>
    <row r="115" spans="1:19" ht="247" thickBot="1" x14ac:dyDescent="0.4">
      <c r="A115">
        <v>2834</v>
      </c>
      <c r="B115" s="3" t="s">
        <v>2834</v>
      </c>
      <c r="C115" s="3" t="s">
        <v>6944</v>
      </c>
      <c r="D115" s="6">
        <v>800</v>
      </c>
      <c r="E115" s="8">
        <v>1360</v>
      </c>
      <c r="F115" t="s">
        <v>8218</v>
      </c>
      <c r="G115" t="s">
        <v>8224</v>
      </c>
      <c r="H115" t="s">
        <v>8246</v>
      </c>
      <c r="I115">
        <v>1422658930</v>
      </c>
      <c r="J115">
        <v>1421362930</v>
      </c>
      <c r="K115" t="b">
        <v>0</v>
      </c>
      <c r="L115">
        <v>21</v>
      </c>
      <c r="M115" t="b">
        <v>1</v>
      </c>
      <c r="N115" t="s">
        <v>8269</v>
      </c>
      <c r="O115" s="20" t="s">
        <v>8319</v>
      </c>
      <c r="P115" s="15" t="s">
        <v>8320</v>
      </c>
      <c r="Q115" s="12">
        <v>42019.959837962961</v>
      </c>
      <c r="R115">
        <v>2015</v>
      </c>
      <c r="S115" t="s">
        <v>8365</v>
      </c>
    </row>
    <row r="116" spans="1:19" ht="261.5" thickBot="1" x14ac:dyDescent="0.4">
      <c r="A116">
        <v>2835</v>
      </c>
      <c r="B116" s="3" t="s">
        <v>2835</v>
      </c>
      <c r="C116" s="3" t="s">
        <v>6945</v>
      </c>
      <c r="D116" s="6">
        <v>1000</v>
      </c>
      <c r="E116" s="8">
        <v>1870.99</v>
      </c>
      <c r="F116" t="s">
        <v>8218</v>
      </c>
      <c r="G116" t="s">
        <v>8224</v>
      </c>
      <c r="H116" t="s">
        <v>8246</v>
      </c>
      <c r="I116">
        <v>1449273600</v>
      </c>
      <c r="J116">
        <v>1446742417</v>
      </c>
      <c r="K116" t="b">
        <v>0</v>
      </c>
      <c r="L116">
        <v>93</v>
      </c>
      <c r="M116" t="b">
        <v>1</v>
      </c>
      <c r="N116" t="s">
        <v>8269</v>
      </c>
      <c r="O116" s="20" t="s">
        <v>8319</v>
      </c>
      <c r="P116" s="15" t="s">
        <v>8320</v>
      </c>
      <c r="Q116" s="13">
        <v>42313.703900462962</v>
      </c>
      <c r="R116">
        <v>2015</v>
      </c>
      <c r="S116" t="s">
        <v>8374</v>
      </c>
    </row>
    <row r="117" spans="1:19" ht="261.5" thickBot="1" x14ac:dyDescent="0.4">
      <c r="A117">
        <v>2836</v>
      </c>
      <c r="B117" s="3" t="s">
        <v>2836</v>
      </c>
      <c r="C117" s="3" t="s">
        <v>6946</v>
      </c>
      <c r="D117" s="6">
        <v>450</v>
      </c>
      <c r="E117" s="8">
        <v>485</v>
      </c>
      <c r="F117" t="s">
        <v>8218</v>
      </c>
      <c r="G117" t="s">
        <v>8223</v>
      </c>
      <c r="H117" t="s">
        <v>8245</v>
      </c>
      <c r="I117">
        <v>1487393940</v>
      </c>
      <c r="J117">
        <v>1484115418</v>
      </c>
      <c r="K117" t="b">
        <v>0</v>
      </c>
      <c r="L117">
        <v>11</v>
      </c>
      <c r="M117" t="b">
        <v>1</v>
      </c>
      <c r="N117" t="s">
        <v>8269</v>
      </c>
      <c r="O117" s="20" t="s">
        <v>8319</v>
      </c>
      <c r="P117" s="15" t="s">
        <v>8320</v>
      </c>
      <c r="Q117" s="12">
        <v>42746.261782407404</v>
      </c>
      <c r="R117">
        <v>2017</v>
      </c>
      <c r="S117" t="s">
        <v>8365</v>
      </c>
    </row>
    <row r="118" spans="1:19" ht="305" thickBot="1" x14ac:dyDescent="0.4">
      <c r="A118">
        <v>2837</v>
      </c>
      <c r="B118" s="3" t="s">
        <v>2837</v>
      </c>
      <c r="C118" s="3" t="s">
        <v>6947</v>
      </c>
      <c r="D118" s="6">
        <v>850</v>
      </c>
      <c r="E118" s="8">
        <v>850</v>
      </c>
      <c r="F118" t="s">
        <v>8218</v>
      </c>
      <c r="G118" t="s">
        <v>8228</v>
      </c>
      <c r="H118" t="s">
        <v>8250</v>
      </c>
      <c r="I118">
        <v>1449701284</v>
      </c>
      <c r="J118">
        <v>1446241684</v>
      </c>
      <c r="K118" t="b">
        <v>0</v>
      </c>
      <c r="L118">
        <v>21</v>
      </c>
      <c r="M118" t="b">
        <v>1</v>
      </c>
      <c r="N118" t="s">
        <v>8269</v>
      </c>
      <c r="O118" s="20" t="s">
        <v>8319</v>
      </c>
      <c r="P118" s="15" t="s">
        <v>8320</v>
      </c>
      <c r="Q118" s="13">
        <v>42307.908379629633</v>
      </c>
      <c r="R118">
        <v>2015</v>
      </c>
      <c r="S118" t="s">
        <v>8373</v>
      </c>
    </row>
    <row r="119" spans="1:19" ht="247" thickBot="1" x14ac:dyDescent="0.4">
      <c r="A119">
        <v>2838</v>
      </c>
      <c r="B119" s="3" t="s">
        <v>2838</v>
      </c>
      <c r="C119" s="3" t="s">
        <v>6948</v>
      </c>
      <c r="D119" s="6">
        <v>2000</v>
      </c>
      <c r="E119" s="8">
        <v>2405</v>
      </c>
      <c r="F119" t="s">
        <v>8218</v>
      </c>
      <c r="G119" t="s">
        <v>8223</v>
      </c>
      <c r="H119" t="s">
        <v>8245</v>
      </c>
      <c r="I119">
        <v>1407967200</v>
      </c>
      <c r="J119">
        <v>1406039696</v>
      </c>
      <c r="K119" t="b">
        <v>0</v>
      </c>
      <c r="L119">
        <v>54</v>
      </c>
      <c r="M119" t="b">
        <v>1</v>
      </c>
      <c r="N119" t="s">
        <v>8269</v>
      </c>
      <c r="O119" s="20" t="s">
        <v>8319</v>
      </c>
      <c r="P119" s="15" t="s">
        <v>8320</v>
      </c>
      <c r="Q119" s="12">
        <v>41842.607592592591</v>
      </c>
      <c r="R119">
        <v>2014</v>
      </c>
      <c r="S119" t="s">
        <v>8370</v>
      </c>
    </row>
    <row r="120" spans="1:19" ht="261.5" thickBot="1" x14ac:dyDescent="0.4">
      <c r="A120">
        <v>2839</v>
      </c>
      <c r="B120" s="3" t="s">
        <v>2839</v>
      </c>
      <c r="C120" s="3" t="s">
        <v>6949</v>
      </c>
      <c r="D120" s="6">
        <v>3500</v>
      </c>
      <c r="E120" s="8">
        <v>3900</v>
      </c>
      <c r="F120" t="s">
        <v>8218</v>
      </c>
      <c r="G120" t="s">
        <v>8223</v>
      </c>
      <c r="H120" t="s">
        <v>8245</v>
      </c>
      <c r="I120">
        <v>1408942740</v>
      </c>
      <c r="J120">
        <v>1406958354</v>
      </c>
      <c r="K120" t="b">
        <v>0</v>
      </c>
      <c r="L120">
        <v>31</v>
      </c>
      <c r="M120" t="b">
        <v>1</v>
      </c>
      <c r="N120" t="s">
        <v>8269</v>
      </c>
      <c r="O120" s="20" t="s">
        <v>8319</v>
      </c>
      <c r="P120" s="15" t="s">
        <v>8320</v>
      </c>
      <c r="Q120" s="13">
        <v>41853.240208333336</v>
      </c>
      <c r="R120">
        <v>2014</v>
      </c>
      <c r="S120" t="s">
        <v>8371</v>
      </c>
    </row>
    <row r="121" spans="1:19" ht="305" thickBot="1" x14ac:dyDescent="0.4">
      <c r="A121">
        <v>2840</v>
      </c>
      <c r="B121" s="3" t="s">
        <v>2840</v>
      </c>
      <c r="C121" s="3" t="s">
        <v>6950</v>
      </c>
      <c r="D121" s="6">
        <v>2500</v>
      </c>
      <c r="E121" s="8">
        <v>2600</v>
      </c>
      <c r="F121" t="s">
        <v>8218</v>
      </c>
      <c r="G121" t="s">
        <v>8224</v>
      </c>
      <c r="H121" t="s">
        <v>8246</v>
      </c>
      <c r="I121">
        <v>1426698000</v>
      </c>
      <c r="J121">
        <v>1424825479</v>
      </c>
      <c r="K121" t="b">
        <v>0</v>
      </c>
      <c r="L121">
        <v>132</v>
      </c>
      <c r="M121" t="b">
        <v>1</v>
      </c>
      <c r="N121" t="s">
        <v>8269</v>
      </c>
      <c r="O121" s="20" t="s">
        <v>8319</v>
      </c>
      <c r="P121" s="15" t="s">
        <v>8320</v>
      </c>
      <c r="Q121" s="12">
        <v>42060.035636574074</v>
      </c>
      <c r="R121">
        <v>2015</v>
      </c>
      <c r="S121" t="s">
        <v>8376</v>
      </c>
    </row>
    <row r="122" spans="1:19" ht="276" thickBot="1" x14ac:dyDescent="0.4">
      <c r="A122">
        <v>2841</v>
      </c>
      <c r="B122" s="3" t="s">
        <v>2841</v>
      </c>
      <c r="C122" s="3" t="s">
        <v>6951</v>
      </c>
      <c r="D122" s="6">
        <v>1000</v>
      </c>
      <c r="E122" s="8">
        <v>10</v>
      </c>
      <c r="F122" t="s">
        <v>8220</v>
      </c>
      <c r="G122" t="s">
        <v>8224</v>
      </c>
      <c r="H122" t="s">
        <v>8246</v>
      </c>
      <c r="I122">
        <v>1450032297</v>
      </c>
      <c r="J122">
        <v>1444844697</v>
      </c>
      <c r="K122" t="b">
        <v>0</v>
      </c>
      <c r="L122">
        <v>1</v>
      </c>
      <c r="M122" t="b">
        <v>0</v>
      </c>
      <c r="N122" t="s">
        <v>8269</v>
      </c>
      <c r="O122" s="20" t="s">
        <v>8319</v>
      </c>
      <c r="P122" s="15" t="s">
        <v>8320</v>
      </c>
      <c r="Q122" s="13">
        <v>42291.739548611113</v>
      </c>
      <c r="R122">
        <v>2015</v>
      </c>
      <c r="S122" t="s">
        <v>8373</v>
      </c>
    </row>
    <row r="123" spans="1:19" ht="261.5" thickBot="1" x14ac:dyDescent="0.4">
      <c r="A123">
        <v>2842</v>
      </c>
      <c r="B123" s="3" t="s">
        <v>2842</v>
      </c>
      <c r="C123" s="3" t="s">
        <v>6952</v>
      </c>
      <c r="D123" s="6">
        <v>1500</v>
      </c>
      <c r="E123" s="8">
        <v>0</v>
      </c>
      <c r="F123" t="s">
        <v>8220</v>
      </c>
      <c r="G123" t="s">
        <v>8224</v>
      </c>
      <c r="H123" t="s">
        <v>8246</v>
      </c>
      <c r="I123">
        <v>1403348400</v>
      </c>
      <c r="J123">
        <v>1401058295</v>
      </c>
      <c r="K123" t="b">
        <v>0</v>
      </c>
      <c r="L123">
        <v>0</v>
      </c>
      <c r="M123" t="b">
        <v>0</v>
      </c>
      <c r="N123" t="s">
        <v>8269</v>
      </c>
      <c r="O123" s="20" t="s">
        <v>8319</v>
      </c>
      <c r="P123" s="15" t="s">
        <v>8320</v>
      </c>
      <c r="Q123" s="12">
        <v>41784.952488425923</v>
      </c>
      <c r="R123">
        <v>2014</v>
      </c>
      <c r="S123" t="s">
        <v>8368</v>
      </c>
    </row>
    <row r="124" spans="1:19" ht="247" thickBot="1" x14ac:dyDescent="0.4">
      <c r="A124">
        <v>2843</v>
      </c>
      <c r="B124" s="3" t="s">
        <v>2843</v>
      </c>
      <c r="C124" s="3" t="s">
        <v>6953</v>
      </c>
      <c r="D124" s="6">
        <v>1200</v>
      </c>
      <c r="E124" s="8">
        <v>0</v>
      </c>
      <c r="F124" t="s">
        <v>8220</v>
      </c>
      <c r="G124" t="s">
        <v>8223</v>
      </c>
      <c r="H124" t="s">
        <v>8245</v>
      </c>
      <c r="I124">
        <v>1465790400</v>
      </c>
      <c r="J124">
        <v>1462210950</v>
      </c>
      <c r="K124" t="b">
        <v>0</v>
      </c>
      <c r="L124">
        <v>0</v>
      </c>
      <c r="M124" t="b">
        <v>0</v>
      </c>
      <c r="N124" t="s">
        <v>8269</v>
      </c>
      <c r="O124" s="20" t="s">
        <v>8319</v>
      </c>
      <c r="P124" s="15" t="s">
        <v>8320</v>
      </c>
      <c r="Q124" s="13">
        <v>42492.737847222219</v>
      </c>
      <c r="R124">
        <v>2016</v>
      </c>
      <c r="S124" t="s">
        <v>8368</v>
      </c>
    </row>
    <row r="125" spans="1:19" ht="218" thickBot="1" x14ac:dyDescent="0.4">
      <c r="A125">
        <v>2844</v>
      </c>
      <c r="B125" s="3" t="s">
        <v>2844</v>
      </c>
      <c r="C125" s="3" t="s">
        <v>6954</v>
      </c>
      <c r="D125" s="6">
        <v>550</v>
      </c>
      <c r="E125" s="8">
        <v>30</v>
      </c>
      <c r="F125" t="s">
        <v>8220</v>
      </c>
      <c r="G125" t="s">
        <v>8238</v>
      </c>
      <c r="H125" t="s">
        <v>8248</v>
      </c>
      <c r="I125">
        <v>1483535180</v>
      </c>
      <c r="J125">
        <v>1480943180</v>
      </c>
      <c r="K125" t="b">
        <v>0</v>
      </c>
      <c r="L125">
        <v>1</v>
      </c>
      <c r="M125" t="b">
        <v>0</v>
      </c>
      <c r="N125" t="s">
        <v>8269</v>
      </c>
      <c r="O125" s="20" t="s">
        <v>8319</v>
      </c>
      <c r="P125" s="15" t="s">
        <v>8320</v>
      </c>
      <c r="Q125" s="12">
        <v>42709.546064814815</v>
      </c>
      <c r="R125">
        <v>2016</v>
      </c>
      <c r="S125" t="s">
        <v>8375</v>
      </c>
    </row>
    <row r="126" spans="1:19" ht="218" thickBot="1" x14ac:dyDescent="0.4">
      <c r="A126">
        <v>2845</v>
      </c>
      <c r="B126" s="3" t="s">
        <v>2845</v>
      </c>
      <c r="C126" s="3" t="s">
        <v>6955</v>
      </c>
      <c r="D126" s="6">
        <v>7500</v>
      </c>
      <c r="E126" s="8">
        <v>2366</v>
      </c>
      <c r="F126" t="s">
        <v>8220</v>
      </c>
      <c r="G126" t="s">
        <v>8223</v>
      </c>
      <c r="H126" t="s">
        <v>8245</v>
      </c>
      <c r="I126">
        <v>1433723033</v>
      </c>
      <c r="J126">
        <v>1428539033</v>
      </c>
      <c r="K126" t="b">
        <v>0</v>
      </c>
      <c r="L126">
        <v>39</v>
      </c>
      <c r="M126" t="b">
        <v>0</v>
      </c>
      <c r="N126" t="s">
        <v>8269</v>
      </c>
      <c r="O126" s="20" t="s">
        <v>8319</v>
      </c>
      <c r="P126" s="15" t="s">
        <v>8320</v>
      </c>
      <c r="Q126" s="13">
        <v>42103.016585648147</v>
      </c>
      <c r="R126">
        <v>2015</v>
      </c>
      <c r="S126" t="s">
        <v>8367</v>
      </c>
    </row>
    <row r="127" spans="1:19" ht="261.5" thickBot="1" x14ac:dyDescent="0.4">
      <c r="A127">
        <v>2846</v>
      </c>
      <c r="B127" s="3" t="s">
        <v>2846</v>
      </c>
      <c r="C127" s="3" t="s">
        <v>6956</v>
      </c>
      <c r="D127" s="6">
        <v>8000</v>
      </c>
      <c r="E127" s="8">
        <v>0</v>
      </c>
      <c r="F127" t="s">
        <v>8220</v>
      </c>
      <c r="G127" t="s">
        <v>8223</v>
      </c>
      <c r="H127" t="s">
        <v>8245</v>
      </c>
      <c r="I127">
        <v>1432917394</v>
      </c>
      <c r="J127">
        <v>1429029394</v>
      </c>
      <c r="K127" t="b">
        <v>0</v>
      </c>
      <c r="L127">
        <v>0</v>
      </c>
      <c r="M127" t="b">
        <v>0</v>
      </c>
      <c r="N127" t="s">
        <v>8269</v>
      </c>
      <c r="O127" s="20" t="s">
        <v>8319</v>
      </c>
      <c r="P127" s="15" t="s">
        <v>8320</v>
      </c>
      <c r="Q127" s="12">
        <v>42108.692060185182</v>
      </c>
      <c r="R127">
        <v>2015</v>
      </c>
      <c r="S127" t="s">
        <v>8367</v>
      </c>
    </row>
    <row r="128" spans="1:19" ht="247" thickBot="1" x14ac:dyDescent="0.4">
      <c r="A128">
        <v>2847</v>
      </c>
      <c r="B128" s="3" t="s">
        <v>2847</v>
      </c>
      <c r="C128" s="3" t="s">
        <v>6957</v>
      </c>
      <c r="D128" s="6">
        <v>2000</v>
      </c>
      <c r="E128" s="8">
        <v>0</v>
      </c>
      <c r="F128" t="s">
        <v>8220</v>
      </c>
      <c r="G128" t="s">
        <v>8223</v>
      </c>
      <c r="H128" t="s">
        <v>8245</v>
      </c>
      <c r="I128">
        <v>1464031265</v>
      </c>
      <c r="J128">
        <v>1458847265</v>
      </c>
      <c r="K128" t="b">
        <v>0</v>
      </c>
      <c r="L128">
        <v>0</v>
      </c>
      <c r="M128" t="b">
        <v>0</v>
      </c>
      <c r="N128" t="s">
        <v>8269</v>
      </c>
      <c r="O128" s="20" t="s">
        <v>8319</v>
      </c>
      <c r="P128" s="15" t="s">
        <v>8320</v>
      </c>
      <c r="Q128" s="13">
        <v>42453.806307870371</v>
      </c>
      <c r="R128">
        <v>2016</v>
      </c>
      <c r="S128" t="s">
        <v>8366</v>
      </c>
    </row>
    <row r="129" spans="1:19" ht="247" thickBot="1" x14ac:dyDescent="0.4">
      <c r="A129">
        <v>2848</v>
      </c>
      <c r="B129" s="3" t="s">
        <v>2848</v>
      </c>
      <c r="C129" s="3" t="s">
        <v>6958</v>
      </c>
      <c r="D129" s="6">
        <v>35000</v>
      </c>
      <c r="E129" s="8">
        <v>70</v>
      </c>
      <c r="F129" t="s">
        <v>8220</v>
      </c>
      <c r="G129" t="s">
        <v>8223</v>
      </c>
      <c r="H129" t="s">
        <v>8245</v>
      </c>
      <c r="I129">
        <v>1432913659</v>
      </c>
      <c r="J129">
        <v>1430321659</v>
      </c>
      <c r="K129" t="b">
        <v>0</v>
      </c>
      <c r="L129">
        <v>3</v>
      </c>
      <c r="M129" t="b">
        <v>0</v>
      </c>
      <c r="N129" t="s">
        <v>8269</v>
      </c>
      <c r="O129" s="20" t="s">
        <v>8319</v>
      </c>
      <c r="P129" s="15" t="s">
        <v>8320</v>
      </c>
      <c r="Q129" s="12">
        <v>42123.648831018516</v>
      </c>
      <c r="R129">
        <v>2015</v>
      </c>
      <c r="S129" t="s">
        <v>8367</v>
      </c>
    </row>
    <row r="130" spans="1:19" ht="247" thickBot="1" x14ac:dyDescent="0.4">
      <c r="A130">
        <v>2849</v>
      </c>
      <c r="B130" s="3" t="s">
        <v>2849</v>
      </c>
      <c r="C130" s="3" t="s">
        <v>6959</v>
      </c>
      <c r="D130" s="6">
        <v>500</v>
      </c>
      <c r="E130" s="8">
        <v>5</v>
      </c>
      <c r="F130" t="s">
        <v>8220</v>
      </c>
      <c r="G130" t="s">
        <v>8224</v>
      </c>
      <c r="H130" t="s">
        <v>8246</v>
      </c>
      <c r="I130">
        <v>1461406600</v>
      </c>
      <c r="J130">
        <v>1458814600</v>
      </c>
      <c r="K130" t="b">
        <v>0</v>
      </c>
      <c r="L130">
        <v>1</v>
      </c>
      <c r="M130" t="b">
        <v>0</v>
      </c>
      <c r="N130" t="s">
        <v>8269</v>
      </c>
      <c r="O130" s="20" t="s">
        <v>8319</v>
      </c>
      <c r="P130" s="15" t="s">
        <v>8320</v>
      </c>
      <c r="Q130" s="13">
        <v>42453.428240740737</v>
      </c>
      <c r="R130">
        <v>2016</v>
      </c>
      <c r="S130" t="s">
        <v>8366</v>
      </c>
    </row>
    <row r="131" spans="1:19" ht="261.5" thickBot="1" x14ac:dyDescent="0.4">
      <c r="A131">
        <v>2850</v>
      </c>
      <c r="B131" s="3" t="s">
        <v>2850</v>
      </c>
      <c r="C131" s="3" t="s">
        <v>6960</v>
      </c>
      <c r="D131" s="6">
        <v>8000</v>
      </c>
      <c r="E131" s="8">
        <v>311</v>
      </c>
      <c r="F131" t="s">
        <v>8220</v>
      </c>
      <c r="G131" t="s">
        <v>8223</v>
      </c>
      <c r="H131" t="s">
        <v>8245</v>
      </c>
      <c r="I131">
        <v>1409962211</v>
      </c>
      <c r="J131">
        <v>1407370211</v>
      </c>
      <c r="K131" t="b">
        <v>0</v>
      </c>
      <c r="L131">
        <v>13</v>
      </c>
      <c r="M131" t="b">
        <v>0</v>
      </c>
      <c r="N131" t="s">
        <v>8269</v>
      </c>
      <c r="O131" s="20" t="s">
        <v>8319</v>
      </c>
      <c r="P131" s="15" t="s">
        <v>8320</v>
      </c>
      <c r="Q131" s="12">
        <v>41858.007071759261</v>
      </c>
      <c r="R131">
        <v>2014</v>
      </c>
      <c r="S131" t="s">
        <v>8371</v>
      </c>
    </row>
    <row r="132" spans="1:19" ht="232.5" thickBot="1" x14ac:dyDescent="0.4">
      <c r="A132">
        <v>2851</v>
      </c>
      <c r="B132" s="3" t="s">
        <v>2851</v>
      </c>
      <c r="C132" s="3" t="s">
        <v>6961</v>
      </c>
      <c r="D132" s="6">
        <v>4500</v>
      </c>
      <c r="E132" s="8">
        <v>0</v>
      </c>
      <c r="F132" t="s">
        <v>8220</v>
      </c>
      <c r="G132" t="s">
        <v>8240</v>
      </c>
      <c r="H132" t="s">
        <v>8248</v>
      </c>
      <c r="I132">
        <v>1454109420</v>
      </c>
      <c r="J132">
        <v>1453334629</v>
      </c>
      <c r="K132" t="b">
        <v>0</v>
      </c>
      <c r="L132">
        <v>0</v>
      </c>
      <c r="M132" t="b">
        <v>0</v>
      </c>
      <c r="N132" t="s">
        <v>8269</v>
      </c>
      <c r="O132" s="20" t="s">
        <v>8319</v>
      </c>
      <c r="P132" s="15" t="s">
        <v>8320</v>
      </c>
      <c r="Q132" s="13">
        <v>42390.002650462964</v>
      </c>
      <c r="R132">
        <v>2016</v>
      </c>
      <c r="S132" t="s">
        <v>8365</v>
      </c>
    </row>
    <row r="133" spans="1:19" ht="232.5" thickBot="1" x14ac:dyDescent="0.4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20" t="s">
        <v>8319</v>
      </c>
      <c r="P133" s="15" t="s">
        <v>8320</v>
      </c>
      <c r="Q133" s="12">
        <v>41781.045173611114</v>
      </c>
      <c r="R133">
        <v>2014</v>
      </c>
      <c r="S133" t="s">
        <v>8368</v>
      </c>
    </row>
    <row r="134" spans="1:19" ht="247" thickBot="1" x14ac:dyDescent="0.4">
      <c r="A134">
        <v>2853</v>
      </c>
      <c r="B134" s="3" t="s">
        <v>2853</v>
      </c>
      <c r="C134" s="3" t="s">
        <v>6963</v>
      </c>
      <c r="D134" s="6">
        <v>9500</v>
      </c>
      <c r="E134" s="8">
        <v>0</v>
      </c>
      <c r="F134" t="s">
        <v>8220</v>
      </c>
      <c r="G134" t="s">
        <v>8228</v>
      </c>
      <c r="H134" t="s">
        <v>8250</v>
      </c>
      <c r="I134">
        <v>1410669297</v>
      </c>
      <c r="J134">
        <v>1405485297</v>
      </c>
      <c r="K134" t="b">
        <v>0</v>
      </c>
      <c r="L134">
        <v>0</v>
      </c>
      <c r="M134" t="b">
        <v>0</v>
      </c>
      <c r="N134" t="s">
        <v>8269</v>
      </c>
      <c r="O134" s="20" t="s">
        <v>8319</v>
      </c>
      <c r="P134" s="15" t="s">
        <v>8320</v>
      </c>
      <c r="Q134" s="13">
        <v>41836.190937500003</v>
      </c>
      <c r="R134">
        <v>2014</v>
      </c>
      <c r="S134" t="s">
        <v>8370</v>
      </c>
    </row>
    <row r="135" spans="1:19" ht="203.5" thickBot="1" x14ac:dyDescent="0.4">
      <c r="A135">
        <v>2854</v>
      </c>
      <c r="B135" s="3" t="s">
        <v>2854</v>
      </c>
      <c r="C135" s="3" t="s">
        <v>6964</v>
      </c>
      <c r="D135" s="6">
        <v>1000</v>
      </c>
      <c r="E135" s="8">
        <v>417</v>
      </c>
      <c r="F135" t="s">
        <v>8220</v>
      </c>
      <c r="G135" t="s">
        <v>8224</v>
      </c>
      <c r="H135" t="s">
        <v>8246</v>
      </c>
      <c r="I135">
        <v>1431018719</v>
      </c>
      <c r="J135">
        <v>1429290719</v>
      </c>
      <c r="K135" t="b">
        <v>0</v>
      </c>
      <c r="L135">
        <v>14</v>
      </c>
      <c r="M135" t="b">
        <v>0</v>
      </c>
      <c r="N135" t="s">
        <v>8269</v>
      </c>
      <c r="O135" s="20" t="s">
        <v>8319</v>
      </c>
      <c r="P135" s="15" t="s">
        <v>8320</v>
      </c>
      <c r="Q135" s="12">
        <v>42111.71665509259</v>
      </c>
      <c r="R135">
        <v>2015</v>
      </c>
      <c r="S135" t="s">
        <v>8367</v>
      </c>
    </row>
    <row r="136" spans="1:19" ht="276" thickBot="1" x14ac:dyDescent="0.4">
      <c r="A136">
        <v>2855</v>
      </c>
      <c r="B136" s="3" t="s">
        <v>2855</v>
      </c>
      <c r="C136" s="3" t="s">
        <v>6965</v>
      </c>
      <c r="D136" s="6">
        <v>600</v>
      </c>
      <c r="E136" s="8">
        <v>300</v>
      </c>
      <c r="F136" t="s">
        <v>8220</v>
      </c>
      <c r="G136" t="s">
        <v>8223</v>
      </c>
      <c r="H136" t="s">
        <v>8245</v>
      </c>
      <c r="I136">
        <v>1454110440</v>
      </c>
      <c r="J136">
        <v>1451607071</v>
      </c>
      <c r="K136" t="b">
        <v>0</v>
      </c>
      <c r="L136">
        <v>5</v>
      </c>
      <c r="M136" t="b">
        <v>0</v>
      </c>
      <c r="N136" t="s">
        <v>8269</v>
      </c>
      <c r="O136" s="20" t="s">
        <v>8319</v>
      </c>
      <c r="P136" s="15" t="s">
        <v>8320</v>
      </c>
      <c r="Q136" s="13">
        <v>42370.0077662037</v>
      </c>
      <c r="R136">
        <v>2016</v>
      </c>
      <c r="S136" t="s">
        <v>8365</v>
      </c>
    </row>
    <row r="137" spans="1:19" ht="218" thickBot="1" x14ac:dyDescent="0.4">
      <c r="A137">
        <v>2856</v>
      </c>
      <c r="B137" s="3" t="s">
        <v>2856</v>
      </c>
      <c r="C137" s="3" t="s">
        <v>6966</v>
      </c>
      <c r="D137" s="6">
        <v>3000</v>
      </c>
      <c r="E137" s="8">
        <v>146</v>
      </c>
      <c r="F137" t="s">
        <v>8220</v>
      </c>
      <c r="G137" t="s">
        <v>8223</v>
      </c>
      <c r="H137" t="s">
        <v>8245</v>
      </c>
      <c r="I137">
        <v>1439069640</v>
      </c>
      <c r="J137">
        <v>1433897647</v>
      </c>
      <c r="K137" t="b">
        <v>0</v>
      </c>
      <c r="L137">
        <v>6</v>
      </c>
      <c r="M137" t="b">
        <v>0</v>
      </c>
      <c r="N137" t="s">
        <v>8269</v>
      </c>
      <c r="O137" s="20" t="s">
        <v>8319</v>
      </c>
      <c r="P137" s="15" t="s">
        <v>8320</v>
      </c>
      <c r="Q137" s="12">
        <v>42165.037581018521</v>
      </c>
      <c r="R137">
        <v>2015</v>
      </c>
      <c r="S137" t="s">
        <v>8369</v>
      </c>
    </row>
    <row r="138" spans="1:19" ht="290.5" thickBot="1" x14ac:dyDescent="0.4">
      <c r="A138">
        <v>2857</v>
      </c>
      <c r="B138" s="3" t="s">
        <v>2857</v>
      </c>
      <c r="C138" s="3" t="s">
        <v>6967</v>
      </c>
      <c r="D138" s="6">
        <v>38000</v>
      </c>
      <c r="E138" s="8">
        <v>7500</v>
      </c>
      <c r="F138" t="s">
        <v>8220</v>
      </c>
      <c r="G138" t="s">
        <v>8237</v>
      </c>
      <c r="H138" t="s">
        <v>8255</v>
      </c>
      <c r="I138">
        <v>1487613600</v>
      </c>
      <c r="J138">
        <v>1482444295</v>
      </c>
      <c r="K138" t="b">
        <v>0</v>
      </c>
      <c r="L138">
        <v>15</v>
      </c>
      <c r="M138" t="b">
        <v>0</v>
      </c>
      <c r="N138" t="s">
        <v>8269</v>
      </c>
      <c r="O138" s="20" t="s">
        <v>8319</v>
      </c>
      <c r="P138" s="15" t="s">
        <v>8320</v>
      </c>
      <c r="Q138" s="13">
        <v>42726.920081018521</v>
      </c>
      <c r="R138">
        <v>2016</v>
      </c>
      <c r="S138" t="s">
        <v>8375</v>
      </c>
    </row>
    <row r="139" spans="1:19" ht="218" thickBot="1" x14ac:dyDescent="0.4">
      <c r="A139">
        <v>2858</v>
      </c>
      <c r="B139" s="3" t="s">
        <v>2858</v>
      </c>
      <c r="C139" s="3" t="s">
        <v>6968</v>
      </c>
      <c r="D139" s="6">
        <v>1000</v>
      </c>
      <c r="E139" s="8">
        <v>0</v>
      </c>
      <c r="F139" t="s">
        <v>8220</v>
      </c>
      <c r="G139" t="s">
        <v>8232</v>
      </c>
      <c r="H139" t="s">
        <v>8248</v>
      </c>
      <c r="I139">
        <v>1417778880</v>
      </c>
      <c r="J139">
        <v>1415711095</v>
      </c>
      <c r="K139" t="b">
        <v>0</v>
      </c>
      <c r="L139">
        <v>0</v>
      </c>
      <c r="M139" t="b">
        <v>0</v>
      </c>
      <c r="N139" t="s">
        <v>8269</v>
      </c>
      <c r="O139" s="20" t="s">
        <v>8319</v>
      </c>
      <c r="P139" s="15" t="s">
        <v>8320</v>
      </c>
      <c r="Q139" s="12">
        <v>41954.545081018521</v>
      </c>
      <c r="R139">
        <v>2014</v>
      </c>
      <c r="S139" t="s">
        <v>8374</v>
      </c>
    </row>
    <row r="140" spans="1:19" ht="160" thickBot="1" x14ac:dyDescent="0.4">
      <c r="A140">
        <v>2859</v>
      </c>
      <c r="B140" s="3" t="s">
        <v>2859</v>
      </c>
      <c r="C140" s="3" t="s">
        <v>6969</v>
      </c>
      <c r="D140" s="6">
        <v>2000</v>
      </c>
      <c r="E140" s="8">
        <v>35</v>
      </c>
      <c r="F140" t="s">
        <v>8220</v>
      </c>
      <c r="G140" t="s">
        <v>8225</v>
      </c>
      <c r="H140" t="s">
        <v>8247</v>
      </c>
      <c r="I140">
        <v>1444984904</v>
      </c>
      <c r="J140">
        <v>1439800904</v>
      </c>
      <c r="K140" t="b">
        <v>0</v>
      </c>
      <c r="L140">
        <v>1</v>
      </c>
      <c r="M140" t="b">
        <v>0</v>
      </c>
      <c r="N140" t="s">
        <v>8269</v>
      </c>
      <c r="O140" s="20" t="s">
        <v>8319</v>
      </c>
      <c r="P140" s="15" t="s">
        <v>8320</v>
      </c>
      <c r="Q140" s="13">
        <v>42233.362314814818</v>
      </c>
      <c r="R140">
        <v>2015</v>
      </c>
      <c r="S140" t="s">
        <v>8371</v>
      </c>
    </row>
    <row r="141" spans="1:19" ht="276" thickBot="1" x14ac:dyDescent="0.4">
      <c r="A141">
        <v>2860</v>
      </c>
      <c r="B141" s="3" t="s">
        <v>2860</v>
      </c>
      <c r="C141" s="3" t="s">
        <v>6970</v>
      </c>
      <c r="D141" s="6">
        <v>4000</v>
      </c>
      <c r="E141" s="8">
        <v>266</v>
      </c>
      <c r="F141" t="s">
        <v>8220</v>
      </c>
      <c r="G141" t="s">
        <v>8223</v>
      </c>
      <c r="H141" t="s">
        <v>8245</v>
      </c>
      <c r="I141">
        <v>1466363576</v>
      </c>
      <c r="J141">
        <v>1461179576</v>
      </c>
      <c r="K141" t="b">
        <v>0</v>
      </c>
      <c r="L141">
        <v>9</v>
      </c>
      <c r="M141" t="b">
        <v>0</v>
      </c>
      <c r="N141" t="s">
        <v>8269</v>
      </c>
      <c r="O141" s="20" t="s">
        <v>8319</v>
      </c>
      <c r="P141" s="15" t="s">
        <v>8320</v>
      </c>
      <c r="Q141" s="12">
        <v>42480.80064814815</v>
      </c>
      <c r="R141">
        <v>2016</v>
      </c>
      <c r="S141" t="s">
        <v>8367</v>
      </c>
    </row>
    <row r="142" spans="1:19" ht="261.5" thickBot="1" x14ac:dyDescent="0.4">
      <c r="A142">
        <v>2861</v>
      </c>
      <c r="B142" s="3" t="s">
        <v>2861</v>
      </c>
      <c r="C142" s="3" t="s">
        <v>6971</v>
      </c>
      <c r="D142" s="6">
        <v>250</v>
      </c>
      <c r="E142" s="8">
        <v>80</v>
      </c>
      <c r="F142" t="s">
        <v>8220</v>
      </c>
      <c r="G142" t="s">
        <v>8225</v>
      </c>
      <c r="H142" t="s">
        <v>8247</v>
      </c>
      <c r="I142">
        <v>1443103848</v>
      </c>
      <c r="J142">
        <v>1441894248</v>
      </c>
      <c r="K142" t="b">
        <v>0</v>
      </c>
      <c r="L142">
        <v>3</v>
      </c>
      <c r="M142" t="b">
        <v>0</v>
      </c>
      <c r="N142" t="s">
        <v>8269</v>
      </c>
      <c r="O142" s="20" t="s">
        <v>8319</v>
      </c>
      <c r="P142" s="15" t="s">
        <v>8320</v>
      </c>
      <c r="Q142" s="13">
        <v>42257.590833333335</v>
      </c>
      <c r="R142">
        <v>2015</v>
      </c>
      <c r="S142" t="s">
        <v>8372</v>
      </c>
    </row>
    <row r="143" spans="1:19" ht="232.5" thickBot="1" x14ac:dyDescent="0.4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20" t="s">
        <v>8319</v>
      </c>
      <c r="P143" s="15" t="s">
        <v>8320</v>
      </c>
      <c r="Q143" s="12">
        <v>41784.789687500001</v>
      </c>
      <c r="R143">
        <v>2014</v>
      </c>
      <c r="S143" t="s">
        <v>8368</v>
      </c>
    </row>
    <row r="144" spans="1:19" ht="276" thickBot="1" x14ac:dyDescent="0.4">
      <c r="A144">
        <v>2863</v>
      </c>
      <c r="B144" s="3" t="s">
        <v>2863</v>
      </c>
      <c r="C144" s="3" t="s">
        <v>6973</v>
      </c>
      <c r="D144" s="6">
        <v>50000</v>
      </c>
      <c r="E144" s="8">
        <v>20</v>
      </c>
      <c r="F144" t="s">
        <v>8220</v>
      </c>
      <c r="G144" t="s">
        <v>8223</v>
      </c>
      <c r="H144" t="s">
        <v>8245</v>
      </c>
      <c r="I144">
        <v>1410279123</v>
      </c>
      <c r="J144">
        <v>1405095123</v>
      </c>
      <c r="K144" t="b">
        <v>0</v>
      </c>
      <c r="L144">
        <v>1</v>
      </c>
      <c r="M144" t="b">
        <v>0</v>
      </c>
      <c r="N144" t="s">
        <v>8269</v>
      </c>
      <c r="O144" s="20" t="s">
        <v>8319</v>
      </c>
      <c r="P144" s="15" t="s">
        <v>8320</v>
      </c>
      <c r="Q144" s="13">
        <v>41831.675034722219</v>
      </c>
      <c r="R144">
        <v>2014</v>
      </c>
      <c r="S144" t="s">
        <v>8370</v>
      </c>
    </row>
    <row r="145" spans="1:19" ht="73" thickBot="1" x14ac:dyDescent="0.4">
      <c r="A145">
        <v>2864</v>
      </c>
      <c r="B145" s="3" t="s">
        <v>2864</v>
      </c>
      <c r="C145" s="3" t="s">
        <v>6974</v>
      </c>
      <c r="D145" s="6">
        <v>2500</v>
      </c>
      <c r="E145" s="8">
        <v>40</v>
      </c>
      <c r="F145" t="s">
        <v>8220</v>
      </c>
      <c r="G145" t="s">
        <v>8224</v>
      </c>
      <c r="H145" t="s">
        <v>8246</v>
      </c>
      <c r="I145">
        <v>1437139080</v>
      </c>
      <c r="J145">
        <v>1434552207</v>
      </c>
      <c r="K145" t="b">
        <v>0</v>
      </c>
      <c r="L145">
        <v>3</v>
      </c>
      <c r="M145" t="b">
        <v>0</v>
      </c>
      <c r="N145" t="s">
        <v>8269</v>
      </c>
      <c r="O145" s="20" t="s">
        <v>8319</v>
      </c>
      <c r="P145" s="15" t="s">
        <v>8320</v>
      </c>
      <c r="Q145" s="12">
        <v>42172.613506944443</v>
      </c>
      <c r="R145">
        <v>2015</v>
      </c>
      <c r="S145" t="s">
        <v>8369</v>
      </c>
    </row>
    <row r="146" spans="1:19" ht="276" thickBot="1" x14ac:dyDescent="0.4">
      <c r="A146">
        <v>2865</v>
      </c>
      <c r="B146" s="3" t="s">
        <v>2865</v>
      </c>
      <c r="C146" s="3" t="s">
        <v>6975</v>
      </c>
      <c r="D146" s="6">
        <v>2888</v>
      </c>
      <c r="E146" s="8">
        <v>0</v>
      </c>
      <c r="F146" t="s">
        <v>8220</v>
      </c>
      <c r="G146" t="s">
        <v>8223</v>
      </c>
      <c r="H146" t="s">
        <v>8245</v>
      </c>
      <c r="I146">
        <v>1420512259</v>
      </c>
      <c r="J146">
        <v>1415328259</v>
      </c>
      <c r="K146" t="b">
        <v>0</v>
      </c>
      <c r="L146">
        <v>0</v>
      </c>
      <c r="M146" t="b">
        <v>0</v>
      </c>
      <c r="N146" t="s">
        <v>8269</v>
      </c>
      <c r="O146" s="20" t="s">
        <v>8319</v>
      </c>
      <c r="P146" s="15" t="s">
        <v>8320</v>
      </c>
      <c r="Q146" s="13">
        <v>41950.114108796297</v>
      </c>
      <c r="R146">
        <v>2014</v>
      </c>
      <c r="S146" t="s">
        <v>8374</v>
      </c>
    </row>
    <row r="147" spans="1:19" ht="261.5" thickBot="1" x14ac:dyDescent="0.4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 s="20" t="s">
        <v>8319</v>
      </c>
      <c r="P147" s="15" t="s">
        <v>8320</v>
      </c>
      <c r="Q147" s="12">
        <v>42627.955104166664</v>
      </c>
      <c r="R147">
        <v>2016</v>
      </c>
      <c r="S147" t="s">
        <v>8372</v>
      </c>
    </row>
    <row r="148" spans="1:19" ht="276" thickBot="1" x14ac:dyDescent="0.4">
      <c r="A148">
        <v>2867</v>
      </c>
      <c r="B148" s="3" t="s">
        <v>2867</v>
      </c>
      <c r="C148" s="3" t="s">
        <v>6977</v>
      </c>
      <c r="D148" s="6">
        <v>2500</v>
      </c>
      <c r="E148" s="8">
        <v>504</v>
      </c>
      <c r="F148" t="s">
        <v>8220</v>
      </c>
      <c r="G148" t="s">
        <v>8223</v>
      </c>
      <c r="H148" t="s">
        <v>8245</v>
      </c>
      <c r="I148">
        <v>1467604800</v>
      </c>
      <c r="J148">
        <v>1465533672</v>
      </c>
      <c r="K148" t="b">
        <v>0</v>
      </c>
      <c r="L148">
        <v>10</v>
      </c>
      <c r="M148" t="b">
        <v>0</v>
      </c>
      <c r="N148" t="s">
        <v>8269</v>
      </c>
      <c r="O148" s="20" t="s">
        <v>8319</v>
      </c>
      <c r="P148" s="15" t="s">
        <v>8320</v>
      </c>
      <c r="Q148" s="13">
        <v>42531.195277777777</v>
      </c>
      <c r="R148">
        <v>2016</v>
      </c>
      <c r="S148" t="s">
        <v>8369</v>
      </c>
    </row>
    <row r="149" spans="1:19" ht="276" thickBot="1" x14ac:dyDescent="0.4">
      <c r="A149">
        <v>2868</v>
      </c>
      <c r="B149" s="3" t="s">
        <v>2868</v>
      </c>
      <c r="C149" s="3" t="s">
        <v>6978</v>
      </c>
      <c r="D149" s="6">
        <v>15000</v>
      </c>
      <c r="E149" s="8">
        <v>6301.76</v>
      </c>
      <c r="F149" t="s">
        <v>8220</v>
      </c>
      <c r="G149" t="s">
        <v>8223</v>
      </c>
      <c r="H149" t="s">
        <v>8245</v>
      </c>
      <c r="I149">
        <v>1475697054</v>
      </c>
      <c r="J149">
        <v>1473105054</v>
      </c>
      <c r="K149" t="b">
        <v>0</v>
      </c>
      <c r="L149">
        <v>60</v>
      </c>
      <c r="M149" t="b">
        <v>0</v>
      </c>
      <c r="N149" t="s">
        <v>8269</v>
      </c>
      <c r="O149" s="20" t="s">
        <v>8319</v>
      </c>
      <c r="P149" s="15" t="s">
        <v>8320</v>
      </c>
      <c r="Q149" s="12">
        <v>42618.827013888891</v>
      </c>
      <c r="R149">
        <v>2016</v>
      </c>
      <c r="S149" t="s">
        <v>8372</v>
      </c>
    </row>
    <row r="150" spans="1:19" ht="276" thickBot="1" x14ac:dyDescent="0.4">
      <c r="A150">
        <v>2869</v>
      </c>
      <c r="B150" s="3" t="s">
        <v>2869</v>
      </c>
      <c r="C150" s="3" t="s">
        <v>6979</v>
      </c>
      <c r="D150" s="6">
        <v>20000</v>
      </c>
      <c r="E150" s="8">
        <v>177</v>
      </c>
      <c r="F150" t="s">
        <v>8220</v>
      </c>
      <c r="G150" t="s">
        <v>8223</v>
      </c>
      <c r="H150" t="s">
        <v>8245</v>
      </c>
      <c r="I150">
        <v>1468937681</v>
      </c>
      <c r="J150">
        <v>1466345681</v>
      </c>
      <c r="K150" t="b">
        <v>0</v>
      </c>
      <c r="L150">
        <v>5</v>
      </c>
      <c r="M150" t="b">
        <v>0</v>
      </c>
      <c r="N150" t="s">
        <v>8269</v>
      </c>
      <c r="O150" s="20" t="s">
        <v>8319</v>
      </c>
      <c r="P150" s="15" t="s">
        <v>8320</v>
      </c>
      <c r="Q150" s="13">
        <v>42540.593530092592</v>
      </c>
      <c r="R150">
        <v>2016</v>
      </c>
      <c r="S150" t="s">
        <v>8369</v>
      </c>
    </row>
    <row r="151" spans="1:19" ht="276" thickBot="1" x14ac:dyDescent="0.4">
      <c r="A151">
        <v>2870</v>
      </c>
      <c r="B151" s="3" t="s">
        <v>2870</v>
      </c>
      <c r="C151" s="3" t="s">
        <v>6980</v>
      </c>
      <c r="D151" s="6">
        <v>5000</v>
      </c>
      <c r="E151" s="8">
        <v>750</v>
      </c>
      <c r="F151" t="s">
        <v>8220</v>
      </c>
      <c r="G151" t="s">
        <v>8223</v>
      </c>
      <c r="H151" t="s">
        <v>8245</v>
      </c>
      <c r="I151">
        <v>1400301165</v>
      </c>
      <c r="J151">
        <v>1397709165</v>
      </c>
      <c r="K151" t="b">
        <v>0</v>
      </c>
      <c r="L151">
        <v>9</v>
      </c>
      <c r="M151" t="b">
        <v>0</v>
      </c>
      <c r="N151" t="s">
        <v>8269</v>
      </c>
      <c r="O151" s="20" t="s">
        <v>8319</v>
      </c>
      <c r="P151" s="15" t="s">
        <v>8320</v>
      </c>
      <c r="Q151" s="12">
        <v>41746.189409722225</v>
      </c>
      <c r="R151">
        <v>2014</v>
      </c>
      <c r="S151" t="s">
        <v>8367</v>
      </c>
    </row>
    <row r="152" spans="1:19" ht="218" thickBot="1" x14ac:dyDescent="0.4">
      <c r="A152">
        <v>2871</v>
      </c>
      <c r="B152" s="3" t="s">
        <v>2871</v>
      </c>
      <c r="C152" s="3" t="s">
        <v>6981</v>
      </c>
      <c r="D152" s="6">
        <v>10000</v>
      </c>
      <c r="E152" s="8">
        <v>467</v>
      </c>
      <c r="F152" t="s">
        <v>8220</v>
      </c>
      <c r="G152" t="s">
        <v>8223</v>
      </c>
      <c r="H152" t="s">
        <v>8245</v>
      </c>
      <c r="I152">
        <v>1419183813</v>
      </c>
      <c r="J152">
        <v>1417455813</v>
      </c>
      <c r="K152" t="b">
        <v>0</v>
      </c>
      <c r="L152">
        <v>13</v>
      </c>
      <c r="M152" t="b">
        <v>0</v>
      </c>
      <c r="N152" t="s">
        <v>8269</v>
      </c>
      <c r="O152" s="20" t="s">
        <v>8319</v>
      </c>
      <c r="P152" s="15" t="s">
        <v>8320</v>
      </c>
      <c r="Q152" s="13">
        <v>41974.738576388889</v>
      </c>
      <c r="R152">
        <v>2014</v>
      </c>
      <c r="S152" t="s">
        <v>8375</v>
      </c>
    </row>
    <row r="153" spans="1:19" ht="160" thickBot="1" x14ac:dyDescent="0.4">
      <c r="A153">
        <v>2872</v>
      </c>
      <c r="B153" s="3" t="s">
        <v>2872</v>
      </c>
      <c r="C153" s="3" t="s">
        <v>6982</v>
      </c>
      <c r="D153" s="6">
        <v>3000</v>
      </c>
      <c r="E153" s="8">
        <v>0</v>
      </c>
      <c r="F153" t="s">
        <v>8220</v>
      </c>
      <c r="G153" t="s">
        <v>8223</v>
      </c>
      <c r="H153" t="s">
        <v>8245</v>
      </c>
      <c r="I153">
        <v>1434768438</v>
      </c>
      <c r="J153">
        <v>1429584438</v>
      </c>
      <c r="K153" t="b">
        <v>0</v>
      </c>
      <c r="L153">
        <v>0</v>
      </c>
      <c r="M153" t="b">
        <v>0</v>
      </c>
      <c r="N153" t="s">
        <v>8269</v>
      </c>
      <c r="O153" s="20" t="s">
        <v>8319</v>
      </c>
      <c r="P153" s="15" t="s">
        <v>8320</v>
      </c>
      <c r="Q153" s="12">
        <v>42115.116180555553</v>
      </c>
      <c r="R153">
        <v>2015</v>
      </c>
      <c r="S153" t="s">
        <v>8367</v>
      </c>
    </row>
    <row r="154" spans="1:19" ht="261.5" thickBot="1" x14ac:dyDescent="0.4">
      <c r="A154">
        <v>2873</v>
      </c>
      <c r="B154" s="3" t="s">
        <v>2873</v>
      </c>
      <c r="C154" s="3" t="s">
        <v>6983</v>
      </c>
      <c r="D154" s="6">
        <v>2500</v>
      </c>
      <c r="E154" s="8">
        <v>953</v>
      </c>
      <c r="F154" t="s">
        <v>8220</v>
      </c>
      <c r="G154" t="s">
        <v>8223</v>
      </c>
      <c r="H154" t="s">
        <v>8245</v>
      </c>
      <c r="I154">
        <v>1422473831</v>
      </c>
      <c r="J154">
        <v>1419881831</v>
      </c>
      <c r="K154" t="b">
        <v>0</v>
      </c>
      <c r="L154">
        <v>8</v>
      </c>
      <c r="M154" t="b">
        <v>0</v>
      </c>
      <c r="N154" t="s">
        <v>8269</v>
      </c>
      <c r="O154" s="20" t="s">
        <v>8319</v>
      </c>
      <c r="P154" s="15" t="s">
        <v>8320</v>
      </c>
      <c r="Q154" s="13">
        <v>42002.817488425928</v>
      </c>
      <c r="R154">
        <v>2014</v>
      </c>
      <c r="S154" t="s">
        <v>8375</v>
      </c>
    </row>
    <row r="155" spans="1:19" ht="261.5" thickBot="1" x14ac:dyDescent="0.4">
      <c r="A155">
        <v>2874</v>
      </c>
      <c r="B155" s="3" t="s">
        <v>2874</v>
      </c>
      <c r="C155" s="3" t="s">
        <v>6984</v>
      </c>
      <c r="D155" s="6">
        <v>5000</v>
      </c>
      <c r="E155" s="8">
        <v>271</v>
      </c>
      <c r="F155" t="s">
        <v>8220</v>
      </c>
      <c r="G155" t="s">
        <v>8223</v>
      </c>
      <c r="H155" t="s">
        <v>8245</v>
      </c>
      <c r="I155">
        <v>1484684186</v>
      </c>
      <c r="J155">
        <v>1482092186</v>
      </c>
      <c r="K155" t="b">
        <v>0</v>
      </c>
      <c r="L155">
        <v>3</v>
      </c>
      <c r="M155" t="b">
        <v>0</v>
      </c>
      <c r="N155" t="s">
        <v>8269</v>
      </c>
      <c r="O155" s="20" t="s">
        <v>8319</v>
      </c>
      <c r="P155" s="15" t="s">
        <v>8320</v>
      </c>
      <c r="Q155" s="12">
        <v>42722.84474537037</v>
      </c>
      <c r="R155">
        <v>2016</v>
      </c>
      <c r="S155" t="s">
        <v>8375</v>
      </c>
    </row>
    <row r="156" spans="1:19" ht="261.5" thickBot="1" x14ac:dyDescent="0.4">
      <c r="A156">
        <v>2875</v>
      </c>
      <c r="B156" s="3" t="s">
        <v>2875</v>
      </c>
      <c r="C156" s="3" t="s">
        <v>6985</v>
      </c>
      <c r="D156" s="6">
        <v>20000</v>
      </c>
      <c r="E156" s="8">
        <v>7</v>
      </c>
      <c r="F156" t="s">
        <v>8220</v>
      </c>
      <c r="G156" t="s">
        <v>8223</v>
      </c>
      <c r="H156" t="s">
        <v>8245</v>
      </c>
      <c r="I156">
        <v>1462417493</v>
      </c>
      <c r="J156">
        <v>1459825493</v>
      </c>
      <c r="K156" t="b">
        <v>0</v>
      </c>
      <c r="L156">
        <v>3</v>
      </c>
      <c r="M156" t="b">
        <v>0</v>
      </c>
      <c r="N156" t="s">
        <v>8269</v>
      </c>
      <c r="O156" s="20" t="s">
        <v>8319</v>
      </c>
      <c r="P156" s="15" t="s">
        <v>8320</v>
      </c>
      <c r="Q156" s="13">
        <v>42465.128391203703</v>
      </c>
      <c r="R156">
        <v>2016</v>
      </c>
      <c r="S156" t="s">
        <v>8367</v>
      </c>
    </row>
    <row r="157" spans="1:19" ht="247" thickBot="1" x14ac:dyDescent="0.4">
      <c r="A157">
        <v>2876</v>
      </c>
      <c r="B157" s="3" t="s">
        <v>2876</v>
      </c>
      <c r="C157" s="3" t="s">
        <v>6986</v>
      </c>
      <c r="D157" s="6">
        <v>150000</v>
      </c>
      <c r="E157" s="8">
        <v>0</v>
      </c>
      <c r="F157" t="s">
        <v>8220</v>
      </c>
      <c r="G157" t="s">
        <v>8223</v>
      </c>
      <c r="H157" t="s">
        <v>8245</v>
      </c>
      <c r="I157">
        <v>1437069079</v>
      </c>
      <c r="J157">
        <v>1434477079</v>
      </c>
      <c r="K157" t="b">
        <v>0</v>
      </c>
      <c r="L157">
        <v>0</v>
      </c>
      <c r="M157" t="b">
        <v>0</v>
      </c>
      <c r="N157" t="s">
        <v>8269</v>
      </c>
      <c r="O157" s="20" t="s">
        <v>8319</v>
      </c>
      <c r="P157" s="15" t="s">
        <v>8320</v>
      </c>
      <c r="Q157" s="12">
        <v>42171.743969907409</v>
      </c>
      <c r="R157">
        <v>2015</v>
      </c>
      <c r="S157" t="s">
        <v>8369</v>
      </c>
    </row>
    <row r="158" spans="1:19" ht="232.5" thickBot="1" x14ac:dyDescent="0.4">
      <c r="A158">
        <v>2877</v>
      </c>
      <c r="B158" s="3" t="s">
        <v>2877</v>
      </c>
      <c r="C158" s="3" t="s">
        <v>6987</v>
      </c>
      <c r="D158" s="6">
        <v>6000</v>
      </c>
      <c r="E158" s="8">
        <v>650</v>
      </c>
      <c r="F158" t="s">
        <v>8220</v>
      </c>
      <c r="G158" t="s">
        <v>8223</v>
      </c>
      <c r="H158" t="s">
        <v>8245</v>
      </c>
      <c r="I158">
        <v>1480525200</v>
      </c>
      <c r="J158">
        <v>1477781724</v>
      </c>
      <c r="K158" t="b">
        <v>0</v>
      </c>
      <c r="L158">
        <v>6</v>
      </c>
      <c r="M158" t="b">
        <v>0</v>
      </c>
      <c r="N158" t="s">
        <v>8269</v>
      </c>
      <c r="O158" s="20" t="s">
        <v>8319</v>
      </c>
      <c r="P158" s="15" t="s">
        <v>8320</v>
      </c>
      <c r="Q158" s="13">
        <v>42672.955138888887</v>
      </c>
      <c r="R158">
        <v>2016</v>
      </c>
      <c r="S158" t="s">
        <v>8373</v>
      </c>
    </row>
    <row r="159" spans="1:19" ht="247" thickBot="1" x14ac:dyDescent="0.4">
      <c r="A159">
        <v>2878</v>
      </c>
      <c r="B159" s="3" t="s">
        <v>2878</v>
      </c>
      <c r="C159" s="3" t="s">
        <v>6988</v>
      </c>
      <c r="D159" s="6">
        <v>3000</v>
      </c>
      <c r="E159" s="8">
        <v>63</v>
      </c>
      <c r="F159" t="s">
        <v>8220</v>
      </c>
      <c r="G159" t="s">
        <v>8224</v>
      </c>
      <c r="H159" t="s">
        <v>8246</v>
      </c>
      <c r="I159">
        <v>1435934795</v>
      </c>
      <c r="J159">
        <v>1430750795</v>
      </c>
      <c r="K159" t="b">
        <v>0</v>
      </c>
      <c r="L159">
        <v>4</v>
      </c>
      <c r="M159" t="b">
        <v>0</v>
      </c>
      <c r="N159" t="s">
        <v>8269</v>
      </c>
      <c r="O159" s="20" t="s">
        <v>8319</v>
      </c>
      <c r="P159" s="15" t="s">
        <v>8320</v>
      </c>
      <c r="Q159" s="12">
        <v>42128.615682870368</v>
      </c>
      <c r="R159">
        <v>2015</v>
      </c>
      <c r="S159" t="s">
        <v>8368</v>
      </c>
    </row>
    <row r="160" spans="1:19" ht="218" thickBot="1" x14ac:dyDescent="0.4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20" t="s">
        <v>8319</v>
      </c>
      <c r="P160" s="15" t="s">
        <v>8320</v>
      </c>
      <c r="Q160" s="13">
        <v>42359.725243055553</v>
      </c>
      <c r="R160">
        <v>2015</v>
      </c>
      <c r="S160" t="s">
        <v>8375</v>
      </c>
    </row>
    <row r="161" spans="1:19" ht="276" thickBot="1" x14ac:dyDescent="0.4">
      <c r="A161">
        <v>2880</v>
      </c>
      <c r="B161" s="3" t="s">
        <v>2880</v>
      </c>
      <c r="C161" s="3" t="s">
        <v>6990</v>
      </c>
      <c r="D161" s="6">
        <v>12000</v>
      </c>
      <c r="E161" s="8">
        <v>2800</v>
      </c>
      <c r="F161" t="s">
        <v>8220</v>
      </c>
      <c r="G161" t="s">
        <v>8223</v>
      </c>
      <c r="H161" t="s">
        <v>8245</v>
      </c>
      <c r="I161">
        <v>1440090300</v>
      </c>
      <c r="J161">
        <v>1436305452</v>
      </c>
      <c r="K161" t="b">
        <v>0</v>
      </c>
      <c r="L161">
        <v>29</v>
      </c>
      <c r="M161" t="b">
        <v>0</v>
      </c>
      <c r="N161" t="s">
        <v>8269</v>
      </c>
      <c r="O161" s="20" t="s">
        <v>8319</v>
      </c>
      <c r="P161" s="15" t="s">
        <v>8320</v>
      </c>
      <c r="Q161" s="12">
        <v>42192.905694444446</v>
      </c>
      <c r="R161">
        <v>2015</v>
      </c>
      <c r="S161" t="s">
        <v>8370</v>
      </c>
    </row>
    <row r="162" spans="1:19" ht="276" thickBot="1" x14ac:dyDescent="0.4">
      <c r="A162">
        <v>2881</v>
      </c>
      <c r="B162" s="3" t="s">
        <v>2881</v>
      </c>
      <c r="C162" s="3" t="s">
        <v>6991</v>
      </c>
      <c r="D162" s="6">
        <v>5500</v>
      </c>
      <c r="E162" s="8">
        <v>0</v>
      </c>
      <c r="F162" t="s">
        <v>8220</v>
      </c>
      <c r="G162" t="s">
        <v>8223</v>
      </c>
      <c r="H162" t="s">
        <v>8245</v>
      </c>
      <c r="I162">
        <v>1417620036</v>
      </c>
      <c r="J162">
        <v>1412432436</v>
      </c>
      <c r="K162" t="b">
        <v>0</v>
      </c>
      <c r="L162">
        <v>0</v>
      </c>
      <c r="M162" t="b">
        <v>0</v>
      </c>
      <c r="N162" t="s">
        <v>8269</v>
      </c>
      <c r="O162" s="20" t="s">
        <v>8319</v>
      </c>
      <c r="P162" s="15" t="s">
        <v>8320</v>
      </c>
      <c r="Q162" s="13">
        <v>41916.597638888888</v>
      </c>
      <c r="R162">
        <v>2014</v>
      </c>
      <c r="S162" t="s">
        <v>8373</v>
      </c>
    </row>
    <row r="163" spans="1:19" ht="261.5" thickBot="1" x14ac:dyDescent="0.4">
      <c r="A163">
        <v>2882</v>
      </c>
      <c r="B163" s="3" t="s">
        <v>2882</v>
      </c>
      <c r="C163" s="3" t="s">
        <v>6992</v>
      </c>
      <c r="D163" s="6">
        <v>750</v>
      </c>
      <c r="E163" s="8">
        <v>252</v>
      </c>
      <c r="F163" t="s">
        <v>8220</v>
      </c>
      <c r="G163" t="s">
        <v>8223</v>
      </c>
      <c r="H163" t="s">
        <v>8245</v>
      </c>
      <c r="I163">
        <v>1462112318</v>
      </c>
      <c r="J163">
        <v>1459520318</v>
      </c>
      <c r="K163" t="b">
        <v>0</v>
      </c>
      <c r="L163">
        <v>4</v>
      </c>
      <c r="M163" t="b">
        <v>0</v>
      </c>
      <c r="N163" t="s">
        <v>8269</v>
      </c>
      <c r="O163" s="20" t="s">
        <v>8319</v>
      </c>
      <c r="P163" s="15" t="s">
        <v>8320</v>
      </c>
      <c r="Q163" s="12">
        <v>42461.596273148149</v>
      </c>
      <c r="R163">
        <v>2016</v>
      </c>
      <c r="S163" t="s">
        <v>8367</v>
      </c>
    </row>
    <row r="164" spans="1:19" ht="261.5" thickBot="1" x14ac:dyDescent="0.4">
      <c r="A164">
        <v>2883</v>
      </c>
      <c r="B164" s="3" t="s">
        <v>2883</v>
      </c>
      <c r="C164" s="3" t="s">
        <v>6993</v>
      </c>
      <c r="D164" s="6">
        <v>10000</v>
      </c>
      <c r="E164" s="8">
        <v>1908</v>
      </c>
      <c r="F164" t="s">
        <v>8220</v>
      </c>
      <c r="G164" t="s">
        <v>8223</v>
      </c>
      <c r="H164" t="s">
        <v>8245</v>
      </c>
      <c r="I164">
        <v>1454734740</v>
      </c>
      <c r="J164">
        <v>1451684437</v>
      </c>
      <c r="K164" t="b">
        <v>0</v>
      </c>
      <c r="L164">
        <v>5</v>
      </c>
      <c r="M164" t="b">
        <v>0</v>
      </c>
      <c r="N164" t="s">
        <v>8269</v>
      </c>
      <c r="O164" s="20" t="s">
        <v>8319</v>
      </c>
      <c r="P164" s="15" t="s">
        <v>8320</v>
      </c>
      <c r="Q164" s="13">
        <v>42370.90320601852</v>
      </c>
      <c r="R164">
        <v>2016</v>
      </c>
      <c r="S164" t="s">
        <v>8365</v>
      </c>
    </row>
    <row r="165" spans="1:19" ht="174.5" thickBot="1" x14ac:dyDescent="0.4">
      <c r="A165">
        <v>2884</v>
      </c>
      <c r="B165" s="3" t="s">
        <v>2884</v>
      </c>
      <c r="C165" s="3" t="s">
        <v>6994</v>
      </c>
      <c r="D165" s="6">
        <v>45000</v>
      </c>
      <c r="E165" s="8">
        <v>185</v>
      </c>
      <c r="F165" t="s">
        <v>8220</v>
      </c>
      <c r="G165" t="s">
        <v>8223</v>
      </c>
      <c r="H165" t="s">
        <v>8245</v>
      </c>
      <c r="I165">
        <v>1417800435</v>
      </c>
      <c r="J165">
        <v>1415208435</v>
      </c>
      <c r="K165" t="b">
        <v>0</v>
      </c>
      <c r="L165">
        <v>4</v>
      </c>
      <c r="M165" t="b">
        <v>0</v>
      </c>
      <c r="N165" t="s">
        <v>8269</v>
      </c>
      <c r="O165" s="20" t="s">
        <v>8319</v>
      </c>
      <c r="P165" s="15" t="s">
        <v>8320</v>
      </c>
      <c r="Q165" s="12">
        <v>41948.727256944447</v>
      </c>
      <c r="R165">
        <v>2014</v>
      </c>
      <c r="S165" t="s">
        <v>8374</v>
      </c>
    </row>
    <row r="166" spans="1:19" ht="174.5" thickBot="1" x14ac:dyDescent="0.4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 s="20" t="s">
        <v>8319</v>
      </c>
      <c r="P166" s="15" t="s">
        <v>8320</v>
      </c>
      <c r="Q166" s="13">
        <v>42047.07640046296</v>
      </c>
      <c r="R166">
        <v>2015</v>
      </c>
      <c r="S166" t="s">
        <v>8376</v>
      </c>
    </row>
    <row r="167" spans="1:19" ht="247" thickBot="1" x14ac:dyDescent="0.4">
      <c r="A167">
        <v>2886</v>
      </c>
      <c r="B167" s="3" t="s">
        <v>2886</v>
      </c>
      <c r="C167" s="3" t="s">
        <v>6996</v>
      </c>
      <c r="D167" s="6">
        <v>200</v>
      </c>
      <c r="E167" s="8">
        <v>10</v>
      </c>
      <c r="F167" t="s">
        <v>8220</v>
      </c>
      <c r="G167" t="s">
        <v>8223</v>
      </c>
      <c r="H167" t="s">
        <v>8245</v>
      </c>
      <c r="I167">
        <v>1442635140</v>
      </c>
      <c r="J167">
        <v>1442243484</v>
      </c>
      <c r="K167" t="b">
        <v>0</v>
      </c>
      <c r="L167">
        <v>1</v>
      </c>
      <c r="M167" t="b">
        <v>0</v>
      </c>
      <c r="N167" t="s">
        <v>8269</v>
      </c>
      <c r="O167" s="20" t="s">
        <v>8319</v>
      </c>
      <c r="P167" s="15" t="s">
        <v>8320</v>
      </c>
      <c r="Q167" s="12">
        <v>42261.632916666669</v>
      </c>
      <c r="R167">
        <v>2015</v>
      </c>
      <c r="S167" t="s">
        <v>8372</v>
      </c>
    </row>
    <row r="168" spans="1:19" ht="247" thickBot="1" x14ac:dyDescent="0.4">
      <c r="A168">
        <v>2887</v>
      </c>
      <c r="B168" s="3" t="s">
        <v>2887</v>
      </c>
      <c r="C168" s="3" t="s">
        <v>6997</v>
      </c>
      <c r="D168" s="6">
        <v>3000</v>
      </c>
      <c r="E168" s="8">
        <v>5</v>
      </c>
      <c r="F168" t="s">
        <v>8220</v>
      </c>
      <c r="G168" t="s">
        <v>8223</v>
      </c>
      <c r="H168" t="s">
        <v>8245</v>
      </c>
      <c r="I168">
        <v>1420971324</v>
      </c>
      <c r="J168">
        <v>1418379324</v>
      </c>
      <c r="K168" t="b">
        <v>0</v>
      </c>
      <c r="L168">
        <v>1</v>
      </c>
      <c r="M168" t="b">
        <v>0</v>
      </c>
      <c r="N168" t="s">
        <v>8269</v>
      </c>
      <c r="O168" s="20" t="s">
        <v>8319</v>
      </c>
      <c r="P168" s="15" t="s">
        <v>8320</v>
      </c>
      <c r="Q168" s="13">
        <v>41985.427361111113</v>
      </c>
      <c r="R168">
        <v>2014</v>
      </c>
      <c r="S168" t="s">
        <v>8375</v>
      </c>
    </row>
    <row r="169" spans="1:19" ht="261.5" thickBot="1" x14ac:dyDescent="0.4">
      <c r="A169">
        <v>2888</v>
      </c>
      <c r="B169" s="3" t="s">
        <v>2888</v>
      </c>
      <c r="C169" s="3" t="s">
        <v>6998</v>
      </c>
      <c r="D169" s="6">
        <v>30000</v>
      </c>
      <c r="E169" s="8">
        <v>0</v>
      </c>
      <c r="F169" t="s">
        <v>8220</v>
      </c>
      <c r="G169" t="s">
        <v>8223</v>
      </c>
      <c r="H169" t="s">
        <v>8245</v>
      </c>
      <c r="I169">
        <v>1413608340</v>
      </c>
      <c r="J169">
        <v>1412945440</v>
      </c>
      <c r="K169" t="b">
        <v>0</v>
      </c>
      <c r="L169">
        <v>0</v>
      </c>
      <c r="M169" t="b">
        <v>0</v>
      </c>
      <c r="N169" t="s">
        <v>8269</v>
      </c>
      <c r="O169" s="20" t="s">
        <v>8319</v>
      </c>
      <c r="P169" s="15" t="s">
        <v>8320</v>
      </c>
      <c r="Q169" s="12">
        <v>41922.535185185188</v>
      </c>
      <c r="R169">
        <v>2014</v>
      </c>
      <c r="S169" t="s">
        <v>8373</v>
      </c>
    </row>
    <row r="170" spans="1:19" ht="203.5" thickBot="1" x14ac:dyDescent="0.4">
      <c r="A170">
        <v>2889</v>
      </c>
      <c r="B170" s="3" t="s">
        <v>2889</v>
      </c>
      <c r="C170" s="3" t="s">
        <v>6999</v>
      </c>
      <c r="D170" s="6">
        <v>3000</v>
      </c>
      <c r="E170" s="8">
        <v>1142</v>
      </c>
      <c r="F170" t="s">
        <v>8220</v>
      </c>
      <c r="G170" t="s">
        <v>8223</v>
      </c>
      <c r="H170" t="s">
        <v>8245</v>
      </c>
      <c r="I170">
        <v>1409344985</v>
      </c>
      <c r="J170">
        <v>1406752985</v>
      </c>
      <c r="K170" t="b">
        <v>0</v>
      </c>
      <c r="L170">
        <v>14</v>
      </c>
      <c r="M170" t="b">
        <v>0</v>
      </c>
      <c r="N170" t="s">
        <v>8269</v>
      </c>
      <c r="O170" s="20" t="s">
        <v>8319</v>
      </c>
      <c r="P170" s="15" t="s">
        <v>8320</v>
      </c>
      <c r="Q170" s="13">
        <v>41850.863252314812</v>
      </c>
      <c r="R170">
        <v>2014</v>
      </c>
      <c r="S170" t="s">
        <v>8370</v>
      </c>
    </row>
    <row r="171" spans="1:19" ht="276" thickBot="1" x14ac:dyDescent="0.4">
      <c r="A171">
        <v>2890</v>
      </c>
      <c r="B171" s="3" t="s">
        <v>2890</v>
      </c>
      <c r="C171" s="3" t="s">
        <v>7000</v>
      </c>
      <c r="D171" s="6">
        <v>2000</v>
      </c>
      <c r="E171" s="8">
        <v>21</v>
      </c>
      <c r="F171" t="s">
        <v>8220</v>
      </c>
      <c r="G171" t="s">
        <v>8223</v>
      </c>
      <c r="H171" t="s">
        <v>8245</v>
      </c>
      <c r="I171">
        <v>1407553200</v>
      </c>
      <c r="J171">
        <v>1405100992</v>
      </c>
      <c r="K171" t="b">
        <v>0</v>
      </c>
      <c r="L171">
        <v>3</v>
      </c>
      <c r="M171" t="b">
        <v>0</v>
      </c>
      <c r="N171" t="s">
        <v>8269</v>
      </c>
      <c r="O171" s="20" t="s">
        <v>8319</v>
      </c>
      <c r="P171" s="15" t="s">
        <v>8320</v>
      </c>
      <c r="Q171" s="12">
        <v>41831.742962962962</v>
      </c>
      <c r="R171">
        <v>2014</v>
      </c>
      <c r="S171" t="s">
        <v>8370</v>
      </c>
    </row>
    <row r="172" spans="1:19" ht="276" thickBot="1" x14ac:dyDescent="0.4">
      <c r="A172">
        <v>2891</v>
      </c>
      <c r="B172" s="3" t="s">
        <v>2891</v>
      </c>
      <c r="C172" s="3" t="s">
        <v>7001</v>
      </c>
      <c r="D172" s="6">
        <v>10000</v>
      </c>
      <c r="E172" s="8">
        <v>273</v>
      </c>
      <c r="F172" t="s">
        <v>8220</v>
      </c>
      <c r="G172" t="s">
        <v>8223</v>
      </c>
      <c r="H172" t="s">
        <v>8245</v>
      </c>
      <c r="I172">
        <v>1460751128</v>
      </c>
      <c r="J172">
        <v>1455570728</v>
      </c>
      <c r="K172" t="b">
        <v>0</v>
      </c>
      <c r="L172">
        <v>10</v>
      </c>
      <c r="M172" t="b">
        <v>0</v>
      </c>
      <c r="N172" t="s">
        <v>8269</v>
      </c>
      <c r="O172" s="20" t="s">
        <v>8319</v>
      </c>
      <c r="P172" s="15" t="s">
        <v>8320</v>
      </c>
      <c r="Q172" s="13">
        <v>42415.883425925924</v>
      </c>
      <c r="R172">
        <v>2016</v>
      </c>
      <c r="S172" t="s">
        <v>8376</v>
      </c>
    </row>
    <row r="173" spans="1:19" ht="232.5" thickBot="1" x14ac:dyDescent="0.4">
      <c r="A173">
        <v>2892</v>
      </c>
      <c r="B173" s="3" t="s">
        <v>2892</v>
      </c>
      <c r="C173" s="3" t="s">
        <v>7002</v>
      </c>
      <c r="D173" s="6">
        <v>5500</v>
      </c>
      <c r="E173" s="8">
        <v>500</v>
      </c>
      <c r="F173" t="s">
        <v>8220</v>
      </c>
      <c r="G173" t="s">
        <v>8223</v>
      </c>
      <c r="H173" t="s">
        <v>8245</v>
      </c>
      <c r="I173">
        <v>1409000400</v>
      </c>
      <c r="J173">
        <v>1408381704</v>
      </c>
      <c r="K173" t="b">
        <v>0</v>
      </c>
      <c r="L173">
        <v>17</v>
      </c>
      <c r="M173" t="b">
        <v>0</v>
      </c>
      <c r="N173" t="s">
        <v>8269</v>
      </c>
      <c r="O173" s="20" t="s">
        <v>8319</v>
      </c>
      <c r="P173" s="15" t="s">
        <v>8320</v>
      </c>
      <c r="Q173" s="12">
        <v>41869.714166666665</v>
      </c>
      <c r="R173">
        <v>2014</v>
      </c>
      <c r="S173" t="s">
        <v>8371</v>
      </c>
    </row>
    <row r="174" spans="1:19" ht="87.5" thickBot="1" x14ac:dyDescent="0.4">
      <c r="A174">
        <v>2893</v>
      </c>
      <c r="B174" s="3" t="s">
        <v>2893</v>
      </c>
      <c r="C174" s="3" t="s">
        <v>7003</v>
      </c>
      <c r="D174" s="6">
        <v>5000</v>
      </c>
      <c r="E174" s="8">
        <v>25</v>
      </c>
      <c r="F174" t="s">
        <v>8220</v>
      </c>
      <c r="G174" t="s">
        <v>8223</v>
      </c>
      <c r="H174" t="s">
        <v>8245</v>
      </c>
      <c r="I174">
        <v>1420768800</v>
      </c>
      <c r="J174">
        <v>1415644395</v>
      </c>
      <c r="K174" t="b">
        <v>0</v>
      </c>
      <c r="L174">
        <v>2</v>
      </c>
      <c r="M174" t="b">
        <v>0</v>
      </c>
      <c r="N174" t="s">
        <v>8269</v>
      </c>
      <c r="O174" s="20" t="s">
        <v>8319</v>
      </c>
      <c r="P174" s="15" t="s">
        <v>8320</v>
      </c>
      <c r="Q174" s="13">
        <v>41953.773090277777</v>
      </c>
      <c r="R174">
        <v>2014</v>
      </c>
      <c r="S174" t="s">
        <v>8374</v>
      </c>
    </row>
    <row r="175" spans="1:19" ht="102" thickBot="1" x14ac:dyDescent="0.4">
      <c r="A175">
        <v>2894</v>
      </c>
      <c r="B175" s="3" t="s">
        <v>2894</v>
      </c>
      <c r="C175" s="3" t="s">
        <v>7004</v>
      </c>
      <c r="D175" s="6">
        <v>50000</v>
      </c>
      <c r="E175" s="8">
        <v>0</v>
      </c>
      <c r="F175" t="s">
        <v>8220</v>
      </c>
      <c r="G175" t="s">
        <v>8223</v>
      </c>
      <c r="H175" t="s">
        <v>8245</v>
      </c>
      <c r="I175">
        <v>1428100815</v>
      </c>
      <c r="J175">
        <v>1422920415</v>
      </c>
      <c r="K175" t="b">
        <v>0</v>
      </c>
      <c r="L175">
        <v>0</v>
      </c>
      <c r="M175" t="b">
        <v>0</v>
      </c>
      <c r="N175" t="s">
        <v>8269</v>
      </c>
      <c r="O175" s="20" t="s">
        <v>8319</v>
      </c>
      <c r="P175" s="15" t="s">
        <v>8320</v>
      </c>
      <c r="Q175" s="12">
        <v>42037.986284722225</v>
      </c>
      <c r="R175">
        <v>2015</v>
      </c>
      <c r="S175" t="s">
        <v>8376</v>
      </c>
    </row>
    <row r="176" spans="1:19" ht="276" thickBot="1" x14ac:dyDescent="0.4">
      <c r="A176">
        <v>2895</v>
      </c>
      <c r="B176" s="3" t="s">
        <v>2895</v>
      </c>
      <c r="C176" s="3" t="s">
        <v>7005</v>
      </c>
      <c r="D176" s="6">
        <v>500</v>
      </c>
      <c r="E176" s="8">
        <v>23</v>
      </c>
      <c r="F176" t="s">
        <v>8220</v>
      </c>
      <c r="G176" t="s">
        <v>8223</v>
      </c>
      <c r="H176" t="s">
        <v>8245</v>
      </c>
      <c r="I176">
        <v>1403470800</v>
      </c>
      <c r="J176">
        <v>1403356792</v>
      </c>
      <c r="K176" t="b">
        <v>0</v>
      </c>
      <c r="L176">
        <v>4</v>
      </c>
      <c r="M176" t="b">
        <v>0</v>
      </c>
      <c r="N176" t="s">
        <v>8269</v>
      </c>
      <c r="O176" s="20" t="s">
        <v>8319</v>
      </c>
      <c r="P176" s="15" t="s">
        <v>8320</v>
      </c>
      <c r="Q176" s="13">
        <v>41811.555462962962</v>
      </c>
      <c r="R176">
        <v>2014</v>
      </c>
      <c r="S176" t="s">
        <v>8369</v>
      </c>
    </row>
    <row r="177" spans="1:19" ht="145.5" thickBot="1" x14ac:dyDescent="0.4">
      <c r="A177">
        <v>2896</v>
      </c>
      <c r="B177" s="3" t="s">
        <v>2896</v>
      </c>
      <c r="C177" s="3" t="s">
        <v>7006</v>
      </c>
      <c r="D177" s="6">
        <v>3000</v>
      </c>
      <c r="E177" s="8">
        <v>625</v>
      </c>
      <c r="F177" t="s">
        <v>8220</v>
      </c>
      <c r="G177" t="s">
        <v>8223</v>
      </c>
      <c r="H177" t="s">
        <v>8245</v>
      </c>
      <c r="I177">
        <v>1481522400</v>
      </c>
      <c r="J177">
        <v>1480283321</v>
      </c>
      <c r="K177" t="b">
        <v>0</v>
      </c>
      <c r="L177">
        <v>12</v>
      </c>
      <c r="M177" t="b">
        <v>0</v>
      </c>
      <c r="N177" t="s">
        <v>8269</v>
      </c>
      <c r="O177" s="20" t="s">
        <v>8319</v>
      </c>
      <c r="P177" s="15" t="s">
        <v>8320</v>
      </c>
      <c r="Q177" s="12">
        <v>42701.908807870372</v>
      </c>
      <c r="R177">
        <v>2016</v>
      </c>
      <c r="S177" t="s">
        <v>8374</v>
      </c>
    </row>
    <row r="178" spans="1:19" ht="261.5" thickBot="1" x14ac:dyDescent="0.4">
      <c r="A178">
        <v>2897</v>
      </c>
      <c r="B178" s="3" t="s">
        <v>2897</v>
      </c>
      <c r="C178" s="3" t="s">
        <v>7007</v>
      </c>
      <c r="D178" s="6">
        <v>12000</v>
      </c>
      <c r="E178" s="8">
        <v>550</v>
      </c>
      <c r="F178" t="s">
        <v>8220</v>
      </c>
      <c r="G178" t="s">
        <v>8223</v>
      </c>
      <c r="H178" t="s">
        <v>8245</v>
      </c>
      <c r="I178">
        <v>1444577345</v>
      </c>
      <c r="J178">
        <v>1441985458</v>
      </c>
      <c r="K178" t="b">
        <v>0</v>
      </c>
      <c r="L178">
        <v>3</v>
      </c>
      <c r="M178" t="b">
        <v>0</v>
      </c>
      <c r="N178" t="s">
        <v>8269</v>
      </c>
      <c r="O178" s="20" t="s">
        <v>8319</v>
      </c>
      <c r="P178" s="15" t="s">
        <v>8320</v>
      </c>
      <c r="Q178" s="13">
        <v>42258.646504629629</v>
      </c>
      <c r="R178">
        <v>2015</v>
      </c>
      <c r="S178" t="s">
        <v>8372</v>
      </c>
    </row>
    <row r="179" spans="1:19" ht="261.5" thickBot="1" x14ac:dyDescent="0.4">
      <c r="A179">
        <v>2898</v>
      </c>
      <c r="B179" s="3" t="s">
        <v>2898</v>
      </c>
      <c r="C179" s="3" t="s">
        <v>7008</v>
      </c>
      <c r="D179" s="6">
        <v>7500</v>
      </c>
      <c r="E179" s="8">
        <v>316</v>
      </c>
      <c r="F179" t="s">
        <v>8220</v>
      </c>
      <c r="G179" t="s">
        <v>8223</v>
      </c>
      <c r="H179" t="s">
        <v>8245</v>
      </c>
      <c r="I179">
        <v>1446307053</v>
      </c>
      <c r="J179">
        <v>1443715053</v>
      </c>
      <c r="K179" t="b">
        <v>0</v>
      </c>
      <c r="L179">
        <v>12</v>
      </c>
      <c r="M179" t="b">
        <v>0</v>
      </c>
      <c r="N179" t="s">
        <v>8269</v>
      </c>
      <c r="O179" s="20" t="s">
        <v>8319</v>
      </c>
      <c r="P179" s="15" t="s">
        <v>8320</v>
      </c>
      <c r="Q179" s="12">
        <v>42278.664965277778</v>
      </c>
      <c r="R179">
        <v>2015</v>
      </c>
      <c r="S179" t="s">
        <v>8373</v>
      </c>
    </row>
    <row r="180" spans="1:19" ht="247" thickBot="1" x14ac:dyDescent="0.4">
      <c r="A180">
        <v>2899</v>
      </c>
      <c r="B180" s="3" t="s">
        <v>2899</v>
      </c>
      <c r="C180" s="3" t="s">
        <v>7009</v>
      </c>
      <c r="D180" s="6">
        <v>10000</v>
      </c>
      <c r="E180" s="8">
        <v>0</v>
      </c>
      <c r="F180" t="s">
        <v>8220</v>
      </c>
      <c r="G180" t="s">
        <v>8223</v>
      </c>
      <c r="H180" t="s">
        <v>8245</v>
      </c>
      <c r="I180">
        <v>1469325158</v>
      </c>
      <c r="J180">
        <v>1464141158</v>
      </c>
      <c r="K180" t="b">
        <v>0</v>
      </c>
      <c r="L180">
        <v>0</v>
      </c>
      <c r="M180" t="b">
        <v>0</v>
      </c>
      <c r="N180" t="s">
        <v>8269</v>
      </c>
      <c r="O180" s="20" t="s">
        <v>8319</v>
      </c>
      <c r="P180" s="15" t="s">
        <v>8320</v>
      </c>
      <c r="Q180" s="13">
        <v>42515.078217592592</v>
      </c>
      <c r="R180">
        <v>2016</v>
      </c>
      <c r="S180" t="s">
        <v>8368</v>
      </c>
    </row>
    <row r="181" spans="1:19" ht="290.5" thickBot="1" x14ac:dyDescent="0.4">
      <c r="A181">
        <v>2900</v>
      </c>
      <c r="B181" s="3" t="s">
        <v>2900</v>
      </c>
      <c r="C181" s="3" t="s">
        <v>7010</v>
      </c>
      <c r="D181" s="6">
        <v>5500</v>
      </c>
      <c r="E181" s="8">
        <v>3405</v>
      </c>
      <c r="F181" t="s">
        <v>8220</v>
      </c>
      <c r="G181" t="s">
        <v>8223</v>
      </c>
      <c r="H181" t="s">
        <v>8245</v>
      </c>
      <c r="I181">
        <v>1407562632</v>
      </c>
      <c r="J181">
        <v>1404970632</v>
      </c>
      <c r="K181" t="b">
        <v>0</v>
      </c>
      <c r="L181">
        <v>7</v>
      </c>
      <c r="M181" t="b">
        <v>0</v>
      </c>
      <c r="N181" t="s">
        <v>8269</v>
      </c>
      <c r="O181" s="20" t="s">
        <v>8319</v>
      </c>
      <c r="P181" s="15" t="s">
        <v>8320</v>
      </c>
      <c r="Q181" s="12">
        <v>41830.234166666669</v>
      </c>
      <c r="R181">
        <v>2014</v>
      </c>
      <c r="S181" t="s">
        <v>8370</v>
      </c>
    </row>
    <row r="182" spans="1:19" ht="247" thickBot="1" x14ac:dyDescent="0.4">
      <c r="A182">
        <v>2901</v>
      </c>
      <c r="B182" s="3" t="s">
        <v>2901</v>
      </c>
      <c r="C182" s="3" t="s">
        <v>7011</v>
      </c>
      <c r="D182" s="6">
        <v>750</v>
      </c>
      <c r="E182" s="8">
        <v>6</v>
      </c>
      <c r="F182" t="s">
        <v>8220</v>
      </c>
      <c r="G182" t="s">
        <v>8223</v>
      </c>
      <c r="H182" t="s">
        <v>8245</v>
      </c>
      <c r="I182">
        <v>1423345339</v>
      </c>
      <c r="J182">
        <v>1418161339</v>
      </c>
      <c r="K182" t="b">
        <v>0</v>
      </c>
      <c r="L182">
        <v>2</v>
      </c>
      <c r="M182" t="b">
        <v>0</v>
      </c>
      <c r="N182" t="s">
        <v>8269</v>
      </c>
      <c r="O182" s="20" t="s">
        <v>8319</v>
      </c>
      <c r="P182" s="15" t="s">
        <v>8320</v>
      </c>
      <c r="Q182" s="13">
        <v>41982.904386574075</v>
      </c>
      <c r="R182">
        <v>2014</v>
      </c>
      <c r="S182" t="s">
        <v>8375</v>
      </c>
    </row>
    <row r="183" spans="1:19" ht="189" thickBot="1" x14ac:dyDescent="0.4">
      <c r="A183">
        <v>2902</v>
      </c>
      <c r="B183" s="3" t="s">
        <v>2902</v>
      </c>
      <c r="C183" s="3" t="s">
        <v>7012</v>
      </c>
      <c r="D183" s="6">
        <v>150000</v>
      </c>
      <c r="E183" s="8">
        <v>25</v>
      </c>
      <c r="F183" t="s">
        <v>8220</v>
      </c>
      <c r="G183" t="s">
        <v>8223</v>
      </c>
      <c r="H183" t="s">
        <v>8245</v>
      </c>
      <c r="I183">
        <v>1440412396</v>
      </c>
      <c r="J183">
        <v>1437820396</v>
      </c>
      <c r="K183" t="b">
        <v>0</v>
      </c>
      <c r="L183">
        <v>1</v>
      </c>
      <c r="M183" t="b">
        <v>0</v>
      </c>
      <c r="N183" t="s">
        <v>8269</v>
      </c>
      <c r="O183" s="20" t="s">
        <v>8319</v>
      </c>
      <c r="P183" s="15" t="s">
        <v>8320</v>
      </c>
      <c r="Q183" s="12">
        <v>42210.439768518518</v>
      </c>
      <c r="R183">
        <v>2015</v>
      </c>
      <c r="S183" t="s">
        <v>8370</v>
      </c>
    </row>
    <row r="184" spans="1:19" ht="261.5" thickBot="1" x14ac:dyDescent="0.4">
      <c r="A184">
        <v>2903</v>
      </c>
      <c r="B184" s="3" t="s">
        <v>2903</v>
      </c>
      <c r="C184" s="3" t="s">
        <v>7013</v>
      </c>
      <c r="D184" s="6">
        <v>5000</v>
      </c>
      <c r="E184" s="8">
        <v>39</v>
      </c>
      <c r="F184" t="s">
        <v>8220</v>
      </c>
      <c r="G184" t="s">
        <v>8223</v>
      </c>
      <c r="H184" t="s">
        <v>8245</v>
      </c>
      <c r="I184">
        <v>1441771218</v>
      </c>
      <c r="J184">
        <v>1436587218</v>
      </c>
      <c r="K184" t="b">
        <v>0</v>
      </c>
      <c r="L184">
        <v>4</v>
      </c>
      <c r="M184" t="b">
        <v>0</v>
      </c>
      <c r="N184" t="s">
        <v>8269</v>
      </c>
      <c r="O184" s="20" t="s">
        <v>8319</v>
      </c>
      <c r="P184" s="15" t="s">
        <v>8320</v>
      </c>
      <c r="Q184" s="13">
        <v>42196.166875000003</v>
      </c>
      <c r="R184">
        <v>2015</v>
      </c>
      <c r="S184" t="s">
        <v>8370</v>
      </c>
    </row>
    <row r="185" spans="1:19" ht="247" thickBot="1" x14ac:dyDescent="0.4">
      <c r="A185">
        <v>2904</v>
      </c>
      <c r="B185" s="3" t="s">
        <v>2904</v>
      </c>
      <c r="C185" s="3" t="s">
        <v>7014</v>
      </c>
      <c r="D185" s="6">
        <v>1500</v>
      </c>
      <c r="E185" s="8">
        <v>75</v>
      </c>
      <c r="F185" t="s">
        <v>8220</v>
      </c>
      <c r="G185" t="s">
        <v>8224</v>
      </c>
      <c r="H185" t="s">
        <v>8246</v>
      </c>
      <c r="I185">
        <v>1415534400</v>
      </c>
      <c r="J185">
        <v>1414538031</v>
      </c>
      <c r="K185" t="b">
        <v>0</v>
      </c>
      <c r="L185">
        <v>4</v>
      </c>
      <c r="M185" t="b">
        <v>0</v>
      </c>
      <c r="N185" t="s">
        <v>8269</v>
      </c>
      <c r="O185" s="20" t="s">
        <v>8319</v>
      </c>
      <c r="P185" s="15" t="s">
        <v>8320</v>
      </c>
      <c r="Q185" s="12">
        <v>41940.967951388891</v>
      </c>
      <c r="R185">
        <v>2014</v>
      </c>
      <c r="S185" t="s">
        <v>8373</v>
      </c>
    </row>
    <row r="186" spans="1:19" ht="203.5" thickBot="1" x14ac:dyDescent="0.4">
      <c r="A186">
        <v>2905</v>
      </c>
      <c r="B186" s="3" t="s">
        <v>2905</v>
      </c>
      <c r="C186" s="3" t="s">
        <v>7015</v>
      </c>
      <c r="D186" s="6">
        <v>3500</v>
      </c>
      <c r="E186" s="8">
        <v>622</v>
      </c>
      <c r="F186" t="s">
        <v>8220</v>
      </c>
      <c r="G186" t="s">
        <v>8223</v>
      </c>
      <c r="H186" t="s">
        <v>8245</v>
      </c>
      <c r="I186">
        <v>1473211313</v>
      </c>
      <c r="J186">
        <v>1472001713</v>
      </c>
      <c r="K186" t="b">
        <v>0</v>
      </c>
      <c r="L186">
        <v>17</v>
      </c>
      <c r="M186" t="b">
        <v>0</v>
      </c>
      <c r="N186" t="s">
        <v>8269</v>
      </c>
      <c r="O186" s="20" t="s">
        <v>8319</v>
      </c>
      <c r="P186" s="15" t="s">
        <v>8320</v>
      </c>
      <c r="Q186" s="13">
        <v>42606.056863425925</v>
      </c>
      <c r="R186">
        <v>2016</v>
      </c>
      <c r="S186" t="s">
        <v>8371</v>
      </c>
    </row>
    <row r="187" spans="1:19" ht="290.5" thickBot="1" x14ac:dyDescent="0.4">
      <c r="A187">
        <v>2906</v>
      </c>
      <c r="B187" s="3" t="s">
        <v>2906</v>
      </c>
      <c r="C187" s="3" t="s">
        <v>7016</v>
      </c>
      <c r="D187" s="6">
        <v>6000</v>
      </c>
      <c r="E187" s="8">
        <v>565</v>
      </c>
      <c r="F187" t="s">
        <v>8220</v>
      </c>
      <c r="G187" t="s">
        <v>8223</v>
      </c>
      <c r="H187" t="s">
        <v>8245</v>
      </c>
      <c r="I187">
        <v>1438390800</v>
      </c>
      <c r="J187">
        <v>1436888066</v>
      </c>
      <c r="K187" t="b">
        <v>0</v>
      </c>
      <c r="L187">
        <v>7</v>
      </c>
      <c r="M187" t="b">
        <v>0</v>
      </c>
      <c r="N187" t="s">
        <v>8269</v>
      </c>
      <c r="O187" s="20" t="s">
        <v>8319</v>
      </c>
      <c r="P187" s="15" t="s">
        <v>8320</v>
      </c>
      <c r="Q187" s="12">
        <v>42199.648912037039</v>
      </c>
      <c r="R187">
        <v>2015</v>
      </c>
      <c r="S187" t="s">
        <v>8370</v>
      </c>
    </row>
    <row r="188" spans="1:19" ht="276" thickBot="1" x14ac:dyDescent="0.4">
      <c r="A188">
        <v>2907</v>
      </c>
      <c r="B188" s="3" t="s">
        <v>2907</v>
      </c>
      <c r="C188" s="3" t="s">
        <v>7017</v>
      </c>
      <c r="D188" s="6">
        <v>2500</v>
      </c>
      <c r="E188" s="8">
        <v>2</v>
      </c>
      <c r="F188" t="s">
        <v>8220</v>
      </c>
      <c r="G188" t="s">
        <v>8223</v>
      </c>
      <c r="H188" t="s">
        <v>8245</v>
      </c>
      <c r="I188">
        <v>1463259837</v>
      </c>
      <c r="J188">
        <v>1458075837</v>
      </c>
      <c r="K188" t="b">
        <v>0</v>
      </c>
      <c r="L188">
        <v>2</v>
      </c>
      <c r="M188" t="b">
        <v>0</v>
      </c>
      <c r="N188" t="s">
        <v>8269</v>
      </c>
      <c r="O188" s="20" t="s">
        <v>8319</v>
      </c>
      <c r="P188" s="15" t="s">
        <v>8320</v>
      </c>
      <c r="Q188" s="13">
        <v>42444.877743055556</v>
      </c>
      <c r="R188">
        <v>2016</v>
      </c>
      <c r="S188" t="s">
        <v>8366</v>
      </c>
    </row>
    <row r="189" spans="1:19" ht="261.5" thickBot="1" x14ac:dyDescent="0.4">
      <c r="A189">
        <v>2908</v>
      </c>
      <c r="B189" s="3" t="s">
        <v>2908</v>
      </c>
      <c r="C189" s="3" t="s">
        <v>7018</v>
      </c>
      <c r="D189" s="6">
        <v>9600</v>
      </c>
      <c r="E189" s="8">
        <v>264</v>
      </c>
      <c r="F189" t="s">
        <v>8220</v>
      </c>
      <c r="G189" t="s">
        <v>8223</v>
      </c>
      <c r="H189" t="s">
        <v>8245</v>
      </c>
      <c r="I189">
        <v>1465407219</v>
      </c>
      <c r="J189">
        <v>1462815219</v>
      </c>
      <c r="K189" t="b">
        <v>0</v>
      </c>
      <c r="L189">
        <v>5</v>
      </c>
      <c r="M189" t="b">
        <v>0</v>
      </c>
      <c r="N189" t="s">
        <v>8269</v>
      </c>
      <c r="O189" s="20" t="s">
        <v>8319</v>
      </c>
      <c r="P189" s="15" t="s">
        <v>8320</v>
      </c>
      <c r="Q189" s="12">
        <v>42499.73170138889</v>
      </c>
      <c r="R189">
        <v>2016</v>
      </c>
      <c r="S189" t="s">
        <v>8368</v>
      </c>
    </row>
    <row r="190" spans="1:19" ht="261.5" thickBot="1" x14ac:dyDescent="0.4">
      <c r="A190">
        <v>2909</v>
      </c>
      <c r="B190" s="3" t="s">
        <v>2909</v>
      </c>
      <c r="C190" s="3" t="s">
        <v>7019</v>
      </c>
      <c r="D190" s="6">
        <v>180000</v>
      </c>
      <c r="E190" s="8">
        <v>20</v>
      </c>
      <c r="F190" t="s">
        <v>8220</v>
      </c>
      <c r="G190" t="s">
        <v>8223</v>
      </c>
      <c r="H190" t="s">
        <v>8245</v>
      </c>
      <c r="I190">
        <v>1416944760</v>
      </c>
      <c r="J190">
        <v>1413527001</v>
      </c>
      <c r="K190" t="b">
        <v>0</v>
      </c>
      <c r="L190">
        <v>1</v>
      </c>
      <c r="M190" t="b">
        <v>0</v>
      </c>
      <c r="N190" t="s">
        <v>8269</v>
      </c>
      <c r="O190" s="20" t="s">
        <v>8319</v>
      </c>
      <c r="P190" s="15" t="s">
        <v>8320</v>
      </c>
      <c r="Q190" s="13">
        <v>41929.266215277778</v>
      </c>
      <c r="R190">
        <v>2014</v>
      </c>
      <c r="S190" t="s">
        <v>8373</v>
      </c>
    </row>
    <row r="191" spans="1:19" ht="261.5" thickBot="1" x14ac:dyDescent="0.4">
      <c r="A191">
        <v>2910</v>
      </c>
      <c r="B191" s="3" t="s">
        <v>2910</v>
      </c>
      <c r="C191" s="3" t="s">
        <v>7020</v>
      </c>
      <c r="D191" s="6">
        <v>30000</v>
      </c>
      <c r="E191" s="8">
        <v>1</v>
      </c>
      <c r="F191" t="s">
        <v>8220</v>
      </c>
      <c r="G191" t="s">
        <v>8224</v>
      </c>
      <c r="H191" t="s">
        <v>8246</v>
      </c>
      <c r="I191">
        <v>1434139887</v>
      </c>
      <c r="J191">
        <v>1428955887</v>
      </c>
      <c r="K191" t="b">
        <v>0</v>
      </c>
      <c r="L191">
        <v>1</v>
      </c>
      <c r="M191" t="b">
        <v>0</v>
      </c>
      <c r="N191" t="s">
        <v>8269</v>
      </c>
      <c r="O191" s="20" t="s">
        <v>8319</v>
      </c>
      <c r="P191" s="15" t="s">
        <v>8320</v>
      </c>
      <c r="Q191" s="12">
        <v>42107.841284722221</v>
      </c>
      <c r="R191">
        <v>2015</v>
      </c>
      <c r="S191" t="s">
        <v>8367</v>
      </c>
    </row>
    <row r="192" spans="1:19" ht="276" thickBot="1" x14ac:dyDescent="0.4">
      <c r="A192">
        <v>2911</v>
      </c>
      <c r="B192" s="3" t="s">
        <v>2911</v>
      </c>
      <c r="C192" s="3" t="s">
        <v>7021</v>
      </c>
      <c r="D192" s="6">
        <v>1800</v>
      </c>
      <c r="E192" s="8">
        <v>657</v>
      </c>
      <c r="F192" t="s">
        <v>8220</v>
      </c>
      <c r="G192" t="s">
        <v>8223</v>
      </c>
      <c r="H192" t="s">
        <v>8245</v>
      </c>
      <c r="I192">
        <v>1435429626</v>
      </c>
      <c r="J192">
        <v>1431973626</v>
      </c>
      <c r="K192" t="b">
        <v>0</v>
      </c>
      <c r="L192">
        <v>14</v>
      </c>
      <c r="M192" t="b">
        <v>0</v>
      </c>
      <c r="N192" t="s">
        <v>8269</v>
      </c>
      <c r="O192" s="20" t="s">
        <v>8319</v>
      </c>
      <c r="P192" s="15" t="s">
        <v>8320</v>
      </c>
      <c r="Q192" s="13">
        <v>42142.768819444442</v>
      </c>
      <c r="R192">
        <v>2015</v>
      </c>
      <c r="S192" t="s">
        <v>8368</v>
      </c>
    </row>
    <row r="193" spans="1:19" ht="247" thickBot="1" x14ac:dyDescent="0.4">
      <c r="A193">
        <v>2912</v>
      </c>
      <c r="B193" s="3" t="s">
        <v>2912</v>
      </c>
      <c r="C193" s="3" t="s">
        <v>7022</v>
      </c>
      <c r="D193" s="6">
        <v>14440</v>
      </c>
      <c r="E193" s="8">
        <v>2030</v>
      </c>
      <c r="F193" t="s">
        <v>8220</v>
      </c>
      <c r="G193" t="s">
        <v>8223</v>
      </c>
      <c r="H193" t="s">
        <v>8245</v>
      </c>
      <c r="I193">
        <v>1452827374</v>
      </c>
      <c r="J193">
        <v>1450235374</v>
      </c>
      <c r="K193" t="b">
        <v>0</v>
      </c>
      <c r="L193">
        <v>26</v>
      </c>
      <c r="M193" t="b">
        <v>0</v>
      </c>
      <c r="N193" t="s">
        <v>8269</v>
      </c>
      <c r="O193" s="20" t="s">
        <v>8319</v>
      </c>
      <c r="P193" s="15" t="s">
        <v>8320</v>
      </c>
      <c r="Q193" s="12">
        <v>42354.131643518522</v>
      </c>
      <c r="R193">
        <v>2015</v>
      </c>
      <c r="S193" t="s">
        <v>8375</v>
      </c>
    </row>
    <row r="194" spans="1:19" ht="232.5" thickBot="1" x14ac:dyDescent="0.4">
      <c r="A194">
        <v>2913</v>
      </c>
      <c r="B194" s="3" t="s">
        <v>2913</v>
      </c>
      <c r="C194" s="3" t="s">
        <v>7023</v>
      </c>
      <c r="D194" s="6">
        <v>10000</v>
      </c>
      <c r="E194" s="8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8269</v>
      </c>
      <c r="O194" s="20" t="s">
        <v>8319</v>
      </c>
      <c r="P194" s="15" t="s">
        <v>8320</v>
      </c>
      <c r="Q194" s="13">
        <v>41828.922905092593</v>
      </c>
      <c r="R194">
        <v>2014</v>
      </c>
      <c r="S194" t="s">
        <v>8370</v>
      </c>
    </row>
    <row r="195" spans="1:19" ht="160" thickBot="1" x14ac:dyDescent="0.4">
      <c r="A195">
        <v>2914</v>
      </c>
      <c r="B195" s="3" t="s">
        <v>2914</v>
      </c>
      <c r="C195" s="3" t="s">
        <v>7024</v>
      </c>
      <c r="D195" s="6">
        <v>25000</v>
      </c>
      <c r="E195" s="8">
        <v>1</v>
      </c>
      <c r="F195" t="s">
        <v>8220</v>
      </c>
      <c r="G195" t="s">
        <v>8224</v>
      </c>
      <c r="H195" t="s">
        <v>8246</v>
      </c>
      <c r="I195">
        <v>1426365994</v>
      </c>
      <c r="J195">
        <v>1421185594</v>
      </c>
      <c r="K195" t="b">
        <v>0</v>
      </c>
      <c r="L195">
        <v>1</v>
      </c>
      <c r="M195" t="b">
        <v>0</v>
      </c>
      <c r="N195" t="s">
        <v>8269</v>
      </c>
      <c r="O195" s="20" t="s">
        <v>8319</v>
      </c>
      <c r="P195" s="15" t="s">
        <v>8320</v>
      </c>
      <c r="Q195" s="12">
        <v>42017.907337962963</v>
      </c>
      <c r="R195">
        <v>2015</v>
      </c>
      <c r="S195" t="s">
        <v>8365</v>
      </c>
    </row>
    <row r="196" spans="1:19" ht="203.5" thickBot="1" x14ac:dyDescent="0.4">
      <c r="A196">
        <v>2915</v>
      </c>
      <c r="B196" s="3" t="s">
        <v>2915</v>
      </c>
      <c r="C196" s="3" t="s">
        <v>7025</v>
      </c>
      <c r="D196" s="6">
        <v>1000</v>
      </c>
      <c r="E196" s="8">
        <v>611</v>
      </c>
      <c r="F196" t="s">
        <v>8220</v>
      </c>
      <c r="G196" t="s">
        <v>8224</v>
      </c>
      <c r="H196" t="s">
        <v>8246</v>
      </c>
      <c r="I196">
        <v>1458117190</v>
      </c>
      <c r="J196">
        <v>1455528790</v>
      </c>
      <c r="K196" t="b">
        <v>0</v>
      </c>
      <c r="L196">
        <v>3</v>
      </c>
      <c r="M196" t="b">
        <v>0</v>
      </c>
      <c r="N196" t="s">
        <v>8269</v>
      </c>
      <c r="O196" s="20" t="s">
        <v>8319</v>
      </c>
      <c r="P196" s="15" t="s">
        <v>8320</v>
      </c>
      <c r="Q196" s="13">
        <v>42415.398032407407</v>
      </c>
      <c r="R196">
        <v>2016</v>
      </c>
      <c r="S196" t="s">
        <v>8376</v>
      </c>
    </row>
    <row r="197" spans="1:19" ht="203.5" thickBot="1" x14ac:dyDescent="0.4">
      <c r="A197">
        <v>2916</v>
      </c>
      <c r="B197" s="3" t="s">
        <v>2916</v>
      </c>
      <c r="C197" s="3" t="s">
        <v>7026</v>
      </c>
      <c r="D197" s="6">
        <v>1850</v>
      </c>
      <c r="E197" s="8">
        <v>145</v>
      </c>
      <c r="F197" t="s">
        <v>8220</v>
      </c>
      <c r="G197" t="s">
        <v>8224</v>
      </c>
      <c r="H197" t="s">
        <v>8246</v>
      </c>
      <c r="I197">
        <v>1400498789</v>
      </c>
      <c r="J197">
        <v>1398511589</v>
      </c>
      <c r="K197" t="b">
        <v>0</v>
      </c>
      <c r="L197">
        <v>7</v>
      </c>
      <c r="M197" t="b">
        <v>0</v>
      </c>
      <c r="N197" t="s">
        <v>8269</v>
      </c>
      <c r="O197" s="20" t="s">
        <v>8319</v>
      </c>
      <c r="P197" s="15" t="s">
        <v>8320</v>
      </c>
      <c r="Q197" s="12">
        <v>41755.476724537039</v>
      </c>
      <c r="R197">
        <v>2014</v>
      </c>
      <c r="S197" t="s">
        <v>8367</v>
      </c>
    </row>
    <row r="198" spans="1:19" ht="247" thickBot="1" x14ac:dyDescent="0.4">
      <c r="A198">
        <v>2917</v>
      </c>
      <c r="B198" s="3" t="s">
        <v>2917</v>
      </c>
      <c r="C198" s="3" t="s">
        <v>7027</v>
      </c>
      <c r="D198" s="6">
        <v>2000</v>
      </c>
      <c r="E198" s="8">
        <v>437</v>
      </c>
      <c r="F198" t="s">
        <v>8220</v>
      </c>
      <c r="G198" t="s">
        <v>8223</v>
      </c>
      <c r="H198" t="s">
        <v>8245</v>
      </c>
      <c r="I198">
        <v>1442381847</v>
      </c>
      <c r="J198">
        <v>1440826647</v>
      </c>
      <c r="K198" t="b">
        <v>0</v>
      </c>
      <c r="L198">
        <v>9</v>
      </c>
      <c r="M198" t="b">
        <v>0</v>
      </c>
      <c r="N198" t="s">
        <v>8269</v>
      </c>
      <c r="O198" s="20" t="s">
        <v>8319</v>
      </c>
      <c r="P198" s="15" t="s">
        <v>8320</v>
      </c>
      <c r="Q198" s="13">
        <v>42245.234340277777</v>
      </c>
      <c r="R198">
        <v>2015</v>
      </c>
      <c r="S198" t="s">
        <v>8371</v>
      </c>
    </row>
    <row r="199" spans="1:19" ht="218" thickBot="1" x14ac:dyDescent="0.4">
      <c r="A199">
        <v>2918</v>
      </c>
      <c r="B199" s="3" t="s">
        <v>2918</v>
      </c>
      <c r="C199" s="3" t="s">
        <v>7028</v>
      </c>
      <c r="D199" s="6">
        <v>5000</v>
      </c>
      <c r="E199" s="8">
        <v>1362</v>
      </c>
      <c r="F199" t="s">
        <v>8220</v>
      </c>
      <c r="G199" t="s">
        <v>8223</v>
      </c>
      <c r="H199" t="s">
        <v>8245</v>
      </c>
      <c r="I199">
        <v>1446131207</v>
      </c>
      <c r="J199">
        <v>1443712007</v>
      </c>
      <c r="K199" t="b">
        <v>0</v>
      </c>
      <c r="L199">
        <v>20</v>
      </c>
      <c r="M199" t="b">
        <v>0</v>
      </c>
      <c r="N199" t="s">
        <v>8269</v>
      </c>
      <c r="O199" s="20" t="s">
        <v>8319</v>
      </c>
      <c r="P199" s="15" t="s">
        <v>8320</v>
      </c>
      <c r="Q199" s="12">
        <v>42278.629710648151</v>
      </c>
      <c r="R199">
        <v>2015</v>
      </c>
      <c r="S199" t="s">
        <v>8373</v>
      </c>
    </row>
    <row r="200" spans="1:19" ht="218" thickBot="1" x14ac:dyDescent="0.4">
      <c r="A200">
        <v>2919</v>
      </c>
      <c r="B200" s="3" t="s">
        <v>2919</v>
      </c>
      <c r="C200" s="3" t="s">
        <v>7029</v>
      </c>
      <c r="D200" s="6">
        <v>600</v>
      </c>
      <c r="E200" s="8">
        <v>51</v>
      </c>
      <c r="F200" t="s">
        <v>8220</v>
      </c>
      <c r="G200" t="s">
        <v>8223</v>
      </c>
      <c r="H200" t="s">
        <v>8245</v>
      </c>
      <c r="I200">
        <v>1407250329</v>
      </c>
      <c r="J200">
        <v>1404658329</v>
      </c>
      <c r="K200" t="b">
        <v>0</v>
      </c>
      <c r="L200">
        <v>6</v>
      </c>
      <c r="M200" t="b">
        <v>0</v>
      </c>
      <c r="N200" t="s">
        <v>8269</v>
      </c>
      <c r="O200" s="20" t="s">
        <v>8319</v>
      </c>
      <c r="P200" s="15" t="s">
        <v>8320</v>
      </c>
      <c r="Q200" s="13">
        <v>41826.61954861111</v>
      </c>
      <c r="R200">
        <v>2014</v>
      </c>
      <c r="S200" t="s">
        <v>8370</v>
      </c>
    </row>
    <row r="201" spans="1:19" ht="261.5" thickBot="1" x14ac:dyDescent="0.4">
      <c r="A201">
        <v>2920</v>
      </c>
      <c r="B201" s="3" t="s">
        <v>2920</v>
      </c>
      <c r="C201" s="3" t="s">
        <v>7030</v>
      </c>
      <c r="D201" s="6">
        <v>2500</v>
      </c>
      <c r="E201" s="8">
        <v>671</v>
      </c>
      <c r="F201" t="s">
        <v>8220</v>
      </c>
      <c r="G201" t="s">
        <v>8228</v>
      </c>
      <c r="H201" t="s">
        <v>8250</v>
      </c>
      <c r="I201">
        <v>1427306470</v>
      </c>
      <c r="J201">
        <v>1424718070</v>
      </c>
      <c r="K201" t="b">
        <v>0</v>
      </c>
      <c r="L201">
        <v>13</v>
      </c>
      <c r="M201" t="b">
        <v>0</v>
      </c>
      <c r="N201" t="s">
        <v>8269</v>
      </c>
      <c r="O201" s="20" t="s">
        <v>8319</v>
      </c>
      <c r="P201" s="15" t="s">
        <v>8320</v>
      </c>
      <c r="Q201" s="12">
        <v>42058.79247685185</v>
      </c>
      <c r="R201">
        <v>2015</v>
      </c>
      <c r="S201" t="s">
        <v>8376</v>
      </c>
    </row>
    <row r="202" spans="1:19" ht="218" thickBot="1" x14ac:dyDescent="0.4">
      <c r="A202">
        <v>2921</v>
      </c>
      <c r="B202" s="3" t="s">
        <v>2921</v>
      </c>
      <c r="C202" s="3" t="s">
        <v>7031</v>
      </c>
      <c r="D202" s="6">
        <v>100</v>
      </c>
      <c r="E202" s="8">
        <v>129</v>
      </c>
      <c r="F202" t="s">
        <v>8218</v>
      </c>
      <c r="G202" t="s">
        <v>8223</v>
      </c>
      <c r="H202" t="s">
        <v>8245</v>
      </c>
      <c r="I202">
        <v>1411679804</v>
      </c>
      <c r="J202">
        <v>1409087804</v>
      </c>
      <c r="K202" t="b">
        <v>0</v>
      </c>
      <c r="L202">
        <v>3</v>
      </c>
      <c r="M202" t="b">
        <v>1</v>
      </c>
      <c r="N202" t="s">
        <v>8303</v>
      </c>
      <c r="O202" s="20" t="s">
        <v>8319</v>
      </c>
      <c r="P202" s="15" t="s">
        <v>8361</v>
      </c>
      <c r="Q202" s="13">
        <v>41877.886620370373</v>
      </c>
      <c r="R202">
        <v>2014</v>
      </c>
      <c r="S202" t="s">
        <v>8371</v>
      </c>
    </row>
    <row r="203" spans="1:19" ht="261.5" thickBot="1" x14ac:dyDescent="0.4">
      <c r="A203">
        <v>2922</v>
      </c>
      <c r="B203" s="3" t="s">
        <v>2922</v>
      </c>
      <c r="C203" s="3" t="s">
        <v>7032</v>
      </c>
      <c r="D203" s="6">
        <v>500</v>
      </c>
      <c r="E203" s="8">
        <v>500</v>
      </c>
      <c r="F203" t="s">
        <v>8218</v>
      </c>
      <c r="G203" t="s">
        <v>8224</v>
      </c>
      <c r="H203" t="s">
        <v>8246</v>
      </c>
      <c r="I203">
        <v>1431982727</v>
      </c>
      <c r="J203">
        <v>1428094727</v>
      </c>
      <c r="K203" t="b">
        <v>0</v>
      </c>
      <c r="L203">
        <v>6</v>
      </c>
      <c r="M203" t="b">
        <v>1</v>
      </c>
      <c r="N203" t="s">
        <v>8303</v>
      </c>
      <c r="O203" s="20" t="s">
        <v>8319</v>
      </c>
      <c r="P203" s="15" t="s">
        <v>8361</v>
      </c>
      <c r="Q203" s="12">
        <v>42097.874155092592</v>
      </c>
      <c r="R203">
        <v>2015</v>
      </c>
      <c r="S203" t="s">
        <v>8367</v>
      </c>
    </row>
    <row r="204" spans="1:19" ht="203.5" thickBot="1" x14ac:dyDescent="0.4">
      <c r="A204">
        <v>2923</v>
      </c>
      <c r="B204" s="3" t="s">
        <v>2923</v>
      </c>
      <c r="C204" s="3" t="s">
        <v>7033</v>
      </c>
      <c r="D204" s="6">
        <v>300</v>
      </c>
      <c r="E204" s="8">
        <v>300</v>
      </c>
      <c r="F204" t="s">
        <v>8218</v>
      </c>
      <c r="G204" t="s">
        <v>8223</v>
      </c>
      <c r="H204" t="s">
        <v>8245</v>
      </c>
      <c r="I204">
        <v>1422068400</v>
      </c>
      <c r="J204">
        <v>1420774779</v>
      </c>
      <c r="K204" t="b">
        <v>0</v>
      </c>
      <c r="L204">
        <v>10</v>
      </c>
      <c r="M204" t="b">
        <v>1</v>
      </c>
      <c r="N204" t="s">
        <v>8303</v>
      </c>
      <c r="O204" s="20" t="s">
        <v>8319</v>
      </c>
      <c r="P204" s="15" t="s">
        <v>8361</v>
      </c>
      <c r="Q204" s="13">
        <v>42013.15253472222</v>
      </c>
      <c r="R204">
        <v>2015</v>
      </c>
      <c r="S204" t="s">
        <v>8365</v>
      </c>
    </row>
    <row r="205" spans="1:19" ht="276" thickBot="1" x14ac:dyDescent="0.4">
      <c r="A205">
        <v>2924</v>
      </c>
      <c r="B205" s="3" t="s">
        <v>2924</v>
      </c>
      <c r="C205" s="3" t="s">
        <v>7034</v>
      </c>
      <c r="D205" s="6">
        <v>25000</v>
      </c>
      <c r="E205" s="8">
        <v>25800</v>
      </c>
      <c r="F205" t="s">
        <v>8218</v>
      </c>
      <c r="G205" t="s">
        <v>8223</v>
      </c>
      <c r="H205" t="s">
        <v>8245</v>
      </c>
      <c r="I205">
        <v>1431143940</v>
      </c>
      <c r="J205">
        <v>1428585710</v>
      </c>
      <c r="K205" t="b">
        <v>0</v>
      </c>
      <c r="L205">
        <v>147</v>
      </c>
      <c r="M205" t="b">
        <v>1</v>
      </c>
      <c r="N205" t="s">
        <v>8303</v>
      </c>
      <c r="O205" s="20" t="s">
        <v>8319</v>
      </c>
      <c r="P205" s="15" t="s">
        <v>8361</v>
      </c>
      <c r="Q205" s="12">
        <v>42103.556828703702</v>
      </c>
      <c r="R205">
        <v>2015</v>
      </c>
      <c r="S205" t="s">
        <v>8367</v>
      </c>
    </row>
    <row r="206" spans="1:19" ht="218" thickBot="1" x14ac:dyDescent="0.4">
      <c r="A206">
        <v>2925</v>
      </c>
      <c r="B206" s="3" t="s">
        <v>2925</v>
      </c>
      <c r="C206" s="3" t="s">
        <v>7035</v>
      </c>
      <c r="D206" s="6">
        <v>45000</v>
      </c>
      <c r="E206" s="8">
        <v>46100.69</v>
      </c>
      <c r="F206" t="s">
        <v>8218</v>
      </c>
      <c r="G206" t="s">
        <v>8223</v>
      </c>
      <c r="H206" t="s">
        <v>8245</v>
      </c>
      <c r="I206">
        <v>1410444068</v>
      </c>
      <c r="J206">
        <v>1407852068</v>
      </c>
      <c r="K206" t="b">
        <v>0</v>
      </c>
      <c r="L206">
        <v>199</v>
      </c>
      <c r="M206" t="b">
        <v>1</v>
      </c>
      <c r="N206" t="s">
        <v>8303</v>
      </c>
      <c r="O206" s="20" t="s">
        <v>8319</v>
      </c>
      <c r="P206" s="15" t="s">
        <v>8361</v>
      </c>
      <c r="Q206" s="13">
        <v>41863.584120370368</v>
      </c>
      <c r="R206">
        <v>2014</v>
      </c>
      <c r="S206" t="s">
        <v>8371</v>
      </c>
    </row>
    <row r="207" spans="1:19" ht="247" thickBot="1" x14ac:dyDescent="0.4">
      <c r="A207">
        <v>2926</v>
      </c>
      <c r="B207" s="3" t="s">
        <v>2926</v>
      </c>
      <c r="C207" s="3" t="s">
        <v>7036</v>
      </c>
      <c r="D207" s="6">
        <v>3000</v>
      </c>
      <c r="E207" s="8">
        <v>3750</v>
      </c>
      <c r="F207" t="s">
        <v>8218</v>
      </c>
      <c r="G207" t="s">
        <v>8223</v>
      </c>
      <c r="H207" t="s">
        <v>8245</v>
      </c>
      <c r="I207">
        <v>1424715779</v>
      </c>
      <c r="J207">
        <v>1423506179</v>
      </c>
      <c r="K207" t="b">
        <v>0</v>
      </c>
      <c r="L207">
        <v>50</v>
      </c>
      <c r="M207" t="b">
        <v>1</v>
      </c>
      <c r="N207" t="s">
        <v>8303</v>
      </c>
      <c r="O207" s="20" t="s">
        <v>8319</v>
      </c>
      <c r="P207" s="15" t="s">
        <v>8361</v>
      </c>
      <c r="Q207" s="12">
        <v>42044.765960648147</v>
      </c>
      <c r="R207">
        <v>2015</v>
      </c>
      <c r="S207" t="s">
        <v>8376</v>
      </c>
    </row>
    <row r="208" spans="1:19" ht="261.5" thickBot="1" x14ac:dyDescent="0.4">
      <c r="A208">
        <v>2927</v>
      </c>
      <c r="B208" s="3" t="s">
        <v>2927</v>
      </c>
      <c r="C208" s="3" t="s">
        <v>7037</v>
      </c>
      <c r="D208" s="6">
        <v>1800</v>
      </c>
      <c r="E208" s="8">
        <v>2355</v>
      </c>
      <c r="F208" t="s">
        <v>8218</v>
      </c>
      <c r="G208" t="s">
        <v>8223</v>
      </c>
      <c r="H208" t="s">
        <v>8245</v>
      </c>
      <c r="I208">
        <v>1405400400</v>
      </c>
      <c r="J208">
        <v>1402934629</v>
      </c>
      <c r="K208" t="b">
        <v>0</v>
      </c>
      <c r="L208">
        <v>21</v>
      </c>
      <c r="M208" t="b">
        <v>1</v>
      </c>
      <c r="N208" t="s">
        <v>8303</v>
      </c>
      <c r="O208" s="20" t="s">
        <v>8319</v>
      </c>
      <c r="P208" s="15" t="s">
        <v>8361</v>
      </c>
      <c r="Q208" s="13">
        <v>41806.669317129628</v>
      </c>
      <c r="R208">
        <v>2014</v>
      </c>
      <c r="S208" t="s">
        <v>8369</v>
      </c>
    </row>
    <row r="209" spans="1:19" ht="116.5" thickBot="1" x14ac:dyDescent="0.4">
      <c r="A209">
        <v>2928</v>
      </c>
      <c r="B209" s="3" t="s">
        <v>2928</v>
      </c>
      <c r="C209" s="3" t="s">
        <v>7038</v>
      </c>
      <c r="D209" s="6">
        <v>1000</v>
      </c>
      <c r="E209" s="8">
        <v>1000</v>
      </c>
      <c r="F209" t="s">
        <v>8218</v>
      </c>
      <c r="G209" t="s">
        <v>8223</v>
      </c>
      <c r="H209" t="s">
        <v>8245</v>
      </c>
      <c r="I209">
        <v>1457135846</v>
      </c>
      <c r="J209">
        <v>1454543846</v>
      </c>
      <c r="K209" t="b">
        <v>0</v>
      </c>
      <c r="L209">
        <v>24</v>
      </c>
      <c r="M209" t="b">
        <v>1</v>
      </c>
      <c r="N209" t="s">
        <v>8303</v>
      </c>
      <c r="O209" s="20" t="s">
        <v>8319</v>
      </c>
      <c r="P209" s="15" t="s">
        <v>8361</v>
      </c>
      <c r="Q209" s="12">
        <v>42403.998217592591</v>
      </c>
      <c r="R209">
        <v>2016</v>
      </c>
      <c r="S209" t="s">
        <v>8376</v>
      </c>
    </row>
    <row r="210" spans="1:19" ht="276" thickBot="1" x14ac:dyDescent="0.4">
      <c r="A210">
        <v>2929</v>
      </c>
      <c r="B210" s="3" t="s">
        <v>2929</v>
      </c>
      <c r="C210" s="3" t="s">
        <v>7039</v>
      </c>
      <c r="D210" s="6">
        <v>8000</v>
      </c>
      <c r="E210" s="8">
        <v>8165.55</v>
      </c>
      <c r="F210" t="s">
        <v>8218</v>
      </c>
      <c r="G210" t="s">
        <v>8223</v>
      </c>
      <c r="H210" t="s">
        <v>8245</v>
      </c>
      <c r="I210">
        <v>1401024758</v>
      </c>
      <c r="J210">
        <v>1398432758</v>
      </c>
      <c r="K210" t="b">
        <v>0</v>
      </c>
      <c r="L210">
        <v>32</v>
      </c>
      <c r="M210" t="b">
        <v>1</v>
      </c>
      <c r="N210" t="s">
        <v>8303</v>
      </c>
      <c r="O210" s="20" t="s">
        <v>8319</v>
      </c>
      <c r="P210" s="15" t="s">
        <v>8361</v>
      </c>
      <c r="Q210" s="13">
        <v>41754.564328703702</v>
      </c>
      <c r="R210">
        <v>2014</v>
      </c>
      <c r="S210" t="s">
        <v>8367</v>
      </c>
    </row>
    <row r="211" spans="1:19" ht="232.5" thickBot="1" x14ac:dyDescent="0.4">
      <c r="A211">
        <v>2930</v>
      </c>
      <c r="B211" s="3" t="s">
        <v>2930</v>
      </c>
      <c r="C211" s="3" t="s">
        <v>7040</v>
      </c>
      <c r="D211" s="6">
        <v>10000</v>
      </c>
      <c r="E211" s="8">
        <v>10092</v>
      </c>
      <c r="F211" t="s">
        <v>8218</v>
      </c>
      <c r="G211" t="s">
        <v>8224</v>
      </c>
      <c r="H211" t="s">
        <v>8246</v>
      </c>
      <c r="I211">
        <v>1431007264</v>
      </c>
      <c r="J211">
        <v>1428415264</v>
      </c>
      <c r="K211" t="b">
        <v>0</v>
      </c>
      <c r="L211">
        <v>62</v>
      </c>
      <c r="M211" t="b">
        <v>1</v>
      </c>
      <c r="N211" t="s">
        <v>8303</v>
      </c>
      <c r="O211" s="20" t="s">
        <v>8319</v>
      </c>
      <c r="P211" s="15" t="s">
        <v>8361</v>
      </c>
      <c r="Q211" s="12">
        <v>42101.584074074075</v>
      </c>
      <c r="R211">
        <v>2015</v>
      </c>
      <c r="S211" t="s">
        <v>8367</v>
      </c>
    </row>
    <row r="212" spans="1:19" ht="290.5" thickBot="1" x14ac:dyDescent="0.4">
      <c r="A212">
        <v>2931</v>
      </c>
      <c r="B212" s="3" t="s">
        <v>2931</v>
      </c>
      <c r="C212" s="3" t="s">
        <v>7041</v>
      </c>
      <c r="D212" s="6">
        <v>750</v>
      </c>
      <c r="E212" s="8">
        <v>795</v>
      </c>
      <c r="F212" t="s">
        <v>8218</v>
      </c>
      <c r="G212" t="s">
        <v>8228</v>
      </c>
      <c r="H212" t="s">
        <v>8250</v>
      </c>
      <c r="I212">
        <v>1410761280</v>
      </c>
      <c r="J212">
        <v>1408604363</v>
      </c>
      <c r="K212" t="b">
        <v>0</v>
      </c>
      <c r="L212">
        <v>9</v>
      </c>
      <c r="M212" t="b">
        <v>1</v>
      </c>
      <c r="N212" t="s">
        <v>8303</v>
      </c>
      <c r="O212" s="20" t="s">
        <v>8319</v>
      </c>
      <c r="P212" s="15" t="s">
        <v>8361</v>
      </c>
      <c r="Q212" s="13">
        <v>41872.291238425925</v>
      </c>
      <c r="R212">
        <v>2014</v>
      </c>
      <c r="S212" t="s">
        <v>8371</v>
      </c>
    </row>
    <row r="213" spans="1:19" ht="261.5" thickBot="1" x14ac:dyDescent="0.4">
      <c r="A213">
        <v>2932</v>
      </c>
      <c r="B213" s="3" t="s">
        <v>2932</v>
      </c>
      <c r="C213" s="3" t="s">
        <v>7042</v>
      </c>
      <c r="D213" s="6">
        <v>3100</v>
      </c>
      <c r="E213" s="8">
        <v>3258</v>
      </c>
      <c r="F213" t="s">
        <v>8218</v>
      </c>
      <c r="G213" t="s">
        <v>8225</v>
      </c>
      <c r="H213" t="s">
        <v>8247</v>
      </c>
      <c r="I213">
        <v>1424516400</v>
      </c>
      <c r="J213">
        <v>1421812637</v>
      </c>
      <c r="K213" t="b">
        <v>0</v>
      </c>
      <c r="L213">
        <v>38</v>
      </c>
      <c r="M213" t="b">
        <v>1</v>
      </c>
      <c r="N213" t="s">
        <v>8303</v>
      </c>
      <c r="O213" s="20" t="s">
        <v>8319</v>
      </c>
      <c r="P213" s="15" t="s">
        <v>8361</v>
      </c>
      <c r="Q213" s="12">
        <v>42025.164780092593</v>
      </c>
      <c r="R213">
        <v>2015</v>
      </c>
      <c r="S213" t="s">
        <v>8365</v>
      </c>
    </row>
    <row r="214" spans="1:19" ht="276" thickBot="1" x14ac:dyDescent="0.4">
      <c r="A214">
        <v>2933</v>
      </c>
      <c r="B214" s="3" t="s">
        <v>2933</v>
      </c>
      <c r="C214" s="3" t="s">
        <v>7043</v>
      </c>
      <c r="D214" s="6">
        <v>2500</v>
      </c>
      <c r="E214" s="8">
        <v>2569</v>
      </c>
      <c r="F214" t="s">
        <v>8218</v>
      </c>
      <c r="G214" t="s">
        <v>8223</v>
      </c>
      <c r="H214" t="s">
        <v>8245</v>
      </c>
      <c r="I214">
        <v>1465081053</v>
      </c>
      <c r="J214">
        <v>1462489053</v>
      </c>
      <c r="K214" t="b">
        <v>0</v>
      </c>
      <c r="L214">
        <v>54</v>
      </c>
      <c r="M214" t="b">
        <v>1</v>
      </c>
      <c r="N214" t="s">
        <v>8303</v>
      </c>
      <c r="O214" s="20" t="s">
        <v>8319</v>
      </c>
      <c r="P214" s="15" t="s">
        <v>8361</v>
      </c>
      <c r="Q214" s="13">
        <v>42495.956631944442</v>
      </c>
      <c r="R214">
        <v>2016</v>
      </c>
      <c r="S214" t="s">
        <v>8368</v>
      </c>
    </row>
    <row r="215" spans="1:19" ht="232.5" thickBot="1" x14ac:dyDescent="0.4">
      <c r="A215">
        <v>2934</v>
      </c>
      <c r="B215" s="3" t="s">
        <v>2934</v>
      </c>
      <c r="C215" s="3" t="s">
        <v>7044</v>
      </c>
      <c r="D215" s="6">
        <v>2500</v>
      </c>
      <c r="E215" s="8">
        <v>2700</v>
      </c>
      <c r="F215" t="s">
        <v>8218</v>
      </c>
      <c r="G215" t="s">
        <v>8228</v>
      </c>
      <c r="H215" t="s">
        <v>8250</v>
      </c>
      <c r="I215">
        <v>1402845364</v>
      </c>
      <c r="J215">
        <v>1400253364</v>
      </c>
      <c r="K215" t="b">
        <v>0</v>
      </c>
      <c r="L215">
        <v>37</v>
      </c>
      <c r="M215" t="b">
        <v>1</v>
      </c>
      <c r="N215" t="s">
        <v>8303</v>
      </c>
      <c r="O215" s="20" t="s">
        <v>8319</v>
      </c>
      <c r="P215" s="15" t="s">
        <v>8361</v>
      </c>
      <c r="Q215" s="12">
        <v>41775.636157407411</v>
      </c>
      <c r="R215">
        <v>2014</v>
      </c>
      <c r="S215" t="s">
        <v>8368</v>
      </c>
    </row>
    <row r="216" spans="1:19" ht="218" thickBot="1" x14ac:dyDescent="0.4">
      <c r="A216">
        <v>2935</v>
      </c>
      <c r="B216" s="3" t="s">
        <v>2935</v>
      </c>
      <c r="C216" s="3" t="s">
        <v>7045</v>
      </c>
      <c r="D216" s="6">
        <v>3500</v>
      </c>
      <c r="E216" s="8">
        <v>3531</v>
      </c>
      <c r="F216" t="s">
        <v>8218</v>
      </c>
      <c r="G216" t="s">
        <v>8223</v>
      </c>
      <c r="H216" t="s">
        <v>8245</v>
      </c>
      <c r="I216">
        <v>1472490000</v>
      </c>
      <c r="J216">
        <v>1467468008</v>
      </c>
      <c r="K216" t="b">
        <v>0</v>
      </c>
      <c r="L216">
        <v>39</v>
      </c>
      <c r="M216" t="b">
        <v>1</v>
      </c>
      <c r="N216" t="s">
        <v>8303</v>
      </c>
      <c r="O216" s="20" t="s">
        <v>8319</v>
      </c>
      <c r="P216" s="15" t="s">
        <v>8361</v>
      </c>
      <c r="Q216" s="13">
        <v>42553.583425925928</v>
      </c>
      <c r="R216">
        <v>2016</v>
      </c>
      <c r="S216" t="s">
        <v>8370</v>
      </c>
    </row>
    <row r="217" spans="1:19" ht="232.5" thickBot="1" x14ac:dyDescent="0.4">
      <c r="A217">
        <v>2936</v>
      </c>
      <c r="B217" s="3" t="s">
        <v>2936</v>
      </c>
      <c r="C217" s="3" t="s">
        <v>7046</v>
      </c>
      <c r="D217" s="6">
        <v>1000</v>
      </c>
      <c r="E217" s="8">
        <v>1280</v>
      </c>
      <c r="F217" t="s">
        <v>8218</v>
      </c>
      <c r="G217" t="s">
        <v>8223</v>
      </c>
      <c r="H217" t="s">
        <v>8245</v>
      </c>
      <c r="I217">
        <v>1413176340</v>
      </c>
      <c r="J217">
        <v>1412091423</v>
      </c>
      <c r="K217" t="b">
        <v>0</v>
      </c>
      <c r="L217">
        <v>34</v>
      </c>
      <c r="M217" t="b">
        <v>1</v>
      </c>
      <c r="N217" t="s">
        <v>8303</v>
      </c>
      <c r="O217" s="20" t="s">
        <v>8319</v>
      </c>
      <c r="P217" s="15" t="s">
        <v>8361</v>
      </c>
      <c r="Q217" s="12">
        <v>41912.650729166664</v>
      </c>
      <c r="R217">
        <v>2014</v>
      </c>
      <c r="S217" t="s">
        <v>8372</v>
      </c>
    </row>
    <row r="218" spans="1:19" ht="145.5" thickBot="1" x14ac:dyDescent="0.4">
      <c r="A218">
        <v>2937</v>
      </c>
      <c r="B218" s="3" t="s">
        <v>2937</v>
      </c>
      <c r="C218" s="3" t="s">
        <v>7047</v>
      </c>
      <c r="D218" s="6">
        <v>1500</v>
      </c>
      <c r="E218" s="8">
        <v>2000</v>
      </c>
      <c r="F218" t="s">
        <v>8218</v>
      </c>
      <c r="G218" t="s">
        <v>8224</v>
      </c>
      <c r="H218" t="s">
        <v>8246</v>
      </c>
      <c r="I218">
        <v>1405249113</v>
      </c>
      <c r="J218">
        <v>1402657113</v>
      </c>
      <c r="K218" t="b">
        <v>0</v>
      </c>
      <c r="L218">
        <v>55</v>
      </c>
      <c r="M218" t="b">
        <v>1</v>
      </c>
      <c r="N218" t="s">
        <v>8303</v>
      </c>
      <c r="O218" s="20" t="s">
        <v>8319</v>
      </c>
      <c r="P218" s="15" t="s">
        <v>8361</v>
      </c>
      <c r="Q218" s="13">
        <v>41803.457326388889</v>
      </c>
      <c r="R218">
        <v>2014</v>
      </c>
      <c r="S218" t="s">
        <v>8369</v>
      </c>
    </row>
    <row r="219" spans="1:19" ht="247" thickBot="1" x14ac:dyDescent="0.4">
      <c r="A219">
        <v>2938</v>
      </c>
      <c r="B219" s="3" t="s">
        <v>2938</v>
      </c>
      <c r="C219" s="3" t="s">
        <v>7048</v>
      </c>
      <c r="D219" s="6">
        <v>4000</v>
      </c>
      <c r="E219" s="8">
        <v>4055</v>
      </c>
      <c r="F219" t="s">
        <v>8218</v>
      </c>
      <c r="G219" t="s">
        <v>8223</v>
      </c>
      <c r="H219" t="s">
        <v>8245</v>
      </c>
      <c r="I219">
        <v>1422636814</v>
      </c>
      <c r="J219">
        <v>1420044814</v>
      </c>
      <c r="K219" t="b">
        <v>0</v>
      </c>
      <c r="L219">
        <v>32</v>
      </c>
      <c r="M219" t="b">
        <v>1</v>
      </c>
      <c r="N219" t="s">
        <v>8303</v>
      </c>
      <c r="O219" s="20" t="s">
        <v>8319</v>
      </c>
      <c r="P219" s="15" t="s">
        <v>8361</v>
      </c>
      <c r="Q219" s="12">
        <v>42004.703865740739</v>
      </c>
      <c r="R219">
        <v>2014</v>
      </c>
      <c r="S219" t="s">
        <v>8375</v>
      </c>
    </row>
    <row r="220" spans="1:19" ht="261.5" thickBot="1" x14ac:dyDescent="0.4">
      <c r="A220">
        <v>2939</v>
      </c>
      <c r="B220" s="3" t="s">
        <v>2939</v>
      </c>
      <c r="C220" s="3" t="s">
        <v>7049</v>
      </c>
      <c r="D220" s="6">
        <v>8000</v>
      </c>
      <c r="E220" s="8">
        <v>8230</v>
      </c>
      <c r="F220" t="s">
        <v>8218</v>
      </c>
      <c r="G220" t="s">
        <v>8223</v>
      </c>
      <c r="H220" t="s">
        <v>8245</v>
      </c>
      <c r="I220">
        <v>1409187600</v>
      </c>
      <c r="J220">
        <v>1406316312</v>
      </c>
      <c r="K220" t="b">
        <v>0</v>
      </c>
      <c r="L220">
        <v>25</v>
      </c>
      <c r="M220" t="b">
        <v>1</v>
      </c>
      <c r="N220" t="s">
        <v>8303</v>
      </c>
      <c r="O220" s="20" t="s">
        <v>8319</v>
      </c>
      <c r="P220" s="15" t="s">
        <v>8361</v>
      </c>
      <c r="Q220" s="13">
        <v>41845.809166666666</v>
      </c>
      <c r="R220">
        <v>2014</v>
      </c>
      <c r="S220" t="s">
        <v>8370</v>
      </c>
    </row>
    <row r="221" spans="1:19" ht="247" thickBot="1" x14ac:dyDescent="0.4">
      <c r="A221">
        <v>2940</v>
      </c>
      <c r="B221" s="3" t="s">
        <v>2940</v>
      </c>
      <c r="C221" s="3" t="s">
        <v>7050</v>
      </c>
      <c r="D221" s="6">
        <v>2500</v>
      </c>
      <c r="E221" s="8">
        <v>2681</v>
      </c>
      <c r="F221" t="s">
        <v>8218</v>
      </c>
      <c r="G221" t="s">
        <v>8223</v>
      </c>
      <c r="H221" t="s">
        <v>8245</v>
      </c>
      <c r="I221">
        <v>1421606018</v>
      </c>
      <c r="J221">
        <v>1418150018</v>
      </c>
      <c r="K221" t="b">
        <v>0</v>
      </c>
      <c r="L221">
        <v>33</v>
      </c>
      <c r="M221" t="b">
        <v>1</v>
      </c>
      <c r="N221" t="s">
        <v>8303</v>
      </c>
      <c r="O221" s="20" t="s">
        <v>8319</v>
      </c>
      <c r="P221" s="15" t="s">
        <v>8361</v>
      </c>
      <c r="Q221" s="12">
        <v>41982.773356481484</v>
      </c>
      <c r="R221">
        <v>2014</v>
      </c>
      <c r="S221" t="s">
        <v>8375</v>
      </c>
    </row>
    <row r="222" spans="1:19" ht="247" thickBot="1" x14ac:dyDescent="0.4">
      <c r="A222">
        <v>2941</v>
      </c>
      <c r="B222" s="3" t="s">
        <v>2941</v>
      </c>
      <c r="C222" s="3" t="s">
        <v>7051</v>
      </c>
      <c r="D222" s="6">
        <v>25000</v>
      </c>
      <c r="E222" s="8">
        <v>1</v>
      </c>
      <c r="F222" t="s">
        <v>8220</v>
      </c>
      <c r="G222" t="s">
        <v>8223</v>
      </c>
      <c r="H222" t="s">
        <v>8245</v>
      </c>
      <c r="I222">
        <v>1425250955</v>
      </c>
      <c r="J222">
        <v>1422658955</v>
      </c>
      <c r="K222" t="b">
        <v>0</v>
      </c>
      <c r="L222">
        <v>1</v>
      </c>
      <c r="M222" t="b">
        <v>0</v>
      </c>
      <c r="N222" t="s">
        <v>8301</v>
      </c>
      <c r="O222" s="20" t="s">
        <v>8319</v>
      </c>
      <c r="P222" s="15" t="s">
        <v>8359</v>
      </c>
      <c r="Q222" s="13">
        <v>42034.960127314815</v>
      </c>
      <c r="R222">
        <v>2015</v>
      </c>
      <c r="S222" t="s">
        <v>8365</v>
      </c>
    </row>
    <row r="223" spans="1:19" ht="276" thickBot="1" x14ac:dyDescent="0.4">
      <c r="A223">
        <v>2942</v>
      </c>
      <c r="B223" s="3" t="s">
        <v>2942</v>
      </c>
      <c r="C223" s="3" t="s">
        <v>7052</v>
      </c>
      <c r="D223" s="6">
        <v>200000</v>
      </c>
      <c r="E223" s="8">
        <v>40850</v>
      </c>
      <c r="F223" t="s">
        <v>8220</v>
      </c>
      <c r="G223" t="s">
        <v>8228</v>
      </c>
      <c r="H223" t="s">
        <v>8250</v>
      </c>
      <c r="I223">
        <v>1450297080</v>
      </c>
      <c r="J223">
        <v>1448565459</v>
      </c>
      <c r="K223" t="b">
        <v>0</v>
      </c>
      <c r="L223">
        <v>202</v>
      </c>
      <c r="M223" t="b">
        <v>0</v>
      </c>
      <c r="N223" t="s">
        <v>8301</v>
      </c>
      <c r="O223" s="20" t="s">
        <v>8319</v>
      </c>
      <c r="P223" s="15" t="s">
        <v>8359</v>
      </c>
      <c r="Q223" s="12">
        <v>42334.803923611114</v>
      </c>
      <c r="R223">
        <v>2015</v>
      </c>
      <c r="S223" t="s">
        <v>8374</v>
      </c>
    </row>
    <row r="224" spans="1:19" ht="247" thickBot="1" x14ac:dyDescent="0.4">
      <c r="A224">
        <v>2943</v>
      </c>
      <c r="B224" s="3" t="s">
        <v>2943</v>
      </c>
      <c r="C224" s="3" t="s">
        <v>7053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1428894380</v>
      </c>
      <c r="J224">
        <v>1426302380</v>
      </c>
      <c r="K224" t="b">
        <v>0</v>
      </c>
      <c r="L224">
        <v>0</v>
      </c>
      <c r="M224" t="b">
        <v>0</v>
      </c>
      <c r="N224" t="s">
        <v>8301</v>
      </c>
      <c r="O224" s="20" t="s">
        <v>8319</v>
      </c>
      <c r="P224" s="15" t="s">
        <v>8359</v>
      </c>
      <c r="Q224" s="13">
        <v>42077.12939814815</v>
      </c>
      <c r="R224">
        <v>2015</v>
      </c>
      <c r="S224" t="s">
        <v>8366</v>
      </c>
    </row>
    <row r="225" spans="1:19" ht="203.5" thickBot="1" x14ac:dyDescent="0.4">
      <c r="A225">
        <v>2944</v>
      </c>
      <c r="B225" s="3" t="s">
        <v>2944</v>
      </c>
      <c r="C225" s="3" t="s">
        <v>7054</v>
      </c>
      <c r="D225" s="6">
        <v>10000</v>
      </c>
      <c r="E225" s="8">
        <v>100</v>
      </c>
      <c r="F225" t="s">
        <v>8220</v>
      </c>
      <c r="G225" t="s">
        <v>8223</v>
      </c>
      <c r="H225" t="s">
        <v>8245</v>
      </c>
      <c r="I225">
        <v>1433714198</v>
      </c>
      <c r="J225">
        <v>1431122198</v>
      </c>
      <c r="K225" t="b">
        <v>0</v>
      </c>
      <c r="L225">
        <v>1</v>
      </c>
      <c r="M225" t="b">
        <v>0</v>
      </c>
      <c r="N225" t="s">
        <v>8301</v>
      </c>
      <c r="O225" s="20" t="s">
        <v>8319</v>
      </c>
      <c r="P225" s="15" t="s">
        <v>8359</v>
      </c>
      <c r="Q225" s="12">
        <v>42132.9143287037</v>
      </c>
      <c r="R225">
        <v>2015</v>
      </c>
      <c r="S225" t="s">
        <v>8368</v>
      </c>
    </row>
    <row r="226" spans="1:19" ht="276" thickBot="1" x14ac:dyDescent="0.4">
      <c r="A226">
        <v>2945</v>
      </c>
      <c r="B226" s="3" t="s">
        <v>2945</v>
      </c>
      <c r="C226" s="3" t="s">
        <v>7055</v>
      </c>
      <c r="D226" s="6">
        <v>50000</v>
      </c>
      <c r="E226" s="8">
        <v>0</v>
      </c>
      <c r="F226" t="s">
        <v>8220</v>
      </c>
      <c r="G226" t="s">
        <v>8223</v>
      </c>
      <c r="H226" t="s">
        <v>8245</v>
      </c>
      <c r="I226">
        <v>1432437660</v>
      </c>
      <c r="J226">
        <v>1429845660</v>
      </c>
      <c r="K226" t="b">
        <v>0</v>
      </c>
      <c r="L226">
        <v>0</v>
      </c>
      <c r="M226" t="b">
        <v>0</v>
      </c>
      <c r="N226" t="s">
        <v>8301</v>
      </c>
      <c r="O226" s="20" t="s">
        <v>8319</v>
      </c>
      <c r="P226" s="15" t="s">
        <v>8359</v>
      </c>
      <c r="Q226" s="13">
        <v>42118.13958333333</v>
      </c>
      <c r="R226">
        <v>2015</v>
      </c>
      <c r="S226" t="s">
        <v>8367</v>
      </c>
    </row>
    <row r="227" spans="1:19" ht="218" thickBot="1" x14ac:dyDescent="0.4">
      <c r="A227">
        <v>2946</v>
      </c>
      <c r="B227" s="3" t="s">
        <v>2946</v>
      </c>
      <c r="C227" s="3" t="s">
        <v>7056</v>
      </c>
      <c r="D227" s="6">
        <v>2000</v>
      </c>
      <c r="E227" s="8">
        <v>2</v>
      </c>
      <c r="F227" t="s">
        <v>8220</v>
      </c>
      <c r="G227" t="s">
        <v>8224</v>
      </c>
      <c r="H227" t="s">
        <v>8246</v>
      </c>
      <c r="I227">
        <v>1471265092</v>
      </c>
      <c r="J227">
        <v>1468673092</v>
      </c>
      <c r="K227" t="b">
        <v>0</v>
      </c>
      <c r="L227">
        <v>2</v>
      </c>
      <c r="M227" t="b">
        <v>0</v>
      </c>
      <c r="N227" t="s">
        <v>8301</v>
      </c>
      <c r="O227" s="20" t="s">
        <v>8319</v>
      </c>
      <c r="P227" s="15" t="s">
        <v>8359</v>
      </c>
      <c r="Q227" s="12">
        <v>42567.531157407408</v>
      </c>
      <c r="R227">
        <v>2016</v>
      </c>
      <c r="S227" t="s">
        <v>8370</v>
      </c>
    </row>
    <row r="228" spans="1:19" ht="247" thickBot="1" x14ac:dyDescent="0.4">
      <c r="A228">
        <v>2947</v>
      </c>
      <c r="B228" s="3" t="s">
        <v>2947</v>
      </c>
      <c r="C228" s="3" t="s">
        <v>7057</v>
      </c>
      <c r="D228" s="6">
        <v>25000</v>
      </c>
      <c r="E228" s="8">
        <v>1072</v>
      </c>
      <c r="F228" t="s">
        <v>8220</v>
      </c>
      <c r="G228" t="s">
        <v>8223</v>
      </c>
      <c r="H228" t="s">
        <v>8245</v>
      </c>
      <c r="I228">
        <v>1480007460</v>
      </c>
      <c r="J228">
        <v>1475760567</v>
      </c>
      <c r="K228" t="b">
        <v>0</v>
      </c>
      <c r="L228">
        <v>13</v>
      </c>
      <c r="M228" t="b">
        <v>0</v>
      </c>
      <c r="N228" t="s">
        <v>8301</v>
      </c>
      <c r="O228" s="20" t="s">
        <v>8319</v>
      </c>
      <c r="P228" s="15" t="s">
        <v>8359</v>
      </c>
      <c r="Q228" s="13">
        <v>42649.562118055554</v>
      </c>
      <c r="R228">
        <v>2016</v>
      </c>
      <c r="S228" t="s">
        <v>8373</v>
      </c>
    </row>
    <row r="229" spans="1:19" ht="261.5" thickBot="1" x14ac:dyDescent="0.4">
      <c r="A229">
        <v>2948</v>
      </c>
      <c r="B229" s="3" t="s">
        <v>2948</v>
      </c>
      <c r="C229" s="3" t="s">
        <v>7058</v>
      </c>
      <c r="D229" s="6">
        <v>500000</v>
      </c>
      <c r="E229" s="8">
        <v>24</v>
      </c>
      <c r="F229" t="s">
        <v>8220</v>
      </c>
      <c r="G229" t="s">
        <v>8223</v>
      </c>
      <c r="H229" t="s">
        <v>8245</v>
      </c>
      <c r="I229">
        <v>1433259293</v>
      </c>
      <c r="J229">
        <v>1428075293</v>
      </c>
      <c r="K229" t="b">
        <v>0</v>
      </c>
      <c r="L229">
        <v>9</v>
      </c>
      <c r="M229" t="b">
        <v>0</v>
      </c>
      <c r="N229" t="s">
        <v>8301</v>
      </c>
      <c r="O229" s="20" t="s">
        <v>8319</v>
      </c>
      <c r="P229" s="15" t="s">
        <v>8359</v>
      </c>
      <c r="Q229" s="12">
        <v>42097.649224537039</v>
      </c>
      <c r="R229">
        <v>2015</v>
      </c>
      <c r="S229" t="s">
        <v>8367</v>
      </c>
    </row>
    <row r="230" spans="1:19" ht="276" thickBot="1" x14ac:dyDescent="0.4">
      <c r="A230">
        <v>2949</v>
      </c>
      <c r="B230" s="3" t="s">
        <v>2949</v>
      </c>
      <c r="C230" s="3" t="s">
        <v>7059</v>
      </c>
      <c r="D230" s="6">
        <v>1000</v>
      </c>
      <c r="E230" s="8">
        <v>25</v>
      </c>
      <c r="F230" t="s">
        <v>8220</v>
      </c>
      <c r="G230" t="s">
        <v>8223</v>
      </c>
      <c r="H230" t="s">
        <v>8245</v>
      </c>
      <c r="I230">
        <v>1447965917</v>
      </c>
      <c r="J230">
        <v>1445370317</v>
      </c>
      <c r="K230" t="b">
        <v>0</v>
      </c>
      <c r="L230">
        <v>2</v>
      </c>
      <c r="M230" t="b">
        <v>0</v>
      </c>
      <c r="N230" t="s">
        <v>8301</v>
      </c>
      <c r="O230" s="20" t="s">
        <v>8319</v>
      </c>
      <c r="P230" s="15" t="s">
        <v>8359</v>
      </c>
      <c r="Q230" s="13">
        <v>42297.823113425926</v>
      </c>
      <c r="R230">
        <v>2015</v>
      </c>
      <c r="S230" t="s">
        <v>8373</v>
      </c>
    </row>
    <row r="231" spans="1:19" ht="232.5" thickBot="1" x14ac:dyDescent="0.4">
      <c r="A231">
        <v>2950</v>
      </c>
      <c r="B231" s="3" t="s">
        <v>2950</v>
      </c>
      <c r="C231" s="3" t="s">
        <v>7060</v>
      </c>
      <c r="D231" s="6">
        <v>5000000</v>
      </c>
      <c r="E231" s="8">
        <v>0</v>
      </c>
      <c r="F231" t="s">
        <v>8220</v>
      </c>
      <c r="G231" t="s">
        <v>8223</v>
      </c>
      <c r="H231" t="s">
        <v>8245</v>
      </c>
      <c r="I231">
        <v>1453538752</v>
      </c>
      <c r="J231">
        <v>1450946752</v>
      </c>
      <c r="K231" t="b">
        <v>0</v>
      </c>
      <c r="L231">
        <v>0</v>
      </c>
      <c r="M231" t="b">
        <v>0</v>
      </c>
      <c r="N231" t="s">
        <v>8301</v>
      </c>
      <c r="O231" s="20" t="s">
        <v>8319</v>
      </c>
      <c r="P231" s="15" t="s">
        <v>8359</v>
      </c>
      <c r="Q231" s="12">
        <v>42362.365185185183</v>
      </c>
      <c r="R231">
        <v>2015</v>
      </c>
      <c r="S231" t="s">
        <v>8375</v>
      </c>
    </row>
    <row r="232" spans="1:19" ht="276" thickBot="1" x14ac:dyDescent="0.4">
      <c r="A232">
        <v>2951</v>
      </c>
      <c r="B232" s="3" t="s">
        <v>2951</v>
      </c>
      <c r="C232" s="3" t="s">
        <v>7061</v>
      </c>
      <c r="D232" s="6">
        <v>50000</v>
      </c>
      <c r="E232" s="8">
        <v>1096</v>
      </c>
      <c r="F232" t="s">
        <v>8219</v>
      </c>
      <c r="G232" t="s">
        <v>8223</v>
      </c>
      <c r="H232" t="s">
        <v>8245</v>
      </c>
      <c r="I232">
        <v>1412536573</v>
      </c>
      <c r="J232">
        <v>1408648573</v>
      </c>
      <c r="K232" t="b">
        <v>0</v>
      </c>
      <c r="L232">
        <v>58</v>
      </c>
      <c r="M232" t="b">
        <v>0</v>
      </c>
      <c r="N232" t="s">
        <v>8301</v>
      </c>
      <c r="O232" s="20" t="s">
        <v>8319</v>
      </c>
      <c r="P232" s="15" t="s">
        <v>8359</v>
      </c>
      <c r="Q232" s="13">
        <v>41872.802928240744</v>
      </c>
      <c r="R232">
        <v>2014</v>
      </c>
      <c r="S232" t="s">
        <v>8371</v>
      </c>
    </row>
    <row r="233" spans="1:19" ht="276" thickBot="1" x14ac:dyDescent="0.4">
      <c r="A233">
        <v>2952</v>
      </c>
      <c r="B233" s="3" t="s">
        <v>2952</v>
      </c>
      <c r="C233" s="3" t="s">
        <v>7062</v>
      </c>
      <c r="D233" s="6">
        <v>20000</v>
      </c>
      <c r="E233" s="8">
        <v>1605</v>
      </c>
      <c r="F233" t="s">
        <v>8219</v>
      </c>
      <c r="G233" t="s">
        <v>8223</v>
      </c>
      <c r="H233" t="s">
        <v>8245</v>
      </c>
      <c r="I233">
        <v>1476676800</v>
      </c>
      <c r="J233">
        <v>1473957239</v>
      </c>
      <c r="K233" t="b">
        <v>0</v>
      </c>
      <c r="L233">
        <v>8</v>
      </c>
      <c r="M233" t="b">
        <v>0</v>
      </c>
      <c r="N233" t="s">
        <v>8301</v>
      </c>
      <c r="O233" s="20" t="s">
        <v>8319</v>
      </c>
      <c r="P233" s="15" t="s">
        <v>8359</v>
      </c>
      <c r="Q233" s="12">
        <v>42628.690266203703</v>
      </c>
      <c r="R233">
        <v>2016</v>
      </c>
      <c r="S233" t="s">
        <v>8372</v>
      </c>
    </row>
    <row r="234" spans="1:19" ht="232.5" thickBot="1" x14ac:dyDescent="0.4">
      <c r="A234">
        <v>2953</v>
      </c>
      <c r="B234" s="3" t="s">
        <v>2953</v>
      </c>
      <c r="C234" s="3" t="s">
        <v>7063</v>
      </c>
      <c r="D234" s="6">
        <v>400000</v>
      </c>
      <c r="E234" s="8">
        <v>605</v>
      </c>
      <c r="F234" t="s">
        <v>8219</v>
      </c>
      <c r="G234" t="s">
        <v>8223</v>
      </c>
      <c r="H234" t="s">
        <v>8245</v>
      </c>
      <c r="I234">
        <v>1444330821</v>
      </c>
      <c r="J234">
        <v>1441738821</v>
      </c>
      <c r="K234" t="b">
        <v>0</v>
      </c>
      <c r="L234">
        <v>3</v>
      </c>
      <c r="M234" t="b">
        <v>0</v>
      </c>
      <c r="N234" t="s">
        <v>8301</v>
      </c>
      <c r="O234" s="20" t="s">
        <v>8319</v>
      </c>
      <c r="P234" s="15" t="s">
        <v>8359</v>
      </c>
      <c r="Q234" s="13">
        <v>42255.791909722226</v>
      </c>
      <c r="R234">
        <v>2015</v>
      </c>
      <c r="S234" t="s">
        <v>8372</v>
      </c>
    </row>
    <row r="235" spans="1:19" ht="232.5" thickBot="1" x14ac:dyDescent="0.4">
      <c r="A235">
        <v>2954</v>
      </c>
      <c r="B235" s="3" t="s">
        <v>2954</v>
      </c>
      <c r="C235" s="3" t="s">
        <v>7064</v>
      </c>
      <c r="D235" s="6">
        <v>15000</v>
      </c>
      <c r="E235" s="8">
        <v>0</v>
      </c>
      <c r="F235" t="s">
        <v>8219</v>
      </c>
      <c r="G235" t="s">
        <v>8223</v>
      </c>
      <c r="H235" t="s">
        <v>8245</v>
      </c>
      <c r="I235">
        <v>1489669203</v>
      </c>
      <c r="J235">
        <v>1487944803</v>
      </c>
      <c r="K235" t="b">
        <v>0</v>
      </c>
      <c r="L235">
        <v>0</v>
      </c>
      <c r="M235" t="b">
        <v>0</v>
      </c>
      <c r="N235" t="s">
        <v>8301</v>
      </c>
      <c r="O235" s="20" t="s">
        <v>8319</v>
      </c>
      <c r="P235" s="15" t="s">
        <v>8359</v>
      </c>
      <c r="Q235" s="12">
        <v>42790.583368055559</v>
      </c>
      <c r="R235">
        <v>2017</v>
      </c>
      <c r="S235" t="s">
        <v>8376</v>
      </c>
    </row>
    <row r="236" spans="1:19" ht="189" thickBot="1" x14ac:dyDescent="0.4">
      <c r="A236">
        <v>2955</v>
      </c>
      <c r="B236" s="3" t="s">
        <v>2955</v>
      </c>
      <c r="C236" s="3" t="s">
        <v>7065</v>
      </c>
      <c r="D236" s="6">
        <v>1200</v>
      </c>
      <c r="E236" s="8">
        <v>715</v>
      </c>
      <c r="F236" t="s">
        <v>8219</v>
      </c>
      <c r="G236" t="s">
        <v>8223</v>
      </c>
      <c r="H236" t="s">
        <v>8245</v>
      </c>
      <c r="I236">
        <v>1434476849</v>
      </c>
      <c r="J236">
        <v>1431884849</v>
      </c>
      <c r="K236" t="b">
        <v>0</v>
      </c>
      <c r="L236">
        <v>11</v>
      </c>
      <c r="M236" t="b">
        <v>0</v>
      </c>
      <c r="N236" t="s">
        <v>8301</v>
      </c>
      <c r="O236" s="20" t="s">
        <v>8319</v>
      </c>
      <c r="P236" s="15" t="s">
        <v>8359</v>
      </c>
      <c r="Q236" s="13">
        <v>42141.741307870368</v>
      </c>
      <c r="R236">
        <v>2015</v>
      </c>
      <c r="S236" t="s">
        <v>8368</v>
      </c>
    </row>
    <row r="237" spans="1:19" ht="247" thickBot="1" x14ac:dyDescent="0.4">
      <c r="A237">
        <v>2956</v>
      </c>
      <c r="B237" s="3" t="s">
        <v>2956</v>
      </c>
      <c r="C237" s="3" t="s">
        <v>7066</v>
      </c>
      <c r="D237" s="6">
        <v>7900</v>
      </c>
      <c r="E237" s="8">
        <v>1322</v>
      </c>
      <c r="F237" t="s">
        <v>8219</v>
      </c>
      <c r="G237" t="s">
        <v>8223</v>
      </c>
      <c r="H237" t="s">
        <v>8245</v>
      </c>
      <c r="I237">
        <v>1462402850</v>
      </c>
      <c r="J237">
        <v>1459810850</v>
      </c>
      <c r="K237" t="b">
        <v>0</v>
      </c>
      <c r="L237">
        <v>20</v>
      </c>
      <c r="M237" t="b">
        <v>0</v>
      </c>
      <c r="N237" t="s">
        <v>8301</v>
      </c>
      <c r="O237" s="20" t="s">
        <v>8319</v>
      </c>
      <c r="P237" s="15" t="s">
        <v>8359</v>
      </c>
      <c r="Q237" s="12">
        <v>42464.958912037036</v>
      </c>
      <c r="R237">
        <v>2016</v>
      </c>
      <c r="S237" t="s">
        <v>8367</v>
      </c>
    </row>
    <row r="238" spans="1:19" ht="232.5" thickBot="1" x14ac:dyDescent="0.4">
      <c r="A238">
        <v>2957</v>
      </c>
      <c r="B238" s="3" t="s">
        <v>2957</v>
      </c>
      <c r="C238" s="3" t="s">
        <v>7067</v>
      </c>
      <c r="D238" s="6">
        <v>15000</v>
      </c>
      <c r="E238" s="8">
        <v>280</v>
      </c>
      <c r="F238" t="s">
        <v>8219</v>
      </c>
      <c r="G238" t="s">
        <v>8223</v>
      </c>
      <c r="H238" t="s">
        <v>8245</v>
      </c>
      <c r="I238">
        <v>1427498172</v>
      </c>
      <c r="J238">
        <v>1422317772</v>
      </c>
      <c r="K238" t="b">
        <v>0</v>
      </c>
      <c r="L238">
        <v>3</v>
      </c>
      <c r="M238" t="b">
        <v>0</v>
      </c>
      <c r="N238" t="s">
        <v>8301</v>
      </c>
      <c r="O238" s="20" t="s">
        <v>8319</v>
      </c>
      <c r="P238" s="15" t="s">
        <v>8359</v>
      </c>
      <c r="Q238" s="13">
        <v>42031.011250000003</v>
      </c>
      <c r="R238">
        <v>2015</v>
      </c>
      <c r="S238" t="s">
        <v>8365</v>
      </c>
    </row>
    <row r="239" spans="1:19" ht="247" thickBot="1" x14ac:dyDescent="0.4">
      <c r="A239">
        <v>2958</v>
      </c>
      <c r="B239" s="3" t="s">
        <v>2958</v>
      </c>
      <c r="C239" s="3" t="s">
        <v>7068</v>
      </c>
      <c r="D239" s="6">
        <v>80000</v>
      </c>
      <c r="E239" s="8">
        <v>0</v>
      </c>
      <c r="F239" t="s">
        <v>8219</v>
      </c>
      <c r="G239" t="s">
        <v>8223</v>
      </c>
      <c r="H239" t="s">
        <v>8245</v>
      </c>
      <c r="I239">
        <v>1462729317</v>
      </c>
      <c r="J239">
        <v>1457548917</v>
      </c>
      <c r="K239" t="b">
        <v>0</v>
      </c>
      <c r="L239">
        <v>0</v>
      </c>
      <c r="M239" t="b">
        <v>0</v>
      </c>
      <c r="N239" t="s">
        <v>8301</v>
      </c>
      <c r="O239" s="20" t="s">
        <v>8319</v>
      </c>
      <c r="P239" s="15" t="s">
        <v>8359</v>
      </c>
      <c r="Q239" s="12">
        <v>42438.779131944444</v>
      </c>
      <c r="R239">
        <v>2016</v>
      </c>
      <c r="S239" t="s">
        <v>8366</v>
      </c>
    </row>
    <row r="240" spans="1:19" ht="290.5" thickBot="1" x14ac:dyDescent="0.4">
      <c r="A240">
        <v>2959</v>
      </c>
      <c r="B240" s="3" t="s">
        <v>2959</v>
      </c>
      <c r="C240" s="3" t="s">
        <v>7069</v>
      </c>
      <c r="D240" s="6">
        <v>10000</v>
      </c>
      <c r="E240" s="8">
        <v>0</v>
      </c>
      <c r="F240" t="s">
        <v>8219</v>
      </c>
      <c r="G240" t="s">
        <v>8224</v>
      </c>
      <c r="H240" t="s">
        <v>8246</v>
      </c>
      <c r="I240">
        <v>1465258325</v>
      </c>
      <c r="J240">
        <v>1462666325</v>
      </c>
      <c r="K240" t="b">
        <v>0</v>
      </c>
      <c r="L240">
        <v>0</v>
      </c>
      <c r="M240" t="b">
        <v>0</v>
      </c>
      <c r="N240" t="s">
        <v>8301</v>
      </c>
      <c r="O240" s="20" t="s">
        <v>8319</v>
      </c>
      <c r="P240" s="15" t="s">
        <v>8359</v>
      </c>
      <c r="Q240" s="13">
        <v>42498.008391203701</v>
      </c>
      <c r="R240">
        <v>2016</v>
      </c>
      <c r="S240" t="s">
        <v>8368</v>
      </c>
    </row>
    <row r="241" spans="1:19" ht="232.5" thickBot="1" x14ac:dyDescent="0.4">
      <c r="A241">
        <v>2960</v>
      </c>
      <c r="B241" s="3" t="s">
        <v>2960</v>
      </c>
      <c r="C241" s="3" t="s">
        <v>7070</v>
      </c>
      <c r="D241" s="6">
        <v>30000000</v>
      </c>
      <c r="E241" s="8">
        <v>0</v>
      </c>
      <c r="F241" t="s">
        <v>8219</v>
      </c>
      <c r="G241" t="s">
        <v>8223</v>
      </c>
      <c r="H241" t="s">
        <v>8245</v>
      </c>
      <c r="I241">
        <v>1410459023</v>
      </c>
      <c r="J241">
        <v>1407867023</v>
      </c>
      <c r="K241" t="b">
        <v>0</v>
      </c>
      <c r="L241">
        <v>0</v>
      </c>
      <c r="M241" t="b">
        <v>0</v>
      </c>
      <c r="N241" t="s">
        <v>8301</v>
      </c>
      <c r="O241" s="20" t="s">
        <v>8319</v>
      </c>
      <c r="P241" s="15" t="s">
        <v>8359</v>
      </c>
      <c r="Q241" s="12">
        <v>41863.757210648146</v>
      </c>
      <c r="R241">
        <v>2014</v>
      </c>
      <c r="S241" t="s">
        <v>8371</v>
      </c>
    </row>
    <row r="242" spans="1:19" ht="247" thickBot="1" x14ac:dyDescent="0.4">
      <c r="A242">
        <v>2961</v>
      </c>
      <c r="B242" s="3" t="s">
        <v>2961</v>
      </c>
      <c r="C242" s="3" t="s">
        <v>7071</v>
      </c>
      <c r="D242" s="6">
        <v>5000</v>
      </c>
      <c r="E242" s="8">
        <v>5481</v>
      </c>
      <c r="F242" t="s">
        <v>8218</v>
      </c>
      <c r="G242" t="s">
        <v>8223</v>
      </c>
      <c r="H242" t="s">
        <v>8245</v>
      </c>
      <c r="I242">
        <v>1427342400</v>
      </c>
      <c r="J242">
        <v>1424927159</v>
      </c>
      <c r="K242" t="b">
        <v>0</v>
      </c>
      <c r="L242">
        <v>108</v>
      </c>
      <c r="M242" t="b">
        <v>1</v>
      </c>
      <c r="N242" t="s">
        <v>8269</v>
      </c>
      <c r="O242" s="20" t="s">
        <v>8319</v>
      </c>
      <c r="P242" s="15" t="s">
        <v>8320</v>
      </c>
      <c r="Q242" s="13">
        <v>42061.212488425925</v>
      </c>
      <c r="R242">
        <v>2015</v>
      </c>
      <c r="S242" t="s">
        <v>8376</v>
      </c>
    </row>
    <row r="243" spans="1:19" ht="247" thickBot="1" x14ac:dyDescent="0.4">
      <c r="A243">
        <v>2962</v>
      </c>
      <c r="B243" s="3" t="s">
        <v>2962</v>
      </c>
      <c r="C243" s="3" t="s">
        <v>7072</v>
      </c>
      <c r="D243" s="6">
        <v>1000</v>
      </c>
      <c r="E243" s="8">
        <v>1218</v>
      </c>
      <c r="F243" t="s">
        <v>8218</v>
      </c>
      <c r="G243" t="s">
        <v>8223</v>
      </c>
      <c r="H243" t="s">
        <v>8245</v>
      </c>
      <c r="I243">
        <v>1425193140</v>
      </c>
      <c r="J243">
        <v>1422769906</v>
      </c>
      <c r="K243" t="b">
        <v>0</v>
      </c>
      <c r="L243">
        <v>20</v>
      </c>
      <c r="M243" t="b">
        <v>1</v>
      </c>
      <c r="N243" t="s">
        <v>8269</v>
      </c>
      <c r="O243" s="20" t="s">
        <v>8319</v>
      </c>
      <c r="P243" s="15" t="s">
        <v>8320</v>
      </c>
      <c r="Q243" s="12">
        <v>42036.24428240741</v>
      </c>
      <c r="R243">
        <v>2015</v>
      </c>
      <c r="S243" t="s">
        <v>8376</v>
      </c>
    </row>
    <row r="244" spans="1:19" ht="276" thickBot="1" x14ac:dyDescent="0.4">
      <c r="A244">
        <v>2963</v>
      </c>
      <c r="B244" s="3" t="s">
        <v>2963</v>
      </c>
      <c r="C244" s="3" t="s">
        <v>7073</v>
      </c>
      <c r="D244" s="6">
        <v>10000</v>
      </c>
      <c r="E244" s="8">
        <v>10685</v>
      </c>
      <c r="F244" t="s">
        <v>8218</v>
      </c>
      <c r="G244" t="s">
        <v>8223</v>
      </c>
      <c r="H244" t="s">
        <v>8245</v>
      </c>
      <c r="I244">
        <v>1435835824</v>
      </c>
      <c r="J244">
        <v>1433243824</v>
      </c>
      <c r="K244" t="b">
        <v>0</v>
      </c>
      <c r="L244">
        <v>98</v>
      </c>
      <c r="M244" t="b">
        <v>1</v>
      </c>
      <c r="N244" t="s">
        <v>8269</v>
      </c>
      <c r="O244" s="20" t="s">
        <v>8319</v>
      </c>
      <c r="P244" s="15" t="s">
        <v>8320</v>
      </c>
      <c r="Q244" s="13">
        <v>42157.470185185186</v>
      </c>
      <c r="R244">
        <v>2015</v>
      </c>
      <c r="S244" t="s">
        <v>8369</v>
      </c>
    </row>
    <row r="245" spans="1:19" ht="247" thickBot="1" x14ac:dyDescent="0.4">
      <c r="A245">
        <v>2964</v>
      </c>
      <c r="B245" s="3" t="s">
        <v>2964</v>
      </c>
      <c r="C245" s="3" t="s">
        <v>7074</v>
      </c>
      <c r="D245" s="6">
        <v>5000</v>
      </c>
      <c r="E245" s="8">
        <v>5035.6899999999996</v>
      </c>
      <c r="F245" t="s">
        <v>8218</v>
      </c>
      <c r="G245" t="s">
        <v>8223</v>
      </c>
      <c r="H245" t="s">
        <v>8245</v>
      </c>
      <c r="I245">
        <v>1407360720</v>
      </c>
      <c r="J245">
        <v>1404769819</v>
      </c>
      <c r="K245" t="b">
        <v>0</v>
      </c>
      <c r="L245">
        <v>196</v>
      </c>
      <c r="M245" t="b">
        <v>1</v>
      </c>
      <c r="N245" t="s">
        <v>8269</v>
      </c>
      <c r="O245" s="20" t="s">
        <v>8319</v>
      </c>
      <c r="P245" s="15" t="s">
        <v>8320</v>
      </c>
      <c r="Q245" s="12">
        <v>41827.909942129627</v>
      </c>
      <c r="R245">
        <v>2014</v>
      </c>
      <c r="S245" t="s">
        <v>8370</v>
      </c>
    </row>
    <row r="246" spans="1:19" ht="290.5" thickBot="1" x14ac:dyDescent="0.4">
      <c r="A246">
        <v>2965</v>
      </c>
      <c r="B246" s="3" t="s">
        <v>2965</v>
      </c>
      <c r="C246" s="3" t="s">
        <v>7075</v>
      </c>
      <c r="D246" s="6">
        <v>1500</v>
      </c>
      <c r="E246" s="8">
        <v>1635</v>
      </c>
      <c r="F246" t="s">
        <v>8218</v>
      </c>
      <c r="G246" t="s">
        <v>8223</v>
      </c>
      <c r="H246" t="s">
        <v>8245</v>
      </c>
      <c r="I246">
        <v>1436290233</v>
      </c>
      <c r="J246">
        <v>1433698233</v>
      </c>
      <c r="K246" t="b">
        <v>0</v>
      </c>
      <c r="L246">
        <v>39</v>
      </c>
      <c r="M246" t="b">
        <v>1</v>
      </c>
      <c r="N246" t="s">
        <v>8269</v>
      </c>
      <c r="O246" s="20" t="s">
        <v>8319</v>
      </c>
      <c r="P246" s="15" t="s">
        <v>8320</v>
      </c>
      <c r="Q246" s="13">
        <v>42162.729548611111</v>
      </c>
      <c r="R246">
        <v>2015</v>
      </c>
      <c r="S246" t="s">
        <v>8369</v>
      </c>
    </row>
    <row r="247" spans="1:19" ht="261.5" thickBot="1" x14ac:dyDescent="0.4">
      <c r="A247">
        <v>2966</v>
      </c>
      <c r="B247" s="3" t="s">
        <v>2966</v>
      </c>
      <c r="C247" s="3" t="s">
        <v>7076</v>
      </c>
      <c r="D247" s="6">
        <v>10000</v>
      </c>
      <c r="E247" s="8">
        <v>11363</v>
      </c>
      <c r="F247" t="s">
        <v>8218</v>
      </c>
      <c r="G247" t="s">
        <v>8223</v>
      </c>
      <c r="H247" t="s">
        <v>8245</v>
      </c>
      <c r="I247">
        <v>1442425412</v>
      </c>
      <c r="J247">
        <v>1439833412</v>
      </c>
      <c r="K247" t="b">
        <v>0</v>
      </c>
      <c r="L247">
        <v>128</v>
      </c>
      <c r="M247" t="b">
        <v>1</v>
      </c>
      <c r="N247" t="s">
        <v>8269</v>
      </c>
      <c r="O247" s="20" t="s">
        <v>8319</v>
      </c>
      <c r="P247" s="15" t="s">
        <v>8320</v>
      </c>
      <c r="Q247" s="12">
        <v>42233.738564814812</v>
      </c>
      <c r="R247">
        <v>2015</v>
      </c>
      <c r="S247" t="s">
        <v>8371</v>
      </c>
    </row>
    <row r="248" spans="1:19" ht="189" thickBot="1" x14ac:dyDescent="0.4">
      <c r="A248">
        <v>2967</v>
      </c>
      <c r="B248" s="3" t="s">
        <v>2967</v>
      </c>
      <c r="C248" s="3" t="s">
        <v>7077</v>
      </c>
      <c r="D248" s="6">
        <v>5000</v>
      </c>
      <c r="E248" s="8">
        <v>5696</v>
      </c>
      <c r="F248" t="s">
        <v>8218</v>
      </c>
      <c r="G248" t="s">
        <v>8223</v>
      </c>
      <c r="H248" t="s">
        <v>8245</v>
      </c>
      <c r="I248">
        <v>1425872692</v>
      </c>
      <c r="J248">
        <v>1423284292</v>
      </c>
      <c r="K248" t="b">
        <v>0</v>
      </c>
      <c r="L248">
        <v>71</v>
      </c>
      <c r="M248" t="b">
        <v>1</v>
      </c>
      <c r="N248" t="s">
        <v>8269</v>
      </c>
      <c r="O248" s="20" t="s">
        <v>8319</v>
      </c>
      <c r="P248" s="15" t="s">
        <v>8320</v>
      </c>
      <c r="Q248" s="13">
        <v>42042.197824074072</v>
      </c>
      <c r="R248">
        <v>2015</v>
      </c>
      <c r="S248" t="s">
        <v>8376</v>
      </c>
    </row>
    <row r="249" spans="1:19" ht="174.5" thickBot="1" x14ac:dyDescent="0.4">
      <c r="A249">
        <v>2968</v>
      </c>
      <c r="B249" s="3" t="s">
        <v>2968</v>
      </c>
      <c r="C249" s="3" t="s">
        <v>7078</v>
      </c>
      <c r="D249" s="6">
        <v>3500</v>
      </c>
      <c r="E249" s="8">
        <v>3710</v>
      </c>
      <c r="F249" t="s">
        <v>8218</v>
      </c>
      <c r="G249" t="s">
        <v>8223</v>
      </c>
      <c r="H249" t="s">
        <v>8245</v>
      </c>
      <c r="I249">
        <v>1471406340</v>
      </c>
      <c r="J249">
        <v>1470227660</v>
      </c>
      <c r="K249" t="b">
        <v>0</v>
      </c>
      <c r="L249">
        <v>47</v>
      </c>
      <c r="M249" t="b">
        <v>1</v>
      </c>
      <c r="N249" t="s">
        <v>8269</v>
      </c>
      <c r="O249" s="20" t="s">
        <v>8319</v>
      </c>
      <c r="P249" s="15" t="s">
        <v>8320</v>
      </c>
      <c r="Q249" s="12">
        <v>42585.523842592593</v>
      </c>
      <c r="R249">
        <v>2016</v>
      </c>
      <c r="S249" t="s">
        <v>8371</v>
      </c>
    </row>
    <row r="250" spans="1:19" ht="261.5" thickBot="1" x14ac:dyDescent="0.4">
      <c r="A250">
        <v>2969</v>
      </c>
      <c r="B250" s="3" t="s">
        <v>2969</v>
      </c>
      <c r="C250" s="3" t="s">
        <v>7079</v>
      </c>
      <c r="D250" s="6">
        <v>1000</v>
      </c>
      <c r="E250" s="8">
        <v>1625</v>
      </c>
      <c r="F250" t="s">
        <v>8218</v>
      </c>
      <c r="G250" t="s">
        <v>8228</v>
      </c>
      <c r="H250" t="s">
        <v>8250</v>
      </c>
      <c r="I250">
        <v>1430693460</v>
      </c>
      <c r="J250">
        <v>1428087153</v>
      </c>
      <c r="K250" t="b">
        <v>0</v>
      </c>
      <c r="L250">
        <v>17</v>
      </c>
      <c r="M250" t="b">
        <v>1</v>
      </c>
      <c r="N250" t="s">
        <v>8269</v>
      </c>
      <c r="O250" s="20" t="s">
        <v>8319</v>
      </c>
      <c r="P250" s="15" t="s">
        <v>8320</v>
      </c>
      <c r="Q250" s="13">
        <v>42097.786493055559</v>
      </c>
      <c r="R250">
        <v>2015</v>
      </c>
      <c r="S250" t="s">
        <v>8367</v>
      </c>
    </row>
    <row r="251" spans="1:19" ht="232.5" thickBot="1" x14ac:dyDescent="0.4">
      <c r="A251">
        <v>2970</v>
      </c>
      <c r="B251" s="3" t="s">
        <v>2970</v>
      </c>
      <c r="C251" s="3" t="s">
        <v>7080</v>
      </c>
      <c r="D251" s="6">
        <v>6000</v>
      </c>
      <c r="E251" s="8">
        <v>6360</v>
      </c>
      <c r="F251" t="s">
        <v>8218</v>
      </c>
      <c r="G251" t="s">
        <v>8223</v>
      </c>
      <c r="H251" t="s">
        <v>8245</v>
      </c>
      <c r="I251">
        <v>1405699451</v>
      </c>
      <c r="J251">
        <v>1403107451</v>
      </c>
      <c r="K251" t="b">
        <v>0</v>
      </c>
      <c r="L251">
        <v>91</v>
      </c>
      <c r="M251" t="b">
        <v>1</v>
      </c>
      <c r="N251" t="s">
        <v>8269</v>
      </c>
      <c r="O251" s="20" t="s">
        <v>8319</v>
      </c>
      <c r="P251" s="15" t="s">
        <v>8320</v>
      </c>
      <c r="Q251" s="12">
        <v>41808.669571759259</v>
      </c>
      <c r="R251">
        <v>2014</v>
      </c>
      <c r="S251" t="s">
        <v>8369</v>
      </c>
    </row>
    <row r="252" spans="1:19" ht="261.5" thickBot="1" x14ac:dyDescent="0.4">
      <c r="A252">
        <v>2971</v>
      </c>
      <c r="B252" s="3" t="s">
        <v>2971</v>
      </c>
      <c r="C252" s="3" t="s">
        <v>7081</v>
      </c>
      <c r="D252" s="6">
        <v>3200</v>
      </c>
      <c r="E252" s="8">
        <v>3205</v>
      </c>
      <c r="F252" t="s">
        <v>8218</v>
      </c>
      <c r="G252" t="s">
        <v>8223</v>
      </c>
      <c r="H252" t="s">
        <v>8245</v>
      </c>
      <c r="I252">
        <v>1409500078</v>
      </c>
      <c r="J252">
        <v>1406908078</v>
      </c>
      <c r="K252" t="b">
        <v>0</v>
      </c>
      <c r="L252">
        <v>43</v>
      </c>
      <c r="M252" t="b">
        <v>1</v>
      </c>
      <c r="N252" t="s">
        <v>8269</v>
      </c>
      <c r="O252" s="20" t="s">
        <v>8319</v>
      </c>
      <c r="P252" s="15" t="s">
        <v>8320</v>
      </c>
      <c r="Q252" s="13">
        <v>41852.658310185187</v>
      </c>
      <c r="R252">
        <v>2014</v>
      </c>
      <c r="S252" t="s">
        <v>8371</v>
      </c>
    </row>
    <row r="253" spans="1:19" ht="174.5" thickBot="1" x14ac:dyDescent="0.4">
      <c r="A253">
        <v>2972</v>
      </c>
      <c r="B253" s="3" t="s">
        <v>2972</v>
      </c>
      <c r="C253" s="3" t="s">
        <v>7082</v>
      </c>
      <c r="D253" s="6">
        <v>2000</v>
      </c>
      <c r="E253" s="8">
        <v>2107</v>
      </c>
      <c r="F253" t="s">
        <v>8218</v>
      </c>
      <c r="G253" t="s">
        <v>8223</v>
      </c>
      <c r="H253" t="s">
        <v>8245</v>
      </c>
      <c r="I253">
        <v>1480899600</v>
      </c>
      <c r="J253">
        <v>1479609520</v>
      </c>
      <c r="K253" t="b">
        <v>0</v>
      </c>
      <c r="L253">
        <v>17</v>
      </c>
      <c r="M253" t="b">
        <v>1</v>
      </c>
      <c r="N253" t="s">
        <v>8269</v>
      </c>
      <c r="O253" s="20" t="s">
        <v>8319</v>
      </c>
      <c r="P253" s="15" t="s">
        <v>8320</v>
      </c>
      <c r="Q253" s="12">
        <v>42694.110185185185</v>
      </c>
      <c r="R253">
        <v>2016</v>
      </c>
      <c r="S253" t="s">
        <v>8374</v>
      </c>
    </row>
    <row r="254" spans="1:19" ht="290.5" thickBot="1" x14ac:dyDescent="0.4">
      <c r="A254">
        <v>2973</v>
      </c>
      <c r="B254" s="3" t="s">
        <v>2973</v>
      </c>
      <c r="C254" s="3" t="s">
        <v>7083</v>
      </c>
      <c r="D254" s="6">
        <v>5000</v>
      </c>
      <c r="E254" s="8">
        <v>8740</v>
      </c>
      <c r="F254" t="s">
        <v>8218</v>
      </c>
      <c r="G254" t="s">
        <v>8223</v>
      </c>
      <c r="H254" t="s">
        <v>8245</v>
      </c>
      <c r="I254">
        <v>1451620800</v>
      </c>
      <c r="J254">
        <v>1449171508</v>
      </c>
      <c r="K254" t="b">
        <v>0</v>
      </c>
      <c r="L254">
        <v>33</v>
      </c>
      <c r="M254" t="b">
        <v>1</v>
      </c>
      <c r="N254" t="s">
        <v>8269</v>
      </c>
      <c r="O254" s="20" t="s">
        <v>8319</v>
      </c>
      <c r="P254" s="15" t="s">
        <v>8320</v>
      </c>
      <c r="Q254" s="13">
        <v>42341.818379629629</v>
      </c>
      <c r="R254">
        <v>2015</v>
      </c>
      <c r="S254" t="s">
        <v>8375</v>
      </c>
    </row>
    <row r="255" spans="1:19" ht="276" thickBot="1" x14ac:dyDescent="0.4">
      <c r="A255">
        <v>2974</v>
      </c>
      <c r="B255" s="3" t="s">
        <v>2974</v>
      </c>
      <c r="C255" s="3" t="s">
        <v>7084</v>
      </c>
      <c r="D255" s="6">
        <v>5000</v>
      </c>
      <c r="E255" s="8">
        <v>5100</v>
      </c>
      <c r="F255" t="s">
        <v>8218</v>
      </c>
      <c r="G255" t="s">
        <v>8223</v>
      </c>
      <c r="H255" t="s">
        <v>8245</v>
      </c>
      <c r="I255">
        <v>1411695300</v>
      </c>
      <c r="J255">
        <v>1409275671</v>
      </c>
      <c r="K255" t="b">
        <v>0</v>
      </c>
      <c r="L255">
        <v>87</v>
      </c>
      <c r="M255" t="b">
        <v>1</v>
      </c>
      <c r="N255" t="s">
        <v>8269</v>
      </c>
      <c r="O255" s="20" t="s">
        <v>8319</v>
      </c>
      <c r="P255" s="15" t="s">
        <v>8320</v>
      </c>
      <c r="Q255" s="12">
        <v>41880.061006944445</v>
      </c>
      <c r="R255">
        <v>2014</v>
      </c>
      <c r="S255" t="s">
        <v>8371</v>
      </c>
    </row>
    <row r="256" spans="1:19" ht="261.5" thickBot="1" x14ac:dyDescent="0.4">
      <c r="A256">
        <v>2975</v>
      </c>
      <c r="B256" s="3" t="s">
        <v>2975</v>
      </c>
      <c r="C256" s="3" t="s">
        <v>7085</v>
      </c>
      <c r="D256" s="6">
        <v>8000</v>
      </c>
      <c r="E256" s="8">
        <v>8010</v>
      </c>
      <c r="F256" t="s">
        <v>8218</v>
      </c>
      <c r="G256" t="s">
        <v>8223</v>
      </c>
      <c r="H256" t="s">
        <v>8245</v>
      </c>
      <c r="I256">
        <v>1417057200</v>
      </c>
      <c r="J256">
        <v>1414599886</v>
      </c>
      <c r="K256" t="b">
        <v>0</v>
      </c>
      <c r="L256">
        <v>113</v>
      </c>
      <c r="M256" t="b">
        <v>1</v>
      </c>
      <c r="N256" t="s">
        <v>8269</v>
      </c>
      <c r="O256" s="20" t="s">
        <v>8319</v>
      </c>
      <c r="P256" s="15" t="s">
        <v>8320</v>
      </c>
      <c r="Q256" s="13">
        <v>41941.683865740742</v>
      </c>
      <c r="R256">
        <v>2014</v>
      </c>
      <c r="S256" t="s">
        <v>8373</v>
      </c>
    </row>
    <row r="257" spans="1:19" ht="218" thickBot="1" x14ac:dyDescent="0.4">
      <c r="A257">
        <v>2976</v>
      </c>
      <c r="B257" s="3" t="s">
        <v>2976</v>
      </c>
      <c r="C257" s="3" t="s">
        <v>7086</v>
      </c>
      <c r="D257" s="6">
        <v>70</v>
      </c>
      <c r="E257" s="8">
        <v>120</v>
      </c>
      <c r="F257" t="s">
        <v>8218</v>
      </c>
      <c r="G257" t="s">
        <v>8224</v>
      </c>
      <c r="H257" t="s">
        <v>8246</v>
      </c>
      <c r="I257">
        <v>1457870400</v>
      </c>
      <c r="J257">
        <v>1456421530</v>
      </c>
      <c r="K257" t="b">
        <v>0</v>
      </c>
      <c r="L257">
        <v>14</v>
      </c>
      <c r="M257" t="b">
        <v>1</v>
      </c>
      <c r="N257" t="s">
        <v>8269</v>
      </c>
      <c r="O257" s="20" t="s">
        <v>8319</v>
      </c>
      <c r="P257" s="15" t="s">
        <v>8320</v>
      </c>
      <c r="Q257" s="12">
        <v>42425.730671296296</v>
      </c>
      <c r="R257">
        <v>2016</v>
      </c>
      <c r="S257" t="s">
        <v>8376</v>
      </c>
    </row>
    <row r="258" spans="1:19" ht="305" thickBot="1" x14ac:dyDescent="0.4">
      <c r="A258">
        <v>2977</v>
      </c>
      <c r="B258" s="3" t="s">
        <v>2977</v>
      </c>
      <c r="C258" s="3" t="s">
        <v>7087</v>
      </c>
      <c r="D258" s="6">
        <v>3000</v>
      </c>
      <c r="E258" s="8">
        <v>3407</v>
      </c>
      <c r="F258" t="s">
        <v>8218</v>
      </c>
      <c r="G258" t="s">
        <v>8223</v>
      </c>
      <c r="H258" t="s">
        <v>8245</v>
      </c>
      <c r="I258">
        <v>1427076840</v>
      </c>
      <c r="J258">
        <v>1421960934</v>
      </c>
      <c r="K258" t="b">
        <v>0</v>
      </c>
      <c r="L258">
        <v>30</v>
      </c>
      <c r="M258" t="b">
        <v>1</v>
      </c>
      <c r="N258" t="s">
        <v>8269</v>
      </c>
      <c r="O258" s="20" t="s">
        <v>8319</v>
      </c>
      <c r="P258" s="15" t="s">
        <v>8320</v>
      </c>
      <c r="Q258" s="13">
        <v>42026.881180555552</v>
      </c>
      <c r="R258">
        <v>2015</v>
      </c>
      <c r="S258" t="s">
        <v>8365</v>
      </c>
    </row>
    <row r="259" spans="1:19" ht="261.5" thickBot="1" x14ac:dyDescent="0.4">
      <c r="A259">
        <v>2978</v>
      </c>
      <c r="B259" s="3" t="s">
        <v>2978</v>
      </c>
      <c r="C259" s="3" t="s">
        <v>7088</v>
      </c>
      <c r="D259" s="6">
        <v>750</v>
      </c>
      <c r="E259" s="8">
        <v>971</v>
      </c>
      <c r="F259" t="s">
        <v>8218</v>
      </c>
      <c r="G259" t="s">
        <v>8223</v>
      </c>
      <c r="H259" t="s">
        <v>8245</v>
      </c>
      <c r="I259">
        <v>1413784740</v>
      </c>
      <c r="J259">
        <v>1412954547</v>
      </c>
      <c r="K259" t="b">
        <v>0</v>
      </c>
      <c r="L259">
        <v>16</v>
      </c>
      <c r="M259" t="b">
        <v>1</v>
      </c>
      <c r="N259" t="s">
        <v>8269</v>
      </c>
      <c r="O259" s="20" t="s">
        <v>8319</v>
      </c>
      <c r="P259" s="15" t="s">
        <v>8320</v>
      </c>
      <c r="Q259" s="12">
        <v>41922.640590277777</v>
      </c>
      <c r="R259">
        <v>2014</v>
      </c>
      <c r="S259" t="s">
        <v>8373</v>
      </c>
    </row>
    <row r="260" spans="1:19" ht="261.5" thickBot="1" x14ac:dyDescent="0.4">
      <c r="A260">
        <v>2979</v>
      </c>
      <c r="B260" s="3" t="s">
        <v>2979</v>
      </c>
      <c r="C260" s="3" t="s">
        <v>7089</v>
      </c>
      <c r="D260" s="6">
        <v>5000</v>
      </c>
      <c r="E260" s="8">
        <v>5070</v>
      </c>
      <c r="F260" t="s">
        <v>8218</v>
      </c>
      <c r="G260" t="s">
        <v>8223</v>
      </c>
      <c r="H260" t="s">
        <v>8245</v>
      </c>
      <c r="I260">
        <v>1420524000</v>
      </c>
      <c r="J260">
        <v>1419104823</v>
      </c>
      <c r="K260" t="b">
        <v>0</v>
      </c>
      <c r="L260">
        <v>46</v>
      </c>
      <c r="M260" t="b">
        <v>1</v>
      </c>
      <c r="N260" t="s">
        <v>8269</v>
      </c>
      <c r="O260" s="20" t="s">
        <v>8319</v>
      </c>
      <c r="P260" s="15" t="s">
        <v>8320</v>
      </c>
      <c r="Q260" s="13">
        <v>41993.824340277781</v>
      </c>
      <c r="R260">
        <v>2014</v>
      </c>
      <c r="S260" t="s">
        <v>8375</v>
      </c>
    </row>
    <row r="261" spans="1:19" ht="203.5" thickBot="1" x14ac:dyDescent="0.4">
      <c r="A261">
        <v>2980</v>
      </c>
      <c r="B261" s="3" t="s">
        <v>2980</v>
      </c>
      <c r="C261" s="3" t="s">
        <v>7090</v>
      </c>
      <c r="D261" s="6">
        <v>3000</v>
      </c>
      <c r="E261" s="8">
        <v>3275</v>
      </c>
      <c r="F261" t="s">
        <v>8218</v>
      </c>
      <c r="G261" t="s">
        <v>8223</v>
      </c>
      <c r="H261" t="s">
        <v>8245</v>
      </c>
      <c r="I261">
        <v>1440381600</v>
      </c>
      <c r="J261">
        <v>1438639130</v>
      </c>
      <c r="K261" t="b">
        <v>0</v>
      </c>
      <c r="L261">
        <v>24</v>
      </c>
      <c r="M261" t="b">
        <v>1</v>
      </c>
      <c r="N261" t="s">
        <v>8269</v>
      </c>
      <c r="O261" s="20" t="s">
        <v>8319</v>
      </c>
      <c r="P261" s="15" t="s">
        <v>8320</v>
      </c>
      <c r="Q261" s="12">
        <v>42219.915856481479</v>
      </c>
      <c r="R261">
        <v>2015</v>
      </c>
      <c r="S261" t="s">
        <v>8371</v>
      </c>
    </row>
    <row r="262" spans="1:19" ht="261.5" thickBot="1" x14ac:dyDescent="0.4">
      <c r="A262">
        <v>2981</v>
      </c>
      <c r="B262" s="3" t="s">
        <v>2981</v>
      </c>
      <c r="C262" s="3" t="s">
        <v>7091</v>
      </c>
      <c r="D262" s="6">
        <v>4000</v>
      </c>
      <c r="E262" s="8">
        <v>5157</v>
      </c>
      <c r="F262" t="s">
        <v>8218</v>
      </c>
      <c r="G262" t="s">
        <v>8240</v>
      </c>
      <c r="H262" t="s">
        <v>8248</v>
      </c>
      <c r="I262">
        <v>1443014756</v>
      </c>
      <c r="J262">
        <v>1439126756</v>
      </c>
      <c r="K262" t="b">
        <v>1</v>
      </c>
      <c r="L262">
        <v>97</v>
      </c>
      <c r="M262" t="b">
        <v>1</v>
      </c>
      <c r="N262" t="s">
        <v>8301</v>
      </c>
      <c r="O262" s="20" t="s">
        <v>8319</v>
      </c>
      <c r="P262" s="15" t="s">
        <v>8359</v>
      </c>
      <c r="Q262" s="13">
        <v>42225.559675925928</v>
      </c>
      <c r="R262">
        <v>2015</v>
      </c>
      <c r="S262" t="s">
        <v>8371</v>
      </c>
    </row>
    <row r="263" spans="1:19" ht="189" thickBot="1" x14ac:dyDescent="0.4">
      <c r="A263">
        <v>2982</v>
      </c>
      <c r="B263" s="3" t="s">
        <v>2982</v>
      </c>
      <c r="C263" s="3" t="s">
        <v>7092</v>
      </c>
      <c r="D263" s="6">
        <v>5000</v>
      </c>
      <c r="E263" s="8">
        <v>5103</v>
      </c>
      <c r="F263" t="s">
        <v>8218</v>
      </c>
      <c r="G263" t="s">
        <v>8224</v>
      </c>
      <c r="H263" t="s">
        <v>8246</v>
      </c>
      <c r="I263">
        <v>1455208143</v>
      </c>
      <c r="J263">
        <v>1452616143</v>
      </c>
      <c r="K263" t="b">
        <v>1</v>
      </c>
      <c r="L263">
        <v>59</v>
      </c>
      <c r="M263" t="b">
        <v>1</v>
      </c>
      <c r="N263" t="s">
        <v>8301</v>
      </c>
      <c r="O263" s="20" t="s">
        <v>8319</v>
      </c>
      <c r="P263" s="15" t="s">
        <v>8359</v>
      </c>
      <c r="Q263" s="12">
        <v>42381.686840277776</v>
      </c>
      <c r="R263">
        <v>2016</v>
      </c>
      <c r="S263" t="s">
        <v>8365</v>
      </c>
    </row>
    <row r="264" spans="1:19" ht="218" thickBot="1" x14ac:dyDescent="0.4">
      <c r="A264">
        <v>2983</v>
      </c>
      <c r="B264" s="3" t="s">
        <v>2983</v>
      </c>
      <c r="C264" s="3" t="s">
        <v>7093</v>
      </c>
      <c r="D264" s="6">
        <v>116000</v>
      </c>
      <c r="E264" s="8">
        <v>169985.91</v>
      </c>
      <c r="F264" t="s">
        <v>8218</v>
      </c>
      <c r="G264" t="s">
        <v>8223</v>
      </c>
      <c r="H264" t="s">
        <v>8245</v>
      </c>
      <c r="I264">
        <v>1415722236</v>
      </c>
      <c r="J264">
        <v>1410534636</v>
      </c>
      <c r="K264" t="b">
        <v>1</v>
      </c>
      <c r="L264">
        <v>1095</v>
      </c>
      <c r="M264" t="b">
        <v>1</v>
      </c>
      <c r="N264" t="s">
        <v>8301</v>
      </c>
      <c r="O264" s="20" t="s">
        <v>8319</v>
      </c>
      <c r="P264" s="15" t="s">
        <v>8359</v>
      </c>
      <c r="Q264" s="13">
        <v>41894.632361111115</v>
      </c>
      <c r="R264">
        <v>2014</v>
      </c>
      <c r="S264" t="s">
        <v>8372</v>
      </c>
    </row>
    <row r="265" spans="1:19" ht="261.5" thickBot="1" x14ac:dyDescent="0.4">
      <c r="A265">
        <v>2984</v>
      </c>
      <c r="B265" s="3" t="s">
        <v>2984</v>
      </c>
      <c r="C265" s="3" t="s">
        <v>7094</v>
      </c>
      <c r="D265" s="6">
        <v>25000</v>
      </c>
      <c r="E265" s="8">
        <v>25088</v>
      </c>
      <c r="F265" t="s">
        <v>8218</v>
      </c>
      <c r="G265" t="s">
        <v>8223</v>
      </c>
      <c r="H265" t="s">
        <v>8245</v>
      </c>
      <c r="I265">
        <v>1472020881</v>
      </c>
      <c r="J265">
        <v>1469428881</v>
      </c>
      <c r="K265" t="b">
        <v>1</v>
      </c>
      <c r="L265">
        <v>218</v>
      </c>
      <c r="M265" t="b">
        <v>1</v>
      </c>
      <c r="N265" t="s">
        <v>8301</v>
      </c>
      <c r="O265" s="20" t="s">
        <v>8319</v>
      </c>
      <c r="P265" s="15" t="s">
        <v>8359</v>
      </c>
      <c r="Q265" s="12">
        <v>42576.278715277775</v>
      </c>
      <c r="R265">
        <v>2016</v>
      </c>
      <c r="S265" t="s">
        <v>8370</v>
      </c>
    </row>
    <row r="266" spans="1:19" ht="261.5" thickBot="1" x14ac:dyDescent="0.4">
      <c r="A266">
        <v>2985</v>
      </c>
      <c r="B266" s="3" t="s">
        <v>2985</v>
      </c>
      <c r="C266" s="3" t="s">
        <v>7095</v>
      </c>
      <c r="D266" s="6">
        <v>10000</v>
      </c>
      <c r="E266" s="8">
        <v>12165</v>
      </c>
      <c r="F266" t="s">
        <v>8218</v>
      </c>
      <c r="G266" t="s">
        <v>8227</v>
      </c>
      <c r="H266" t="s">
        <v>8249</v>
      </c>
      <c r="I266">
        <v>1477886400</v>
      </c>
      <c r="J266">
        <v>1476228128</v>
      </c>
      <c r="K266" t="b">
        <v>0</v>
      </c>
      <c r="L266">
        <v>111</v>
      </c>
      <c r="M266" t="b">
        <v>1</v>
      </c>
      <c r="N266" t="s">
        <v>8301</v>
      </c>
      <c r="O266" s="20" t="s">
        <v>8319</v>
      </c>
      <c r="P266" s="15" t="s">
        <v>8359</v>
      </c>
      <c r="Q266" s="13">
        <v>42654.973703703705</v>
      </c>
      <c r="R266">
        <v>2016</v>
      </c>
      <c r="S266" t="s">
        <v>8373</v>
      </c>
    </row>
    <row r="267" spans="1:19" ht="247" thickBot="1" x14ac:dyDescent="0.4">
      <c r="A267">
        <v>2986</v>
      </c>
      <c r="B267" s="3" t="s">
        <v>2986</v>
      </c>
      <c r="C267" s="3" t="s">
        <v>7096</v>
      </c>
      <c r="D267" s="6">
        <v>2400</v>
      </c>
      <c r="E267" s="8">
        <v>2532</v>
      </c>
      <c r="F267" t="s">
        <v>8218</v>
      </c>
      <c r="G267" t="s">
        <v>8224</v>
      </c>
      <c r="H267" t="s">
        <v>8246</v>
      </c>
      <c r="I267">
        <v>1462100406</v>
      </c>
      <c r="J267">
        <v>1456920006</v>
      </c>
      <c r="K267" t="b">
        <v>0</v>
      </c>
      <c r="L267">
        <v>56</v>
      </c>
      <c r="M267" t="b">
        <v>1</v>
      </c>
      <c r="N267" t="s">
        <v>8301</v>
      </c>
      <c r="O267" s="20" t="s">
        <v>8319</v>
      </c>
      <c r="P267" s="15" t="s">
        <v>8359</v>
      </c>
      <c r="Q267" s="12">
        <v>42431.500069444446</v>
      </c>
      <c r="R267">
        <v>2016</v>
      </c>
      <c r="S267" t="s">
        <v>8366</v>
      </c>
    </row>
    <row r="268" spans="1:19" ht="261.5" thickBot="1" x14ac:dyDescent="0.4">
      <c r="A268">
        <v>2987</v>
      </c>
      <c r="B268" s="3" t="s">
        <v>2987</v>
      </c>
      <c r="C268" s="3" t="s">
        <v>7097</v>
      </c>
      <c r="D268" s="6">
        <v>25000</v>
      </c>
      <c r="E268" s="8">
        <v>27600.2</v>
      </c>
      <c r="F268" t="s">
        <v>8218</v>
      </c>
      <c r="G268" t="s">
        <v>8223</v>
      </c>
      <c r="H268" t="s">
        <v>8245</v>
      </c>
      <c r="I268">
        <v>1476316800</v>
      </c>
      <c r="J268">
        <v>1473837751</v>
      </c>
      <c r="K268" t="b">
        <v>0</v>
      </c>
      <c r="L268">
        <v>265</v>
      </c>
      <c r="M268" t="b">
        <v>1</v>
      </c>
      <c r="N268" t="s">
        <v>8301</v>
      </c>
      <c r="O268" s="20" t="s">
        <v>8319</v>
      </c>
      <c r="P268" s="15" t="s">
        <v>8359</v>
      </c>
      <c r="Q268" s="13">
        <v>42627.307303240741</v>
      </c>
      <c r="R268">
        <v>2016</v>
      </c>
      <c r="S268" t="s">
        <v>8372</v>
      </c>
    </row>
    <row r="269" spans="1:19" ht="247" thickBot="1" x14ac:dyDescent="0.4">
      <c r="A269">
        <v>2988</v>
      </c>
      <c r="B269" s="3" t="s">
        <v>2988</v>
      </c>
      <c r="C269" s="3" t="s">
        <v>7098</v>
      </c>
      <c r="D269" s="6">
        <v>1000</v>
      </c>
      <c r="E269" s="8">
        <v>1000</v>
      </c>
      <c r="F269" t="s">
        <v>8218</v>
      </c>
      <c r="G269" t="s">
        <v>8224</v>
      </c>
      <c r="H269" t="s">
        <v>8246</v>
      </c>
      <c r="I269">
        <v>1466412081</v>
      </c>
      <c r="J269">
        <v>1463820081</v>
      </c>
      <c r="K269" t="b">
        <v>0</v>
      </c>
      <c r="L269">
        <v>28</v>
      </c>
      <c r="M269" t="b">
        <v>1</v>
      </c>
      <c r="N269" t="s">
        <v>8301</v>
      </c>
      <c r="O269" s="20" t="s">
        <v>8319</v>
      </c>
      <c r="P269" s="15" t="s">
        <v>8359</v>
      </c>
      <c r="Q269" s="12">
        <v>42511.36204861111</v>
      </c>
      <c r="R269">
        <v>2016</v>
      </c>
      <c r="S269" t="s">
        <v>8368</v>
      </c>
    </row>
    <row r="270" spans="1:19" ht="73" thickBot="1" x14ac:dyDescent="0.4">
      <c r="A270">
        <v>2989</v>
      </c>
      <c r="B270" s="3" t="s">
        <v>2989</v>
      </c>
      <c r="C270" s="3" t="s">
        <v>7099</v>
      </c>
      <c r="D270" s="6">
        <v>20000</v>
      </c>
      <c r="E270" s="8">
        <v>35307</v>
      </c>
      <c r="F270" t="s">
        <v>8218</v>
      </c>
      <c r="G270" t="s">
        <v>8223</v>
      </c>
      <c r="H270" t="s">
        <v>8245</v>
      </c>
      <c r="I270">
        <v>1450673940</v>
      </c>
      <c r="J270">
        <v>1448756962</v>
      </c>
      <c r="K270" t="b">
        <v>0</v>
      </c>
      <c r="L270">
        <v>364</v>
      </c>
      <c r="M270" t="b">
        <v>1</v>
      </c>
      <c r="N270" t="s">
        <v>8301</v>
      </c>
      <c r="O270" s="20" t="s">
        <v>8319</v>
      </c>
      <c r="P270" s="15" t="s">
        <v>8359</v>
      </c>
      <c r="Q270" s="13">
        <v>42337.02039351852</v>
      </c>
      <c r="R270">
        <v>2015</v>
      </c>
      <c r="S270" t="s">
        <v>8374</v>
      </c>
    </row>
    <row r="271" spans="1:19" ht="247" thickBot="1" x14ac:dyDescent="0.4">
      <c r="A271">
        <v>2990</v>
      </c>
      <c r="B271" s="3" t="s">
        <v>2990</v>
      </c>
      <c r="C271" s="3" t="s">
        <v>7100</v>
      </c>
      <c r="D271" s="6">
        <v>10000</v>
      </c>
      <c r="E271" s="8">
        <v>10000</v>
      </c>
      <c r="F271" t="s">
        <v>8218</v>
      </c>
      <c r="G271" t="s">
        <v>8223</v>
      </c>
      <c r="H271" t="s">
        <v>8245</v>
      </c>
      <c r="I271">
        <v>1452174420</v>
      </c>
      <c r="J271">
        <v>1449150420</v>
      </c>
      <c r="K271" t="b">
        <v>0</v>
      </c>
      <c r="L271">
        <v>27</v>
      </c>
      <c r="M271" t="b">
        <v>1</v>
      </c>
      <c r="N271" t="s">
        <v>8301</v>
      </c>
      <c r="O271" s="20" t="s">
        <v>8319</v>
      </c>
      <c r="P271" s="15" t="s">
        <v>8359</v>
      </c>
      <c r="Q271" s="12">
        <v>42341.574305555558</v>
      </c>
      <c r="R271">
        <v>2015</v>
      </c>
      <c r="S271" t="s">
        <v>8375</v>
      </c>
    </row>
    <row r="272" spans="1:19" ht="261.5" thickBot="1" x14ac:dyDescent="0.4">
      <c r="A272">
        <v>2991</v>
      </c>
      <c r="B272" s="3" t="s">
        <v>2991</v>
      </c>
      <c r="C272" s="3" t="s">
        <v>7101</v>
      </c>
      <c r="D272" s="6">
        <v>8500</v>
      </c>
      <c r="E272" s="8">
        <v>8780</v>
      </c>
      <c r="F272" t="s">
        <v>8218</v>
      </c>
      <c r="G272" t="s">
        <v>8223</v>
      </c>
      <c r="H272" t="s">
        <v>8245</v>
      </c>
      <c r="I272">
        <v>1485547530</v>
      </c>
      <c r="J272">
        <v>1483646730</v>
      </c>
      <c r="K272" t="b">
        <v>0</v>
      </c>
      <c r="L272">
        <v>93</v>
      </c>
      <c r="M272" t="b">
        <v>1</v>
      </c>
      <c r="N272" t="s">
        <v>8301</v>
      </c>
      <c r="O272" s="20" t="s">
        <v>8319</v>
      </c>
      <c r="P272" s="15" t="s">
        <v>8359</v>
      </c>
      <c r="Q272" s="13">
        <v>42740.837152777778</v>
      </c>
      <c r="R272">
        <v>2017</v>
      </c>
      <c r="S272" t="s">
        <v>8365</v>
      </c>
    </row>
    <row r="273" spans="1:19" ht="232.5" thickBot="1" x14ac:dyDescent="0.4">
      <c r="A273">
        <v>2992</v>
      </c>
      <c r="B273" s="3" t="s">
        <v>2992</v>
      </c>
      <c r="C273" s="3" t="s">
        <v>7102</v>
      </c>
      <c r="D273" s="6">
        <v>3000</v>
      </c>
      <c r="E273" s="8">
        <v>3135</v>
      </c>
      <c r="F273" t="s">
        <v>8218</v>
      </c>
      <c r="G273" t="s">
        <v>8223</v>
      </c>
      <c r="H273" t="s">
        <v>8245</v>
      </c>
      <c r="I273">
        <v>1476037510</v>
      </c>
      <c r="J273">
        <v>1473445510</v>
      </c>
      <c r="K273" t="b">
        <v>0</v>
      </c>
      <c r="L273">
        <v>64</v>
      </c>
      <c r="M273" t="b">
        <v>1</v>
      </c>
      <c r="N273" t="s">
        <v>8301</v>
      </c>
      <c r="O273" s="20" t="s">
        <v>8319</v>
      </c>
      <c r="P273" s="15" t="s">
        <v>8359</v>
      </c>
      <c r="Q273" s="12">
        <v>42622.767476851855</v>
      </c>
      <c r="R273">
        <v>2016</v>
      </c>
      <c r="S273" t="s">
        <v>8372</v>
      </c>
    </row>
    <row r="274" spans="1:19" ht="87.5" thickBot="1" x14ac:dyDescent="0.4">
      <c r="A274">
        <v>2993</v>
      </c>
      <c r="B274" s="3" t="s">
        <v>2993</v>
      </c>
      <c r="C274" s="3" t="s">
        <v>7103</v>
      </c>
      <c r="D274" s="6">
        <v>1000</v>
      </c>
      <c r="E274" s="8">
        <v>1003</v>
      </c>
      <c r="F274" t="s">
        <v>8218</v>
      </c>
      <c r="G274" t="s">
        <v>8223</v>
      </c>
      <c r="H274" t="s">
        <v>8245</v>
      </c>
      <c r="I274">
        <v>1455998867</v>
      </c>
      <c r="J274">
        <v>1453406867</v>
      </c>
      <c r="K274" t="b">
        <v>0</v>
      </c>
      <c r="L274">
        <v>22</v>
      </c>
      <c r="M274" t="b">
        <v>1</v>
      </c>
      <c r="N274" t="s">
        <v>8301</v>
      </c>
      <c r="O274" s="20" t="s">
        <v>8319</v>
      </c>
      <c r="P274" s="15" t="s">
        <v>8359</v>
      </c>
      <c r="Q274" s="13">
        <v>42390.838738425926</v>
      </c>
      <c r="R274">
        <v>2016</v>
      </c>
      <c r="S274" t="s">
        <v>8365</v>
      </c>
    </row>
    <row r="275" spans="1:19" ht="218" thickBot="1" x14ac:dyDescent="0.4">
      <c r="A275">
        <v>2994</v>
      </c>
      <c r="B275" s="3" t="s">
        <v>2994</v>
      </c>
      <c r="C275" s="3" t="s">
        <v>7104</v>
      </c>
      <c r="D275" s="6">
        <v>300</v>
      </c>
      <c r="E275" s="8">
        <v>1373.24</v>
      </c>
      <c r="F275" t="s">
        <v>8218</v>
      </c>
      <c r="G275" t="s">
        <v>8224</v>
      </c>
      <c r="H275" t="s">
        <v>8246</v>
      </c>
      <c r="I275">
        <v>1412335772</v>
      </c>
      <c r="J275">
        <v>1409743772</v>
      </c>
      <c r="K275" t="b">
        <v>0</v>
      </c>
      <c r="L275">
        <v>59</v>
      </c>
      <c r="M275" t="b">
        <v>1</v>
      </c>
      <c r="N275" t="s">
        <v>8301</v>
      </c>
      <c r="O275" s="20" t="s">
        <v>8319</v>
      </c>
      <c r="P275" s="15" t="s">
        <v>8359</v>
      </c>
      <c r="Q275" s="12">
        <v>41885.478842592594</v>
      </c>
      <c r="R275">
        <v>2014</v>
      </c>
      <c r="S275" t="s">
        <v>8372</v>
      </c>
    </row>
    <row r="276" spans="1:19" ht="232.5" thickBot="1" x14ac:dyDescent="0.4">
      <c r="A276">
        <v>2995</v>
      </c>
      <c r="B276" s="3" t="s">
        <v>2995</v>
      </c>
      <c r="C276" s="3" t="s">
        <v>7105</v>
      </c>
      <c r="D276" s="6">
        <v>15000</v>
      </c>
      <c r="E276" s="8">
        <v>15744</v>
      </c>
      <c r="F276" t="s">
        <v>8218</v>
      </c>
      <c r="G276" t="s">
        <v>8223</v>
      </c>
      <c r="H276" t="s">
        <v>8245</v>
      </c>
      <c r="I276">
        <v>1484841471</v>
      </c>
      <c r="J276">
        <v>1482249471</v>
      </c>
      <c r="K276" t="b">
        <v>0</v>
      </c>
      <c r="L276">
        <v>249</v>
      </c>
      <c r="M276" t="b">
        <v>1</v>
      </c>
      <c r="N276" t="s">
        <v>8301</v>
      </c>
      <c r="O276" s="20" t="s">
        <v>8319</v>
      </c>
      <c r="P276" s="15" t="s">
        <v>8359</v>
      </c>
      <c r="Q276" s="13">
        <v>42724.665173611109</v>
      </c>
      <c r="R276">
        <v>2016</v>
      </c>
      <c r="S276" t="s">
        <v>8375</v>
      </c>
    </row>
    <row r="277" spans="1:19" ht="174.5" thickBot="1" x14ac:dyDescent="0.4">
      <c r="A277">
        <v>2996</v>
      </c>
      <c r="B277" s="3" t="s">
        <v>2996</v>
      </c>
      <c r="C277" s="3" t="s">
        <v>7106</v>
      </c>
      <c r="D277" s="6">
        <v>35000</v>
      </c>
      <c r="E277" s="8">
        <v>60180</v>
      </c>
      <c r="F277" t="s">
        <v>8218</v>
      </c>
      <c r="G277" t="s">
        <v>8223</v>
      </c>
      <c r="H277" t="s">
        <v>8245</v>
      </c>
      <c r="I277">
        <v>1432677240</v>
      </c>
      <c r="J277">
        <v>1427493240</v>
      </c>
      <c r="K277" t="b">
        <v>0</v>
      </c>
      <c r="L277">
        <v>392</v>
      </c>
      <c r="M277" t="b">
        <v>1</v>
      </c>
      <c r="N277" t="s">
        <v>8301</v>
      </c>
      <c r="O277" s="20" t="s">
        <v>8319</v>
      </c>
      <c r="P277" s="15" t="s">
        <v>8359</v>
      </c>
      <c r="Q277" s="12">
        <v>42090.912499999999</v>
      </c>
      <c r="R277">
        <v>2015</v>
      </c>
      <c r="S277" t="s">
        <v>8366</v>
      </c>
    </row>
    <row r="278" spans="1:19" ht="261.5" thickBot="1" x14ac:dyDescent="0.4">
      <c r="A278">
        <v>2997</v>
      </c>
      <c r="B278" s="3" t="s">
        <v>2997</v>
      </c>
      <c r="C278" s="3" t="s">
        <v>7107</v>
      </c>
      <c r="D278" s="6">
        <v>10000</v>
      </c>
      <c r="E278" s="8">
        <v>10373</v>
      </c>
      <c r="F278" t="s">
        <v>8218</v>
      </c>
      <c r="G278" t="s">
        <v>8223</v>
      </c>
      <c r="H278" t="s">
        <v>8245</v>
      </c>
      <c r="I278">
        <v>1488171540</v>
      </c>
      <c r="J278">
        <v>1486661793</v>
      </c>
      <c r="K278" t="b">
        <v>0</v>
      </c>
      <c r="L278">
        <v>115</v>
      </c>
      <c r="M278" t="b">
        <v>1</v>
      </c>
      <c r="N278" t="s">
        <v>8301</v>
      </c>
      <c r="O278" s="20" t="s">
        <v>8319</v>
      </c>
      <c r="P278" s="15" t="s">
        <v>8359</v>
      </c>
      <c r="Q278" s="13">
        <v>42775.733715277776</v>
      </c>
      <c r="R278">
        <v>2017</v>
      </c>
      <c r="S278" t="s">
        <v>8376</v>
      </c>
    </row>
    <row r="279" spans="1:19" ht="276" thickBot="1" x14ac:dyDescent="0.4">
      <c r="A279">
        <v>2998</v>
      </c>
      <c r="B279" s="3" t="s">
        <v>2998</v>
      </c>
      <c r="C279" s="3" t="s">
        <v>7108</v>
      </c>
      <c r="D279" s="6">
        <v>50000</v>
      </c>
      <c r="E279" s="8">
        <v>51514.5</v>
      </c>
      <c r="F279" t="s">
        <v>8218</v>
      </c>
      <c r="G279" t="s">
        <v>8223</v>
      </c>
      <c r="H279" t="s">
        <v>8245</v>
      </c>
      <c r="I279">
        <v>1402892700</v>
      </c>
      <c r="J279">
        <v>1400474329</v>
      </c>
      <c r="K279" t="b">
        <v>0</v>
      </c>
      <c r="L279">
        <v>433</v>
      </c>
      <c r="M279" t="b">
        <v>1</v>
      </c>
      <c r="N279" t="s">
        <v>8301</v>
      </c>
      <c r="O279" s="20" t="s">
        <v>8319</v>
      </c>
      <c r="P279" s="15" t="s">
        <v>8359</v>
      </c>
      <c r="Q279" s="12">
        <v>41778.193622685183</v>
      </c>
      <c r="R279">
        <v>2014</v>
      </c>
      <c r="S279" t="s">
        <v>8368</v>
      </c>
    </row>
    <row r="280" spans="1:19" ht="261.5" thickBot="1" x14ac:dyDescent="0.4">
      <c r="A280">
        <v>2999</v>
      </c>
      <c r="B280" s="3" t="s">
        <v>2999</v>
      </c>
      <c r="C280" s="3" t="s">
        <v>7109</v>
      </c>
      <c r="D280" s="6">
        <v>1350</v>
      </c>
      <c r="E280" s="8">
        <v>1605</v>
      </c>
      <c r="F280" t="s">
        <v>8218</v>
      </c>
      <c r="G280" t="s">
        <v>8223</v>
      </c>
      <c r="H280" t="s">
        <v>8245</v>
      </c>
      <c r="I280">
        <v>1488333600</v>
      </c>
      <c r="J280">
        <v>1487094360</v>
      </c>
      <c r="K280" t="b">
        <v>0</v>
      </c>
      <c r="L280">
        <v>20</v>
      </c>
      <c r="M280" t="b">
        <v>1</v>
      </c>
      <c r="N280" t="s">
        <v>8301</v>
      </c>
      <c r="O280" s="20" t="s">
        <v>8319</v>
      </c>
      <c r="P280" s="15" t="s">
        <v>8359</v>
      </c>
      <c r="Q280" s="13">
        <v>42780.740277777775</v>
      </c>
      <c r="R280">
        <v>2017</v>
      </c>
      <c r="S280" t="s">
        <v>8376</v>
      </c>
    </row>
    <row r="281" spans="1:19" ht="247" thickBot="1" x14ac:dyDescent="0.4">
      <c r="A281">
        <v>3000</v>
      </c>
      <c r="B281" s="3" t="s">
        <v>3000</v>
      </c>
      <c r="C281" s="3" t="s">
        <v>7110</v>
      </c>
      <c r="D281" s="6">
        <v>500</v>
      </c>
      <c r="E281" s="8">
        <v>500</v>
      </c>
      <c r="F281" t="s">
        <v>8218</v>
      </c>
      <c r="G281" t="s">
        <v>8223</v>
      </c>
      <c r="H281" t="s">
        <v>8245</v>
      </c>
      <c r="I281">
        <v>1485885600</v>
      </c>
      <c r="J281">
        <v>1484682670</v>
      </c>
      <c r="K281" t="b">
        <v>0</v>
      </c>
      <c r="L281">
        <v>8</v>
      </c>
      <c r="M281" t="b">
        <v>1</v>
      </c>
      <c r="N281" t="s">
        <v>8301</v>
      </c>
      <c r="O281" s="20" t="s">
        <v>8319</v>
      </c>
      <c r="P281" s="15" t="s">
        <v>8359</v>
      </c>
      <c r="Q281" s="12">
        <v>42752.827199074076</v>
      </c>
      <c r="R281">
        <v>2017</v>
      </c>
      <c r="S281" t="s">
        <v>8365</v>
      </c>
    </row>
    <row r="282" spans="1:19" ht="276" thickBot="1" x14ac:dyDescent="0.4">
      <c r="A282">
        <v>3001</v>
      </c>
      <c r="B282" s="3" t="s">
        <v>3001</v>
      </c>
      <c r="C282" s="3" t="s">
        <v>7111</v>
      </c>
      <c r="D282" s="6">
        <v>7214</v>
      </c>
      <c r="E282" s="8">
        <v>22991.01</v>
      </c>
      <c r="F282" t="s">
        <v>8218</v>
      </c>
      <c r="G282" t="s">
        <v>8223</v>
      </c>
      <c r="H282" t="s">
        <v>8245</v>
      </c>
      <c r="I282">
        <v>1468445382</v>
      </c>
      <c r="J282">
        <v>1465853382</v>
      </c>
      <c r="K282" t="b">
        <v>0</v>
      </c>
      <c r="L282">
        <v>175</v>
      </c>
      <c r="M282" t="b">
        <v>1</v>
      </c>
      <c r="N282" t="s">
        <v>8301</v>
      </c>
      <c r="O282" s="20" t="s">
        <v>8319</v>
      </c>
      <c r="P282" s="15" t="s">
        <v>8359</v>
      </c>
      <c r="Q282" s="13">
        <v>42534.895624999997</v>
      </c>
      <c r="R282">
        <v>2016</v>
      </c>
      <c r="S282" t="s">
        <v>8369</v>
      </c>
    </row>
    <row r="283" spans="1:19" ht="160" thickBot="1" x14ac:dyDescent="0.4">
      <c r="A283">
        <v>3002</v>
      </c>
      <c r="B283" s="3" t="s">
        <v>3002</v>
      </c>
      <c r="C283" s="3" t="s">
        <v>7112</v>
      </c>
      <c r="D283" s="6">
        <v>7000</v>
      </c>
      <c r="E283" s="8">
        <v>7595.43</v>
      </c>
      <c r="F283" t="s">
        <v>8218</v>
      </c>
      <c r="G283" t="s">
        <v>8223</v>
      </c>
      <c r="H283" t="s">
        <v>8245</v>
      </c>
      <c r="I283">
        <v>1356552252</v>
      </c>
      <c r="J283">
        <v>1353960252</v>
      </c>
      <c r="K283" t="b">
        <v>0</v>
      </c>
      <c r="L283">
        <v>104</v>
      </c>
      <c r="M283" t="b">
        <v>1</v>
      </c>
      <c r="N283" t="s">
        <v>8301</v>
      </c>
      <c r="O283" s="20" t="s">
        <v>8319</v>
      </c>
      <c r="P283" s="15" t="s">
        <v>8359</v>
      </c>
      <c r="Q283" s="12">
        <v>41239.83625</v>
      </c>
      <c r="R283">
        <v>2012</v>
      </c>
      <c r="S283" t="s">
        <v>8374</v>
      </c>
    </row>
    <row r="284" spans="1:19" ht="261.5" thickBot="1" x14ac:dyDescent="0.4">
      <c r="A284">
        <v>3003</v>
      </c>
      <c r="B284" s="3" t="s">
        <v>3003</v>
      </c>
      <c r="C284" s="3" t="s">
        <v>7113</v>
      </c>
      <c r="D284" s="6">
        <v>3000</v>
      </c>
      <c r="E284" s="8">
        <v>3035</v>
      </c>
      <c r="F284" t="s">
        <v>8218</v>
      </c>
      <c r="G284" t="s">
        <v>8223</v>
      </c>
      <c r="H284" t="s">
        <v>8245</v>
      </c>
      <c r="I284">
        <v>1456811940</v>
      </c>
      <c r="J284">
        <v>1454098976</v>
      </c>
      <c r="K284" t="b">
        <v>0</v>
      </c>
      <c r="L284">
        <v>17</v>
      </c>
      <c r="M284" t="b">
        <v>1</v>
      </c>
      <c r="N284" t="s">
        <v>8301</v>
      </c>
      <c r="O284" s="20" t="s">
        <v>8319</v>
      </c>
      <c r="P284" s="15" t="s">
        <v>8359</v>
      </c>
      <c r="Q284" s="13">
        <v>42398.849259259259</v>
      </c>
      <c r="R284">
        <v>2016</v>
      </c>
      <c r="S284" t="s">
        <v>8365</v>
      </c>
    </row>
    <row r="285" spans="1:19" ht="261.5" thickBot="1" x14ac:dyDescent="0.4">
      <c r="A285">
        <v>3004</v>
      </c>
      <c r="B285" s="3" t="s">
        <v>3004</v>
      </c>
      <c r="C285" s="3" t="s">
        <v>7114</v>
      </c>
      <c r="D285" s="6">
        <v>40000</v>
      </c>
      <c r="E285" s="8">
        <v>45126</v>
      </c>
      <c r="F285" t="s">
        <v>8218</v>
      </c>
      <c r="G285" t="s">
        <v>8223</v>
      </c>
      <c r="H285" t="s">
        <v>8245</v>
      </c>
      <c r="I285">
        <v>1416089324</v>
      </c>
      <c r="J285">
        <v>1413493724</v>
      </c>
      <c r="K285" t="b">
        <v>0</v>
      </c>
      <c r="L285">
        <v>277</v>
      </c>
      <c r="M285" t="b">
        <v>1</v>
      </c>
      <c r="N285" t="s">
        <v>8301</v>
      </c>
      <c r="O285" s="20" t="s">
        <v>8319</v>
      </c>
      <c r="P285" s="15" t="s">
        <v>8359</v>
      </c>
      <c r="Q285" s="12">
        <v>41928.881064814814</v>
      </c>
      <c r="R285">
        <v>2014</v>
      </c>
      <c r="S285" t="s">
        <v>8373</v>
      </c>
    </row>
    <row r="286" spans="1:19" ht="261.5" thickBot="1" x14ac:dyDescent="0.4">
      <c r="A286">
        <v>3005</v>
      </c>
      <c r="B286" s="3" t="s">
        <v>3005</v>
      </c>
      <c r="C286" s="3" t="s">
        <v>7115</v>
      </c>
      <c r="D286" s="6">
        <v>10600</v>
      </c>
      <c r="E286" s="8">
        <v>12772.6</v>
      </c>
      <c r="F286" t="s">
        <v>8218</v>
      </c>
      <c r="G286" t="s">
        <v>8223</v>
      </c>
      <c r="H286" t="s">
        <v>8245</v>
      </c>
      <c r="I286">
        <v>1412611905</v>
      </c>
      <c r="J286">
        <v>1410019905</v>
      </c>
      <c r="K286" t="b">
        <v>0</v>
      </c>
      <c r="L286">
        <v>118</v>
      </c>
      <c r="M286" t="b">
        <v>1</v>
      </c>
      <c r="N286" t="s">
        <v>8301</v>
      </c>
      <c r="O286" s="20" t="s">
        <v>8319</v>
      </c>
      <c r="P286" s="15" t="s">
        <v>8359</v>
      </c>
      <c r="Q286" s="13">
        <v>41888.674826388888</v>
      </c>
      <c r="R286">
        <v>2014</v>
      </c>
      <c r="S286" t="s">
        <v>8372</v>
      </c>
    </row>
    <row r="287" spans="1:19" ht="189" thickBot="1" x14ac:dyDescent="0.4">
      <c r="A287">
        <v>3006</v>
      </c>
      <c r="B287" s="3" t="s">
        <v>3006</v>
      </c>
      <c r="C287" s="3" t="s">
        <v>7116</v>
      </c>
      <c r="D287" s="6">
        <v>8000</v>
      </c>
      <c r="E287" s="8">
        <v>8620</v>
      </c>
      <c r="F287" t="s">
        <v>8218</v>
      </c>
      <c r="G287" t="s">
        <v>8228</v>
      </c>
      <c r="H287" t="s">
        <v>8250</v>
      </c>
      <c r="I287">
        <v>1418580591</v>
      </c>
      <c r="J287">
        <v>1415988591</v>
      </c>
      <c r="K287" t="b">
        <v>0</v>
      </c>
      <c r="L287">
        <v>97</v>
      </c>
      <c r="M287" t="b">
        <v>1</v>
      </c>
      <c r="N287" t="s">
        <v>8301</v>
      </c>
      <c r="O287" s="20" t="s">
        <v>8319</v>
      </c>
      <c r="P287" s="15" t="s">
        <v>8359</v>
      </c>
      <c r="Q287" s="12">
        <v>41957.756840277776</v>
      </c>
      <c r="R287">
        <v>2014</v>
      </c>
      <c r="S287" t="s">
        <v>8374</v>
      </c>
    </row>
    <row r="288" spans="1:19" ht="102" thickBot="1" x14ac:dyDescent="0.4">
      <c r="A288">
        <v>3007</v>
      </c>
      <c r="B288" s="3" t="s">
        <v>3007</v>
      </c>
      <c r="C288" s="3" t="s">
        <v>7117</v>
      </c>
      <c r="D288" s="6">
        <v>600</v>
      </c>
      <c r="E288" s="8">
        <v>1080</v>
      </c>
      <c r="F288" t="s">
        <v>8218</v>
      </c>
      <c r="G288" t="s">
        <v>8223</v>
      </c>
      <c r="H288" t="s">
        <v>8245</v>
      </c>
      <c r="I288">
        <v>1429938683</v>
      </c>
      <c r="J288">
        <v>1428124283</v>
      </c>
      <c r="K288" t="b">
        <v>0</v>
      </c>
      <c r="L288">
        <v>20</v>
      </c>
      <c r="M288" t="b">
        <v>1</v>
      </c>
      <c r="N288" t="s">
        <v>8301</v>
      </c>
      <c r="O288" s="20" t="s">
        <v>8319</v>
      </c>
      <c r="P288" s="15" t="s">
        <v>8359</v>
      </c>
      <c r="Q288" s="13">
        <v>42098.216238425928</v>
      </c>
      <c r="R288">
        <v>2015</v>
      </c>
      <c r="S288" t="s">
        <v>8367</v>
      </c>
    </row>
    <row r="289" spans="1:19" ht="247" thickBot="1" x14ac:dyDescent="0.4">
      <c r="A289">
        <v>3008</v>
      </c>
      <c r="B289" s="3" t="s">
        <v>3008</v>
      </c>
      <c r="C289" s="3" t="s">
        <v>7118</v>
      </c>
      <c r="D289" s="6">
        <v>3000</v>
      </c>
      <c r="E289" s="8">
        <v>3035</v>
      </c>
      <c r="F289" t="s">
        <v>8218</v>
      </c>
      <c r="G289" t="s">
        <v>8223</v>
      </c>
      <c r="H289" t="s">
        <v>8245</v>
      </c>
      <c r="I289">
        <v>1453352719</v>
      </c>
      <c r="J289">
        <v>1450760719</v>
      </c>
      <c r="K289" t="b">
        <v>0</v>
      </c>
      <c r="L289">
        <v>26</v>
      </c>
      <c r="M289" t="b">
        <v>1</v>
      </c>
      <c r="N289" t="s">
        <v>8301</v>
      </c>
      <c r="O289" s="20" t="s">
        <v>8319</v>
      </c>
      <c r="P289" s="15" t="s">
        <v>8359</v>
      </c>
      <c r="Q289" s="12">
        <v>42360.212025462963</v>
      </c>
      <c r="R289">
        <v>2015</v>
      </c>
      <c r="S289" t="s">
        <v>8375</v>
      </c>
    </row>
    <row r="290" spans="1:19" ht="276" thickBot="1" x14ac:dyDescent="0.4">
      <c r="A290">
        <v>3009</v>
      </c>
      <c r="B290" s="3" t="s">
        <v>3009</v>
      </c>
      <c r="C290" s="3" t="s">
        <v>7119</v>
      </c>
      <c r="D290" s="6">
        <v>25000</v>
      </c>
      <c r="E290" s="8">
        <v>29939</v>
      </c>
      <c r="F290" t="s">
        <v>8218</v>
      </c>
      <c r="G290" t="s">
        <v>8223</v>
      </c>
      <c r="H290" t="s">
        <v>8245</v>
      </c>
      <c r="I290">
        <v>1417012840</v>
      </c>
      <c r="J290">
        <v>1414417240</v>
      </c>
      <c r="K290" t="b">
        <v>0</v>
      </c>
      <c r="L290">
        <v>128</v>
      </c>
      <c r="M290" t="b">
        <v>1</v>
      </c>
      <c r="N290" t="s">
        <v>8301</v>
      </c>
      <c r="O290" s="20" t="s">
        <v>8319</v>
      </c>
      <c r="P290" s="15" t="s">
        <v>8359</v>
      </c>
      <c r="Q290" s="13">
        <v>41939.569907407407</v>
      </c>
      <c r="R290">
        <v>2014</v>
      </c>
      <c r="S290" t="s">
        <v>8373</v>
      </c>
    </row>
    <row r="291" spans="1:19" ht="276" thickBot="1" x14ac:dyDescent="0.4">
      <c r="A291">
        <v>3010</v>
      </c>
      <c r="B291" s="3" t="s">
        <v>3010</v>
      </c>
      <c r="C291" s="3" t="s">
        <v>7120</v>
      </c>
      <c r="D291" s="6">
        <v>1500</v>
      </c>
      <c r="E291" s="8">
        <v>2370</v>
      </c>
      <c r="F291" t="s">
        <v>8218</v>
      </c>
      <c r="G291" t="s">
        <v>8223</v>
      </c>
      <c r="H291" t="s">
        <v>8245</v>
      </c>
      <c r="I291">
        <v>1424548719</v>
      </c>
      <c r="J291">
        <v>1419364719</v>
      </c>
      <c r="K291" t="b">
        <v>0</v>
      </c>
      <c r="L291">
        <v>15</v>
      </c>
      <c r="M291" t="b">
        <v>1</v>
      </c>
      <c r="N291" t="s">
        <v>8301</v>
      </c>
      <c r="O291" s="20" t="s">
        <v>8319</v>
      </c>
      <c r="P291" s="15" t="s">
        <v>8359</v>
      </c>
      <c r="Q291" s="12">
        <v>41996.832395833335</v>
      </c>
      <c r="R291">
        <v>2014</v>
      </c>
      <c r="S291" t="s">
        <v>8375</v>
      </c>
    </row>
    <row r="292" spans="1:19" ht="261.5" thickBot="1" x14ac:dyDescent="0.4">
      <c r="A292">
        <v>3011</v>
      </c>
      <c r="B292" s="3" t="s">
        <v>3011</v>
      </c>
      <c r="C292" s="3" t="s">
        <v>7121</v>
      </c>
      <c r="D292" s="6">
        <v>300</v>
      </c>
      <c r="E292" s="8">
        <v>371</v>
      </c>
      <c r="F292" t="s">
        <v>8218</v>
      </c>
      <c r="G292" t="s">
        <v>8226</v>
      </c>
      <c r="H292" t="s">
        <v>8248</v>
      </c>
      <c r="I292">
        <v>1450911540</v>
      </c>
      <c r="J292">
        <v>1448536516</v>
      </c>
      <c r="K292" t="b">
        <v>0</v>
      </c>
      <c r="L292">
        <v>25</v>
      </c>
      <c r="M292" t="b">
        <v>1</v>
      </c>
      <c r="N292" t="s">
        <v>8301</v>
      </c>
      <c r="O292" s="20" t="s">
        <v>8319</v>
      </c>
      <c r="P292" s="15" t="s">
        <v>8359</v>
      </c>
      <c r="Q292" s="13">
        <v>42334.468935185185</v>
      </c>
      <c r="R292">
        <v>2015</v>
      </c>
      <c r="S292" t="s">
        <v>8374</v>
      </c>
    </row>
    <row r="293" spans="1:19" ht="232.5" thickBot="1" x14ac:dyDescent="0.4">
      <c r="A293">
        <v>3012</v>
      </c>
      <c r="B293" s="3" t="s">
        <v>3012</v>
      </c>
      <c r="C293" s="3" t="s">
        <v>7122</v>
      </c>
      <c r="D293" s="6">
        <v>4000</v>
      </c>
      <c r="E293" s="8">
        <v>4685</v>
      </c>
      <c r="F293" t="s">
        <v>8218</v>
      </c>
      <c r="G293" t="s">
        <v>8223</v>
      </c>
      <c r="H293" t="s">
        <v>8245</v>
      </c>
      <c r="I293">
        <v>1423587130</v>
      </c>
      <c r="J293">
        <v>1421772730</v>
      </c>
      <c r="K293" t="b">
        <v>0</v>
      </c>
      <c r="L293">
        <v>55</v>
      </c>
      <c r="M293" t="b">
        <v>1</v>
      </c>
      <c r="N293" t="s">
        <v>8301</v>
      </c>
      <c r="O293" s="20" t="s">
        <v>8319</v>
      </c>
      <c r="P293" s="15" t="s">
        <v>8359</v>
      </c>
      <c r="Q293" s="12">
        <v>42024.702893518515</v>
      </c>
      <c r="R293">
        <v>2015</v>
      </c>
      <c r="S293" t="s">
        <v>8365</v>
      </c>
    </row>
    <row r="294" spans="1:19" ht="232.5" thickBot="1" x14ac:dyDescent="0.4">
      <c r="A294">
        <v>3013</v>
      </c>
      <c r="B294" s="3" t="s">
        <v>3013</v>
      </c>
      <c r="C294" s="3" t="s">
        <v>7123</v>
      </c>
      <c r="D294" s="6">
        <v>10000</v>
      </c>
      <c r="E294" s="8">
        <v>15696</v>
      </c>
      <c r="F294" t="s">
        <v>8218</v>
      </c>
      <c r="G294" t="s">
        <v>8223</v>
      </c>
      <c r="H294" t="s">
        <v>8245</v>
      </c>
      <c r="I294">
        <v>1434917049</v>
      </c>
      <c r="J294">
        <v>1432325049</v>
      </c>
      <c r="K294" t="b">
        <v>0</v>
      </c>
      <c r="L294">
        <v>107</v>
      </c>
      <c r="M294" t="b">
        <v>1</v>
      </c>
      <c r="N294" t="s">
        <v>8301</v>
      </c>
      <c r="O294" s="20" t="s">
        <v>8319</v>
      </c>
      <c r="P294" s="15" t="s">
        <v>8359</v>
      </c>
      <c r="Q294" s="13">
        <v>42146.836215277777</v>
      </c>
      <c r="R294">
        <v>2015</v>
      </c>
      <c r="S294" t="s">
        <v>8368</v>
      </c>
    </row>
    <row r="295" spans="1:19" ht="261.5" thickBot="1" x14ac:dyDescent="0.4">
      <c r="A295">
        <v>3014</v>
      </c>
      <c r="B295" s="3" t="s">
        <v>3014</v>
      </c>
      <c r="C295" s="3" t="s">
        <v>7124</v>
      </c>
      <c r="D295" s="6">
        <v>25000</v>
      </c>
      <c r="E295" s="8">
        <v>28276</v>
      </c>
      <c r="F295" t="s">
        <v>8218</v>
      </c>
      <c r="G295" t="s">
        <v>8223</v>
      </c>
      <c r="H295" t="s">
        <v>8245</v>
      </c>
      <c r="I295">
        <v>1415163600</v>
      </c>
      <c r="J295">
        <v>1412737080</v>
      </c>
      <c r="K295" t="b">
        <v>0</v>
      </c>
      <c r="L295">
        <v>557</v>
      </c>
      <c r="M295" t="b">
        <v>1</v>
      </c>
      <c r="N295" t="s">
        <v>8301</v>
      </c>
      <c r="O295" s="20" t="s">
        <v>8319</v>
      </c>
      <c r="P295" s="15" t="s">
        <v>8359</v>
      </c>
      <c r="Q295" s="12">
        <v>41920.123611111114</v>
      </c>
      <c r="R295">
        <v>2014</v>
      </c>
      <c r="S295" t="s">
        <v>8373</v>
      </c>
    </row>
    <row r="296" spans="1:19" ht="232.5" thickBot="1" x14ac:dyDescent="0.4">
      <c r="A296">
        <v>3015</v>
      </c>
      <c r="B296" s="3" t="s">
        <v>3015</v>
      </c>
      <c r="C296" s="3" t="s">
        <v>7125</v>
      </c>
      <c r="D296" s="6">
        <v>3400</v>
      </c>
      <c r="E296" s="8">
        <v>3508</v>
      </c>
      <c r="F296" t="s">
        <v>8218</v>
      </c>
      <c r="G296" t="s">
        <v>8223</v>
      </c>
      <c r="H296" t="s">
        <v>8245</v>
      </c>
      <c r="I296">
        <v>1402459200</v>
      </c>
      <c r="J296">
        <v>1401125238</v>
      </c>
      <c r="K296" t="b">
        <v>0</v>
      </c>
      <c r="L296">
        <v>40</v>
      </c>
      <c r="M296" t="b">
        <v>1</v>
      </c>
      <c r="N296" t="s">
        <v>8301</v>
      </c>
      <c r="O296" s="20" t="s">
        <v>8319</v>
      </c>
      <c r="P296" s="15" t="s">
        <v>8359</v>
      </c>
      <c r="Q296" s="13">
        <v>41785.72729166667</v>
      </c>
      <c r="R296">
        <v>2014</v>
      </c>
      <c r="S296" t="s">
        <v>8368</v>
      </c>
    </row>
    <row r="297" spans="1:19" ht="290.5" thickBot="1" x14ac:dyDescent="0.4">
      <c r="A297">
        <v>3016</v>
      </c>
      <c r="B297" s="3" t="s">
        <v>3016</v>
      </c>
      <c r="C297" s="3" t="s">
        <v>7126</v>
      </c>
      <c r="D297" s="6">
        <v>8500</v>
      </c>
      <c r="E297" s="8">
        <v>8722</v>
      </c>
      <c r="F297" t="s">
        <v>8218</v>
      </c>
      <c r="G297" t="s">
        <v>8223</v>
      </c>
      <c r="H297" t="s">
        <v>8245</v>
      </c>
      <c r="I297">
        <v>1405688952</v>
      </c>
      <c r="J297">
        <v>1400504952</v>
      </c>
      <c r="K297" t="b">
        <v>0</v>
      </c>
      <c r="L297">
        <v>36</v>
      </c>
      <c r="M297" t="b">
        <v>1</v>
      </c>
      <c r="N297" t="s">
        <v>8301</v>
      </c>
      <c r="O297" s="20" t="s">
        <v>8319</v>
      </c>
      <c r="P297" s="15" t="s">
        <v>8359</v>
      </c>
      <c r="Q297" s="12">
        <v>41778.548055555555</v>
      </c>
      <c r="R297">
        <v>2014</v>
      </c>
      <c r="S297" t="s">
        <v>8368</v>
      </c>
    </row>
    <row r="298" spans="1:19" ht="232.5" thickBot="1" x14ac:dyDescent="0.4">
      <c r="A298">
        <v>3017</v>
      </c>
      <c r="B298" s="3" t="s">
        <v>3017</v>
      </c>
      <c r="C298" s="3" t="s">
        <v>7127</v>
      </c>
      <c r="D298" s="6">
        <v>22000</v>
      </c>
      <c r="E298" s="8">
        <v>23285</v>
      </c>
      <c r="F298" t="s">
        <v>8218</v>
      </c>
      <c r="G298" t="s">
        <v>8223</v>
      </c>
      <c r="H298" t="s">
        <v>8245</v>
      </c>
      <c r="I298">
        <v>1408566243</v>
      </c>
      <c r="J298">
        <v>1405974243</v>
      </c>
      <c r="K298" t="b">
        <v>0</v>
      </c>
      <c r="L298">
        <v>159</v>
      </c>
      <c r="M298" t="b">
        <v>1</v>
      </c>
      <c r="N298" t="s">
        <v>8301</v>
      </c>
      <c r="O298" s="20" t="s">
        <v>8319</v>
      </c>
      <c r="P298" s="15" t="s">
        <v>8359</v>
      </c>
      <c r="Q298" s="13">
        <v>41841.850034722222</v>
      </c>
      <c r="R298">
        <v>2014</v>
      </c>
      <c r="S298" t="s">
        <v>8370</v>
      </c>
    </row>
    <row r="299" spans="1:19" ht="276" thickBot="1" x14ac:dyDescent="0.4">
      <c r="A299">
        <v>3018</v>
      </c>
      <c r="B299" s="3" t="s">
        <v>3018</v>
      </c>
      <c r="C299" s="3" t="s">
        <v>7128</v>
      </c>
      <c r="D299" s="6">
        <v>4200</v>
      </c>
      <c r="E299" s="8">
        <v>4230</v>
      </c>
      <c r="F299" t="s">
        <v>8218</v>
      </c>
      <c r="G299" t="s">
        <v>8229</v>
      </c>
      <c r="H299" t="s">
        <v>8248</v>
      </c>
      <c r="I299">
        <v>1437429600</v>
      </c>
      <c r="J299">
        <v>1433747376</v>
      </c>
      <c r="K299" t="b">
        <v>0</v>
      </c>
      <c r="L299">
        <v>41</v>
      </c>
      <c r="M299" t="b">
        <v>1</v>
      </c>
      <c r="N299" t="s">
        <v>8301</v>
      </c>
      <c r="O299" s="20" t="s">
        <v>8319</v>
      </c>
      <c r="P299" s="15" t="s">
        <v>8359</v>
      </c>
      <c r="Q299" s="12">
        <v>42163.298333333332</v>
      </c>
      <c r="R299">
        <v>2015</v>
      </c>
      <c r="S299" t="s">
        <v>8369</v>
      </c>
    </row>
    <row r="300" spans="1:19" ht="261.5" thickBot="1" x14ac:dyDescent="0.4">
      <c r="A300">
        <v>3019</v>
      </c>
      <c r="B300" s="3" t="s">
        <v>3019</v>
      </c>
      <c r="C300" s="3" t="s">
        <v>7129</v>
      </c>
      <c r="D300" s="6">
        <v>15000</v>
      </c>
      <c r="E300" s="8">
        <v>18185</v>
      </c>
      <c r="F300" t="s">
        <v>8218</v>
      </c>
      <c r="G300" t="s">
        <v>8223</v>
      </c>
      <c r="H300" t="s">
        <v>8245</v>
      </c>
      <c r="I300">
        <v>1401159600</v>
      </c>
      <c r="J300">
        <v>1398801620</v>
      </c>
      <c r="K300" t="b">
        <v>0</v>
      </c>
      <c r="L300">
        <v>226</v>
      </c>
      <c r="M300" t="b">
        <v>1</v>
      </c>
      <c r="N300" t="s">
        <v>8301</v>
      </c>
      <c r="O300" s="20" t="s">
        <v>8319</v>
      </c>
      <c r="P300" s="15" t="s">
        <v>8359</v>
      </c>
      <c r="Q300" s="13">
        <v>41758.833564814813</v>
      </c>
      <c r="R300">
        <v>2014</v>
      </c>
      <c r="S300" t="s">
        <v>8367</v>
      </c>
    </row>
    <row r="301" spans="1:19" ht="276" thickBot="1" x14ac:dyDescent="0.4">
      <c r="A301">
        <v>3020</v>
      </c>
      <c r="B301" s="3" t="s">
        <v>3020</v>
      </c>
      <c r="C301" s="3" t="s">
        <v>7130</v>
      </c>
      <c r="D301" s="6">
        <v>7000</v>
      </c>
      <c r="E301" s="8">
        <v>7040</v>
      </c>
      <c r="F301" t="s">
        <v>8218</v>
      </c>
      <c r="G301" t="s">
        <v>8223</v>
      </c>
      <c r="H301" t="s">
        <v>8245</v>
      </c>
      <c r="I301">
        <v>1439583533</v>
      </c>
      <c r="J301">
        <v>1434399533</v>
      </c>
      <c r="K301" t="b">
        <v>0</v>
      </c>
      <c r="L301">
        <v>30</v>
      </c>
      <c r="M301" t="b">
        <v>1</v>
      </c>
      <c r="N301" t="s">
        <v>8301</v>
      </c>
      <c r="O301" s="20" t="s">
        <v>8319</v>
      </c>
      <c r="P301" s="15" t="s">
        <v>8359</v>
      </c>
      <c r="Q301" s="12">
        <v>42170.846446759257</v>
      </c>
      <c r="R301">
        <v>2015</v>
      </c>
      <c r="S301" t="s">
        <v>8369</v>
      </c>
    </row>
    <row r="302" spans="1:19" ht="261.5" thickBot="1" x14ac:dyDescent="0.4">
      <c r="A302">
        <v>3021</v>
      </c>
      <c r="B302" s="3" t="s">
        <v>3021</v>
      </c>
      <c r="C302" s="3" t="s">
        <v>7131</v>
      </c>
      <c r="D302" s="6">
        <v>4500</v>
      </c>
      <c r="E302" s="8">
        <v>5221</v>
      </c>
      <c r="F302" t="s">
        <v>8218</v>
      </c>
      <c r="G302" t="s">
        <v>8223</v>
      </c>
      <c r="H302" t="s">
        <v>8245</v>
      </c>
      <c r="I302">
        <v>1479794340</v>
      </c>
      <c r="J302">
        <v>1476715869</v>
      </c>
      <c r="K302" t="b">
        <v>0</v>
      </c>
      <c r="L302">
        <v>103</v>
      </c>
      <c r="M302" t="b">
        <v>1</v>
      </c>
      <c r="N302" t="s">
        <v>8301</v>
      </c>
      <c r="O302" s="20" t="s">
        <v>8319</v>
      </c>
      <c r="P302" s="15" t="s">
        <v>8359</v>
      </c>
      <c r="Q302" s="13">
        <v>42660.618854166663</v>
      </c>
      <c r="R302">
        <v>2016</v>
      </c>
      <c r="S302" t="s">
        <v>8373</v>
      </c>
    </row>
    <row r="303" spans="1:19" ht="261.5" thickBot="1" x14ac:dyDescent="0.4">
      <c r="A303">
        <v>3022</v>
      </c>
      <c r="B303" s="3" t="s">
        <v>3022</v>
      </c>
      <c r="C303" s="3" t="s">
        <v>7132</v>
      </c>
      <c r="D303" s="6">
        <v>10000</v>
      </c>
      <c r="E303" s="8">
        <v>10088</v>
      </c>
      <c r="F303" t="s">
        <v>8218</v>
      </c>
      <c r="G303" t="s">
        <v>8223</v>
      </c>
      <c r="H303" t="s">
        <v>8245</v>
      </c>
      <c r="I303">
        <v>1472338409</v>
      </c>
      <c r="J303">
        <v>1468450409</v>
      </c>
      <c r="K303" t="b">
        <v>0</v>
      </c>
      <c r="L303">
        <v>62</v>
      </c>
      <c r="M303" t="b">
        <v>1</v>
      </c>
      <c r="N303" t="s">
        <v>8301</v>
      </c>
      <c r="O303" s="20" t="s">
        <v>8319</v>
      </c>
      <c r="P303" s="15" t="s">
        <v>8359</v>
      </c>
      <c r="Q303" s="12">
        <v>42564.95380787037</v>
      </c>
      <c r="R303">
        <v>2016</v>
      </c>
      <c r="S303" t="s">
        <v>8370</v>
      </c>
    </row>
    <row r="304" spans="1:19" ht="276" thickBot="1" x14ac:dyDescent="0.4">
      <c r="A304">
        <v>3023</v>
      </c>
      <c r="B304" s="3" t="s">
        <v>3023</v>
      </c>
      <c r="C304" s="3" t="s">
        <v>7133</v>
      </c>
      <c r="D304" s="6">
        <v>700</v>
      </c>
      <c r="E304" s="8">
        <v>721</v>
      </c>
      <c r="F304" t="s">
        <v>8218</v>
      </c>
      <c r="G304" t="s">
        <v>8224</v>
      </c>
      <c r="H304" t="s">
        <v>8246</v>
      </c>
      <c r="I304">
        <v>1434039186</v>
      </c>
      <c r="J304">
        <v>1430151186</v>
      </c>
      <c r="K304" t="b">
        <v>0</v>
      </c>
      <c r="L304">
        <v>6</v>
      </c>
      <c r="M304" t="b">
        <v>1</v>
      </c>
      <c r="N304" t="s">
        <v>8301</v>
      </c>
      <c r="O304" s="20" t="s">
        <v>8319</v>
      </c>
      <c r="P304" s="15" t="s">
        <v>8359</v>
      </c>
      <c r="Q304" s="13">
        <v>42121.675763888888</v>
      </c>
      <c r="R304">
        <v>2015</v>
      </c>
      <c r="S304" t="s">
        <v>8367</v>
      </c>
    </row>
    <row r="305" spans="1:19" ht="261.5" thickBot="1" x14ac:dyDescent="0.4">
      <c r="A305">
        <v>3024</v>
      </c>
      <c r="B305" s="3" t="s">
        <v>3024</v>
      </c>
      <c r="C305" s="3" t="s">
        <v>7134</v>
      </c>
      <c r="D305" s="6">
        <v>5000</v>
      </c>
      <c r="E305" s="8">
        <v>12321</v>
      </c>
      <c r="F305" t="s">
        <v>8218</v>
      </c>
      <c r="G305" t="s">
        <v>8223</v>
      </c>
      <c r="H305" t="s">
        <v>8245</v>
      </c>
      <c r="I305">
        <v>1349567475</v>
      </c>
      <c r="J305">
        <v>1346975475</v>
      </c>
      <c r="K305" t="b">
        <v>0</v>
      </c>
      <c r="L305">
        <v>182</v>
      </c>
      <c r="M305" t="b">
        <v>1</v>
      </c>
      <c r="N305" t="s">
        <v>8301</v>
      </c>
      <c r="O305" s="20" t="s">
        <v>8319</v>
      </c>
      <c r="P305" s="15" t="s">
        <v>8359</v>
      </c>
      <c r="Q305" s="12">
        <v>41158.993923611109</v>
      </c>
      <c r="R305">
        <v>2012</v>
      </c>
      <c r="S305" t="s">
        <v>8372</v>
      </c>
    </row>
    <row r="306" spans="1:19" ht="189" thickBot="1" x14ac:dyDescent="0.4">
      <c r="A306">
        <v>3025</v>
      </c>
      <c r="B306" s="3" t="s">
        <v>3025</v>
      </c>
      <c r="C306" s="3" t="s">
        <v>7135</v>
      </c>
      <c r="D306" s="6">
        <v>2500</v>
      </c>
      <c r="E306" s="8">
        <v>7555</v>
      </c>
      <c r="F306" t="s">
        <v>8218</v>
      </c>
      <c r="G306" t="s">
        <v>8224</v>
      </c>
      <c r="H306" t="s">
        <v>8246</v>
      </c>
      <c r="I306">
        <v>1401465600</v>
      </c>
      <c r="J306">
        <v>1399032813</v>
      </c>
      <c r="K306" t="b">
        <v>0</v>
      </c>
      <c r="L306">
        <v>145</v>
      </c>
      <c r="M306" t="b">
        <v>1</v>
      </c>
      <c r="N306" t="s">
        <v>8301</v>
      </c>
      <c r="O306" s="20" t="s">
        <v>8319</v>
      </c>
      <c r="P306" s="15" t="s">
        <v>8359</v>
      </c>
      <c r="Q306" s="13">
        <v>41761.509409722225</v>
      </c>
      <c r="R306">
        <v>2014</v>
      </c>
      <c r="S306" t="s">
        <v>8368</v>
      </c>
    </row>
    <row r="307" spans="1:19" ht="290.5" thickBot="1" x14ac:dyDescent="0.4">
      <c r="A307">
        <v>3026</v>
      </c>
      <c r="B307" s="3" t="s">
        <v>3026</v>
      </c>
      <c r="C307" s="3" t="s">
        <v>7136</v>
      </c>
      <c r="D307" s="6">
        <v>900</v>
      </c>
      <c r="E307" s="8">
        <v>1290</v>
      </c>
      <c r="F307" t="s">
        <v>8218</v>
      </c>
      <c r="G307" t="s">
        <v>8224</v>
      </c>
      <c r="H307" t="s">
        <v>8246</v>
      </c>
      <c r="I307">
        <v>1488538892</v>
      </c>
      <c r="J307">
        <v>1487329292</v>
      </c>
      <c r="K307" t="b">
        <v>0</v>
      </c>
      <c r="L307">
        <v>25</v>
      </c>
      <c r="M307" t="b">
        <v>1</v>
      </c>
      <c r="N307" t="s">
        <v>8301</v>
      </c>
      <c r="O307" s="20" t="s">
        <v>8319</v>
      </c>
      <c r="P307" s="15" t="s">
        <v>8359</v>
      </c>
      <c r="Q307" s="12">
        <v>42783.459398148145</v>
      </c>
      <c r="R307">
        <v>2017</v>
      </c>
      <c r="S307" t="s">
        <v>8376</v>
      </c>
    </row>
    <row r="308" spans="1:19" ht="203.5" thickBot="1" x14ac:dyDescent="0.4">
      <c r="A308">
        <v>3027</v>
      </c>
      <c r="B308" s="3" t="s">
        <v>3027</v>
      </c>
      <c r="C308" s="3" t="s">
        <v>7137</v>
      </c>
      <c r="D308" s="6">
        <v>40000</v>
      </c>
      <c r="E308" s="8">
        <v>52576</v>
      </c>
      <c r="F308" t="s">
        <v>8218</v>
      </c>
      <c r="G308" t="s">
        <v>8223</v>
      </c>
      <c r="H308" t="s">
        <v>8245</v>
      </c>
      <c r="I308">
        <v>1426866851</v>
      </c>
      <c r="J308">
        <v>1424278451</v>
      </c>
      <c r="K308" t="b">
        <v>0</v>
      </c>
      <c r="L308">
        <v>320</v>
      </c>
      <c r="M308" t="b">
        <v>1</v>
      </c>
      <c r="N308" t="s">
        <v>8301</v>
      </c>
      <c r="O308" s="20" t="s">
        <v>8319</v>
      </c>
      <c r="P308" s="15" t="s">
        <v>8359</v>
      </c>
      <c r="Q308" s="13">
        <v>42053.704293981478</v>
      </c>
      <c r="R308">
        <v>2015</v>
      </c>
      <c r="S308" t="s">
        <v>8376</v>
      </c>
    </row>
    <row r="309" spans="1:19" ht="145.5" thickBot="1" x14ac:dyDescent="0.4">
      <c r="A309">
        <v>3028</v>
      </c>
      <c r="B309" s="3" t="s">
        <v>3028</v>
      </c>
      <c r="C309" s="3" t="s">
        <v>7138</v>
      </c>
      <c r="D309" s="6">
        <v>5000</v>
      </c>
      <c r="E309" s="8">
        <v>8401</v>
      </c>
      <c r="F309" t="s">
        <v>8218</v>
      </c>
      <c r="G309" t="s">
        <v>8223</v>
      </c>
      <c r="H309" t="s">
        <v>8245</v>
      </c>
      <c r="I309">
        <v>1471242025</v>
      </c>
      <c r="J309">
        <v>1468650025</v>
      </c>
      <c r="K309" t="b">
        <v>0</v>
      </c>
      <c r="L309">
        <v>99</v>
      </c>
      <c r="M309" t="b">
        <v>1</v>
      </c>
      <c r="N309" t="s">
        <v>8301</v>
      </c>
      <c r="O309" s="20" t="s">
        <v>8319</v>
      </c>
      <c r="P309" s="15" t="s">
        <v>8359</v>
      </c>
      <c r="Q309" s="12">
        <v>42567.264178240737</v>
      </c>
      <c r="R309">
        <v>2016</v>
      </c>
      <c r="S309" t="s">
        <v>8370</v>
      </c>
    </row>
    <row r="310" spans="1:19" ht="261.5" thickBot="1" x14ac:dyDescent="0.4">
      <c r="A310">
        <v>3029</v>
      </c>
      <c r="B310" s="3" t="s">
        <v>3029</v>
      </c>
      <c r="C310" s="3" t="s">
        <v>7139</v>
      </c>
      <c r="D310" s="6">
        <v>30000</v>
      </c>
      <c r="E310" s="8">
        <v>32903</v>
      </c>
      <c r="F310" t="s">
        <v>8218</v>
      </c>
      <c r="G310" t="s">
        <v>8223</v>
      </c>
      <c r="H310" t="s">
        <v>8245</v>
      </c>
      <c r="I310">
        <v>1416285300</v>
      </c>
      <c r="J310">
        <v>1413824447</v>
      </c>
      <c r="K310" t="b">
        <v>0</v>
      </c>
      <c r="L310">
        <v>348</v>
      </c>
      <c r="M310" t="b">
        <v>1</v>
      </c>
      <c r="N310" t="s">
        <v>8301</v>
      </c>
      <c r="O310" s="20" t="s">
        <v>8319</v>
      </c>
      <c r="P310" s="15" t="s">
        <v>8359</v>
      </c>
      <c r="Q310" s="13">
        <v>41932.708877314813</v>
      </c>
      <c r="R310">
        <v>2014</v>
      </c>
      <c r="S310" t="s">
        <v>8373</v>
      </c>
    </row>
    <row r="311" spans="1:19" ht="261.5" thickBot="1" x14ac:dyDescent="0.4">
      <c r="A311">
        <v>3030</v>
      </c>
      <c r="B311" s="3" t="s">
        <v>3030</v>
      </c>
      <c r="C311" s="3" t="s">
        <v>7140</v>
      </c>
      <c r="D311" s="6">
        <v>1750</v>
      </c>
      <c r="E311" s="8">
        <v>1867</v>
      </c>
      <c r="F311" t="s">
        <v>8218</v>
      </c>
      <c r="G311" t="s">
        <v>8223</v>
      </c>
      <c r="H311" t="s">
        <v>8245</v>
      </c>
      <c r="I311">
        <v>1442426171</v>
      </c>
      <c r="J311">
        <v>1439834171</v>
      </c>
      <c r="K311" t="b">
        <v>0</v>
      </c>
      <c r="L311">
        <v>41</v>
      </c>
      <c r="M311" t="b">
        <v>1</v>
      </c>
      <c r="N311" t="s">
        <v>8301</v>
      </c>
      <c r="O311" s="20" t="s">
        <v>8319</v>
      </c>
      <c r="P311" s="15" t="s">
        <v>8359</v>
      </c>
      <c r="Q311" s="12">
        <v>42233.747349537036</v>
      </c>
      <c r="R311">
        <v>2015</v>
      </c>
      <c r="S311" t="s">
        <v>8371</v>
      </c>
    </row>
    <row r="312" spans="1:19" ht="276" thickBot="1" x14ac:dyDescent="0.4">
      <c r="A312">
        <v>3031</v>
      </c>
      <c r="B312" s="3" t="s">
        <v>3031</v>
      </c>
      <c r="C312" s="3" t="s">
        <v>7141</v>
      </c>
      <c r="D312" s="6">
        <v>1500</v>
      </c>
      <c r="E312" s="8">
        <v>1500</v>
      </c>
      <c r="F312" t="s">
        <v>8218</v>
      </c>
      <c r="G312" t="s">
        <v>8223</v>
      </c>
      <c r="H312" t="s">
        <v>8245</v>
      </c>
      <c r="I312">
        <v>1476479447</v>
      </c>
      <c r="J312">
        <v>1471295447</v>
      </c>
      <c r="K312" t="b">
        <v>0</v>
      </c>
      <c r="L312">
        <v>29</v>
      </c>
      <c r="M312" t="b">
        <v>1</v>
      </c>
      <c r="N312" t="s">
        <v>8301</v>
      </c>
      <c r="O312" s="20" t="s">
        <v>8319</v>
      </c>
      <c r="P312" s="15" t="s">
        <v>8359</v>
      </c>
      <c r="Q312" s="13">
        <v>42597.882488425923</v>
      </c>
      <c r="R312">
        <v>2016</v>
      </c>
      <c r="S312" t="s">
        <v>8371</v>
      </c>
    </row>
    <row r="313" spans="1:19" ht="247" thickBot="1" x14ac:dyDescent="0.4">
      <c r="A313">
        <v>3032</v>
      </c>
      <c r="B313" s="3" t="s">
        <v>3032</v>
      </c>
      <c r="C313" s="3" t="s">
        <v>7142</v>
      </c>
      <c r="D313" s="6">
        <v>1000</v>
      </c>
      <c r="E313" s="8">
        <v>1272</v>
      </c>
      <c r="F313" t="s">
        <v>8218</v>
      </c>
      <c r="G313" t="s">
        <v>8223</v>
      </c>
      <c r="H313" t="s">
        <v>8245</v>
      </c>
      <c r="I313">
        <v>1441933459</v>
      </c>
      <c r="J313">
        <v>1439341459</v>
      </c>
      <c r="K313" t="b">
        <v>0</v>
      </c>
      <c r="L313">
        <v>25</v>
      </c>
      <c r="M313" t="b">
        <v>1</v>
      </c>
      <c r="N313" t="s">
        <v>8301</v>
      </c>
      <c r="O313" s="20" t="s">
        <v>8319</v>
      </c>
      <c r="P313" s="15" t="s">
        <v>8359</v>
      </c>
      <c r="Q313" s="12">
        <v>42228.044664351852</v>
      </c>
      <c r="R313">
        <v>2015</v>
      </c>
      <c r="S313" t="s">
        <v>8371</v>
      </c>
    </row>
    <row r="314" spans="1:19" ht="218" thickBot="1" x14ac:dyDescent="0.4">
      <c r="A314">
        <v>3033</v>
      </c>
      <c r="B314" s="3" t="s">
        <v>3033</v>
      </c>
      <c r="C314" s="3" t="s">
        <v>7143</v>
      </c>
      <c r="D314" s="6">
        <v>3000</v>
      </c>
      <c r="E314" s="8">
        <v>4396</v>
      </c>
      <c r="F314" t="s">
        <v>8218</v>
      </c>
      <c r="G314" t="s">
        <v>8223</v>
      </c>
      <c r="H314" t="s">
        <v>8245</v>
      </c>
      <c r="I314">
        <v>1471487925</v>
      </c>
      <c r="J314">
        <v>1468895925</v>
      </c>
      <c r="K314" t="b">
        <v>0</v>
      </c>
      <c r="L314">
        <v>23</v>
      </c>
      <c r="M314" t="b">
        <v>1</v>
      </c>
      <c r="N314" t="s">
        <v>8301</v>
      </c>
      <c r="O314" s="20" t="s">
        <v>8319</v>
      </c>
      <c r="P314" s="15" t="s">
        <v>8359</v>
      </c>
      <c r="Q314" s="13">
        <v>42570.110243055555</v>
      </c>
      <c r="R314">
        <v>2016</v>
      </c>
      <c r="S314" t="s">
        <v>8370</v>
      </c>
    </row>
    <row r="315" spans="1:19" ht="305" thickBot="1" x14ac:dyDescent="0.4">
      <c r="A315">
        <v>3034</v>
      </c>
      <c r="B315" s="3" t="s">
        <v>3034</v>
      </c>
      <c r="C315" s="3" t="s">
        <v>7144</v>
      </c>
      <c r="D315" s="6">
        <v>100000</v>
      </c>
      <c r="E315" s="8">
        <v>112536</v>
      </c>
      <c r="F315" t="s">
        <v>8218</v>
      </c>
      <c r="G315" t="s">
        <v>8223</v>
      </c>
      <c r="H315" t="s">
        <v>8245</v>
      </c>
      <c r="I315">
        <v>1477972740</v>
      </c>
      <c r="J315">
        <v>1475326255</v>
      </c>
      <c r="K315" t="b">
        <v>0</v>
      </c>
      <c r="L315">
        <v>1260</v>
      </c>
      <c r="M315" t="b">
        <v>1</v>
      </c>
      <c r="N315" t="s">
        <v>8301</v>
      </c>
      <c r="O315" s="20" t="s">
        <v>8319</v>
      </c>
      <c r="P315" s="15" t="s">
        <v>8359</v>
      </c>
      <c r="Q315" s="12">
        <v>42644.535358796296</v>
      </c>
      <c r="R315">
        <v>2016</v>
      </c>
      <c r="S315" t="s">
        <v>8373</v>
      </c>
    </row>
    <row r="316" spans="1:19" ht="160" thickBot="1" x14ac:dyDescent="0.4">
      <c r="A316">
        <v>3035</v>
      </c>
      <c r="B316" s="3" t="s">
        <v>3035</v>
      </c>
      <c r="C316" s="3" t="s">
        <v>7145</v>
      </c>
      <c r="D316" s="6">
        <v>25000</v>
      </c>
      <c r="E316" s="8">
        <v>27196.71</v>
      </c>
      <c r="F316" t="s">
        <v>8218</v>
      </c>
      <c r="G316" t="s">
        <v>8223</v>
      </c>
      <c r="H316" t="s">
        <v>8245</v>
      </c>
      <c r="I316">
        <v>1367674009</v>
      </c>
      <c r="J316">
        <v>1365082009</v>
      </c>
      <c r="K316" t="b">
        <v>0</v>
      </c>
      <c r="L316">
        <v>307</v>
      </c>
      <c r="M316" t="b">
        <v>1</v>
      </c>
      <c r="N316" t="s">
        <v>8301</v>
      </c>
      <c r="O316" s="20" t="s">
        <v>8319</v>
      </c>
      <c r="P316" s="15" t="s">
        <v>8359</v>
      </c>
      <c r="Q316" s="13">
        <v>41368.560289351852</v>
      </c>
      <c r="R316">
        <v>2013</v>
      </c>
      <c r="S316" t="s">
        <v>8367</v>
      </c>
    </row>
    <row r="317" spans="1:19" ht="247" thickBot="1" x14ac:dyDescent="0.4">
      <c r="A317">
        <v>3036</v>
      </c>
      <c r="B317" s="3" t="s">
        <v>3036</v>
      </c>
      <c r="C317" s="3" t="s">
        <v>7146</v>
      </c>
      <c r="D317" s="6">
        <v>25000</v>
      </c>
      <c r="E317" s="8">
        <v>31683</v>
      </c>
      <c r="F317" t="s">
        <v>8218</v>
      </c>
      <c r="G317" t="s">
        <v>8223</v>
      </c>
      <c r="H317" t="s">
        <v>8245</v>
      </c>
      <c r="I317">
        <v>1376654340</v>
      </c>
      <c r="J317">
        <v>1373568644</v>
      </c>
      <c r="K317" t="b">
        <v>0</v>
      </c>
      <c r="L317">
        <v>329</v>
      </c>
      <c r="M317" t="b">
        <v>1</v>
      </c>
      <c r="N317" t="s">
        <v>8301</v>
      </c>
      <c r="O317" s="20" t="s">
        <v>8319</v>
      </c>
      <c r="P317" s="15" t="s">
        <v>8359</v>
      </c>
      <c r="Q317" s="12">
        <v>41466.785231481481</v>
      </c>
      <c r="R317">
        <v>2013</v>
      </c>
      <c r="S317" t="s">
        <v>8370</v>
      </c>
    </row>
    <row r="318" spans="1:19" ht="319.5" thickBot="1" x14ac:dyDescent="0.4">
      <c r="A318">
        <v>3037</v>
      </c>
      <c r="B318" s="3" t="s">
        <v>3037</v>
      </c>
      <c r="C318" s="3" t="s">
        <v>7147</v>
      </c>
      <c r="D318" s="6">
        <v>500</v>
      </c>
      <c r="E318" s="8">
        <v>1066</v>
      </c>
      <c r="F318" t="s">
        <v>8218</v>
      </c>
      <c r="G318" t="s">
        <v>8223</v>
      </c>
      <c r="H318" t="s">
        <v>8245</v>
      </c>
      <c r="I318">
        <v>1285995540</v>
      </c>
      <c r="J318">
        <v>1279574773</v>
      </c>
      <c r="K318" t="b">
        <v>0</v>
      </c>
      <c r="L318">
        <v>32</v>
      </c>
      <c r="M318" t="b">
        <v>1</v>
      </c>
      <c r="N318" t="s">
        <v>8301</v>
      </c>
      <c r="O318" s="20" t="s">
        <v>8319</v>
      </c>
      <c r="P318" s="15" t="s">
        <v>8359</v>
      </c>
      <c r="Q318" s="13">
        <v>40378.893206018518</v>
      </c>
      <c r="R318">
        <v>2010</v>
      </c>
      <c r="S318" t="s">
        <v>8370</v>
      </c>
    </row>
    <row r="319" spans="1:19" ht="232.5" thickBot="1" x14ac:dyDescent="0.4">
      <c r="A319">
        <v>3038</v>
      </c>
      <c r="B319" s="3" t="s">
        <v>3038</v>
      </c>
      <c r="C319" s="3" t="s">
        <v>7148</v>
      </c>
      <c r="D319" s="6">
        <v>1000</v>
      </c>
      <c r="E319" s="8">
        <v>1005</v>
      </c>
      <c r="F319" t="s">
        <v>8218</v>
      </c>
      <c r="G319" t="s">
        <v>8223</v>
      </c>
      <c r="H319" t="s">
        <v>8245</v>
      </c>
      <c r="I319">
        <v>1457071397</v>
      </c>
      <c r="J319">
        <v>1451887397</v>
      </c>
      <c r="K319" t="b">
        <v>0</v>
      </c>
      <c r="L319">
        <v>27</v>
      </c>
      <c r="M319" t="b">
        <v>1</v>
      </c>
      <c r="N319" t="s">
        <v>8301</v>
      </c>
      <c r="O319" s="20" t="s">
        <v>8319</v>
      </c>
      <c r="P319" s="15" t="s">
        <v>8359</v>
      </c>
      <c r="Q319" s="12">
        <v>42373.252280092594</v>
      </c>
      <c r="R319">
        <v>2016</v>
      </c>
      <c r="S319" t="s">
        <v>8365</v>
      </c>
    </row>
    <row r="320" spans="1:19" ht="232.5" thickBot="1" x14ac:dyDescent="0.4">
      <c r="A320">
        <v>3039</v>
      </c>
      <c r="B320" s="3" t="s">
        <v>3039</v>
      </c>
      <c r="C320" s="3" t="s">
        <v>7149</v>
      </c>
      <c r="D320" s="6">
        <v>20000</v>
      </c>
      <c r="E320" s="8">
        <v>21742.78</v>
      </c>
      <c r="F320" t="s">
        <v>8218</v>
      </c>
      <c r="G320" t="s">
        <v>8223</v>
      </c>
      <c r="H320" t="s">
        <v>8245</v>
      </c>
      <c r="I320">
        <v>1388303940</v>
      </c>
      <c r="J320">
        <v>1386011038</v>
      </c>
      <c r="K320" t="b">
        <v>0</v>
      </c>
      <c r="L320">
        <v>236</v>
      </c>
      <c r="M320" t="b">
        <v>1</v>
      </c>
      <c r="N320" t="s">
        <v>8301</v>
      </c>
      <c r="O320" s="20" t="s">
        <v>8319</v>
      </c>
      <c r="P320" s="15" t="s">
        <v>8359</v>
      </c>
      <c r="Q320" s="13">
        <v>41610.794421296298</v>
      </c>
      <c r="R320">
        <v>2013</v>
      </c>
      <c r="S320" t="s">
        <v>8375</v>
      </c>
    </row>
    <row r="321" spans="1:19" ht="203.5" thickBot="1" x14ac:dyDescent="0.4">
      <c r="A321">
        <v>3040</v>
      </c>
      <c r="B321" s="3" t="s">
        <v>3040</v>
      </c>
      <c r="C321" s="3" t="s">
        <v>7150</v>
      </c>
      <c r="D321" s="6">
        <v>3000</v>
      </c>
      <c r="E321" s="8">
        <v>3225</v>
      </c>
      <c r="F321" t="s">
        <v>8218</v>
      </c>
      <c r="G321" t="s">
        <v>8223</v>
      </c>
      <c r="H321" t="s">
        <v>8245</v>
      </c>
      <c r="I321">
        <v>1435359600</v>
      </c>
      <c r="J321">
        <v>1434999621</v>
      </c>
      <c r="K321" t="b">
        <v>0</v>
      </c>
      <c r="L321">
        <v>42</v>
      </c>
      <c r="M321" t="b">
        <v>1</v>
      </c>
      <c r="N321" t="s">
        <v>8301</v>
      </c>
      <c r="O321" s="20" t="s">
        <v>8319</v>
      </c>
      <c r="P321" s="15" t="s">
        <v>8359</v>
      </c>
      <c r="Q321" s="12">
        <v>42177.791909722226</v>
      </c>
      <c r="R321">
        <v>2015</v>
      </c>
      <c r="S321" t="s">
        <v>8369</v>
      </c>
    </row>
    <row r="322" spans="1:19" ht="160" thickBot="1" x14ac:dyDescent="0.4">
      <c r="A322">
        <v>3041</v>
      </c>
      <c r="B322" s="3" t="s">
        <v>3041</v>
      </c>
      <c r="C322" s="3" t="s">
        <v>7151</v>
      </c>
      <c r="D322" s="6">
        <v>8300</v>
      </c>
      <c r="E322" s="8">
        <v>9170</v>
      </c>
      <c r="F322" t="s">
        <v>8218</v>
      </c>
      <c r="G322" t="s">
        <v>8223</v>
      </c>
      <c r="H322" t="s">
        <v>8245</v>
      </c>
      <c r="I322">
        <v>1453323048</v>
      </c>
      <c r="J322">
        <v>1450731048</v>
      </c>
      <c r="K322" t="b">
        <v>0</v>
      </c>
      <c r="L322">
        <v>95</v>
      </c>
      <c r="M322" t="b">
        <v>1</v>
      </c>
      <c r="N322" t="s">
        <v>8301</v>
      </c>
      <c r="O322" s="20" t="s">
        <v>8319</v>
      </c>
      <c r="P322" s="15" t="s">
        <v>8359</v>
      </c>
      <c r="Q322" s="13">
        <v>42359.868611111109</v>
      </c>
      <c r="R322">
        <v>2015</v>
      </c>
      <c r="S322" t="s">
        <v>8375</v>
      </c>
    </row>
    <row r="323" spans="1:19" ht="261.5" thickBot="1" x14ac:dyDescent="0.4">
      <c r="A323">
        <v>3042</v>
      </c>
      <c r="B323" s="3" t="s">
        <v>3042</v>
      </c>
      <c r="C323" s="3" t="s">
        <v>7152</v>
      </c>
      <c r="D323" s="6">
        <v>1500</v>
      </c>
      <c r="E323" s="8">
        <v>1920</v>
      </c>
      <c r="F323" t="s">
        <v>8218</v>
      </c>
      <c r="G323" t="s">
        <v>8224</v>
      </c>
      <c r="H323" t="s">
        <v>8246</v>
      </c>
      <c r="I323">
        <v>1444149047</v>
      </c>
      <c r="J323">
        <v>1441557047</v>
      </c>
      <c r="K323" t="b">
        <v>0</v>
      </c>
      <c r="L323">
        <v>37</v>
      </c>
      <c r="M323" t="b">
        <v>1</v>
      </c>
      <c r="N323" t="s">
        <v>8301</v>
      </c>
      <c r="O323" s="20" t="s">
        <v>8319</v>
      </c>
      <c r="P323" s="15" t="s">
        <v>8359</v>
      </c>
      <c r="Q323" s="12">
        <v>42253.688043981485</v>
      </c>
      <c r="R323">
        <v>2015</v>
      </c>
      <c r="S323" t="s">
        <v>8372</v>
      </c>
    </row>
    <row r="324" spans="1:19" ht="247" thickBot="1" x14ac:dyDescent="0.4">
      <c r="A324">
        <v>3043</v>
      </c>
      <c r="B324" s="3" t="s">
        <v>3043</v>
      </c>
      <c r="C324" s="3" t="s">
        <v>7153</v>
      </c>
      <c r="D324" s="6">
        <v>15000</v>
      </c>
      <c r="E324" s="8">
        <v>16501</v>
      </c>
      <c r="F324" t="s">
        <v>8218</v>
      </c>
      <c r="G324" t="s">
        <v>8228</v>
      </c>
      <c r="H324" t="s">
        <v>8250</v>
      </c>
      <c r="I324">
        <v>1429152600</v>
      </c>
      <c r="J324">
        <v>1426815699</v>
      </c>
      <c r="K324" t="b">
        <v>0</v>
      </c>
      <c r="L324">
        <v>128</v>
      </c>
      <c r="M324" t="b">
        <v>1</v>
      </c>
      <c r="N324" t="s">
        <v>8301</v>
      </c>
      <c r="O324" s="20" t="s">
        <v>8319</v>
      </c>
      <c r="P324" s="15" t="s">
        <v>8359</v>
      </c>
      <c r="Q324" s="13">
        <v>42083.070590277777</v>
      </c>
      <c r="R324">
        <v>2015</v>
      </c>
      <c r="S324" t="s">
        <v>8366</v>
      </c>
    </row>
    <row r="325" spans="1:19" ht="247" thickBot="1" x14ac:dyDescent="0.4">
      <c r="A325">
        <v>3044</v>
      </c>
      <c r="B325" s="3" t="s">
        <v>3044</v>
      </c>
      <c r="C325" s="3" t="s">
        <v>7154</v>
      </c>
      <c r="D325" s="6">
        <v>12000</v>
      </c>
      <c r="E325" s="8">
        <v>13121</v>
      </c>
      <c r="F325" t="s">
        <v>8218</v>
      </c>
      <c r="G325" t="s">
        <v>8223</v>
      </c>
      <c r="H325" t="s">
        <v>8245</v>
      </c>
      <c r="I325">
        <v>1454433998</v>
      </c>
      <c r="J325">
        <v>1453137998</v>
      </c>
      <c r="K325" t="b">
        <v>0</v>
      </c>
      <c r="L325">
        <v>156</v>
      </c>
      <c r="M325" t="b">
        <v>1</v>
      </c>
      <c r="N325" t="s">
        <v>8301</v>
      </c>
      <c r="O325" s="20" t="s">
        <v>8319</v>
      </c>
      <c r="P325" s="15" t="s">
        <v>8359</v>
      </c>
      <c r="Q325" s="12">
        <v>42387.7268287037</v>
      </c>
      <c r="R325">
        <v>2016</v>
      </c>
      <c r="S325" t="s">
        <v>8365</v>
      </c>
    </row>
    <row r="326" spans="1:19" ht="276" thickBot="1" x14ac:dyDescent="0.4">
      <c r="A326">
        <v>3045</v>
      </c>
      <c r="B326" s="3" t="s">
        <v>3045</v>
      </c>
      <c r="C326" s="3" t="s">
        <v>7155</v>
      </c>
      <c r="D326" s="6">
        <v>4000</v>
      </c>
      <c r="E326" s="8">
        <v>5308.26</v>
      </c>
      <c r="F326" t="s">
        <v>8218</v>
      </c>
      <c r="G326" t="s">
        <v>8223</v>
      </c>
      <c r="H326" t="s">
        <v>8245</v>
      </c>
      <c r="I326">
        <v>1408679055</v>
      </c>
      <c r="J326">
        <v>1406087055</v>
      </c>
      <c r="K326" t="b">
        <v>0</v>
      </c>
      <c r="L326">
        <v>64</v>
      </c>
      <c r="M326" t="b">
        <v>1</v>
      </c>
      <c r="N326" t="s">
        <v>8301</v>
      </c>
      <c r="O326" s="20" t="s">
        <v>8319</v>
      </c>
      <c r="P326" s="15" t="s">
        <v>8359</v>
      </c>
      <c r="Q326" s="13">
        <v>41843.155729166669</v>
      </c>
      <c r="R326">
        <v>2014</v>
      </c>
      <c r="S326" t="s">
        <v>8370</v>
      </c>
    </row>
    <row r="327" spans="1:19" ht="319.5" thickBot="1" x14ac:dyDescent="0.4">
      <c r="A327">
        <v>3046</v>
      </c>
      <c r="B327" s="3" t="s">
        <v>3046</v>
      </c>
      <c r="C327" s="3" t="s">
        <v>7156</v>
      </c>
      <c r="D327" s="6">
        <v>7900</v>
      </c>
      <c r="E327" s="8">
        <v>15077</v>
      </c>
      <c r="F327" t="s">
        <v>8218</v>
      </c>
      <c r="G327" t="s">
        <v>8223</v>
      </c>
      <c r="H327" t="s">
        <v>8245</v>
      </c>
      <c r="I327">
        <v>1410324720</v>
      </c>
      <c r="J327">
        <v>1407784586</v>
      </c>
      <c r="K327" t="b">
        <v>0</v>
      </c>
      <c r="L327">
        <v>58</v>
      </c>
      <c r="M327" t="b">
        <v>1</v>
      </c>
      <c r="N327" t="s">
        <v>8301</v>
      </c>
      <c r="O327" s="20" t="s">
        <v>8319</v>
      </c>
      <c r="P327" s="15" t="s">
        <v>8359</v>
      </c>
      <c r="Q327" s="12">
        <v>41862.803078703706</v>
      </c>
      <c r="R327">
        <v>2014</v>
      </c>
      <c r="S327" t="s">
        <v>8371</v>
      </c>
    </row>
    <row r="328" spans="1:19" ht="232.5" thickBot="1" x14ac:dyDescent="0.4">
      <c r="A328">
        <v>3047</v>
      </c>
      <c r="B328" s="3" t="s">
        <v>3047</v>
      </c>
      <c r="C328" s="3" t="s">
        <v>7157</v>
      </c>
      <c r="D328" s="6">
        <v>500</v>
      </c>
      <c r="E328" s="8">
        <v>745</v>
      </c>
      <c r="F328" t="s">
        <v>8218</v>
      </c>
      <c r="G328" t="s">
        <v>8223</v>
      </c>
      <c r="H328" t="s">
        <v>8245</v>
      </c>
      <c r="I328">
        <v>1461762960</v>
      </c>
      <c r="J328">
        <v>1457999054</v>
      </c>
      <c r="K328" t="b">
        <v>0</v>
      </c>
      <c r="L328">
        <v>20</v>
      </c>
      <c r="M328" t="b">
        <v>1</v>
      </c>
      <c r="N328" t="s">
        <v>8301</v>
      </c>
      <c r="O328" s="20" t="s">
        <v>8319</v>
      </c>
      <c r="P328" s="15" t="s">
        <v>8359</v>
      </c>
      <c r="Q328" s="13">
        <v>42443.989050925928</v>
      </c>
      <c r="R328">
        <v>2016</v>
      </c>
      <c r="S328" t="s">
        <v>8366</v>
      </c>
    </row>
    <row r="329" spans="1:19" ht="290.5" thickBot="1" x14ac:dyDescent="0.4">
      <c r="A329">
        <v>3048</v>
      </c>
      <c r="B329" s="3" t="s">
        <v>3048</v>
      </c>
      <c r="C329" s="3" t="s">
        <v>7158</v>
      </c>
      <c r="D329" s="6">
        <v>5000</v>
      </c>
      <c r="E329" s="8">
        <v>8320</v>
      </c>
      <c r="F329" t="s">
        <v>8218</v>
      </c>
      <c r="G329" t="s">
        <v>8223</v>
      </c>
      <c r="H329" t="s">
        <v>8245</v>
      </c>
      <c r="I329">
        <v>1420060920</v>
      </c>
      <c r="J329">
        <v>1417556262</v>
      </c>
      <c r="K329" t="b">
        <v>0</v>
      </c>
      <c r="L329">
        <v>47</v>
      </c>
      <c r="M329" t="b">
        <v>1</v>
      </c>
      <c r="N329" t="s">
        <v>8301</v>
      </c>
      <c r="O329" s="20" t="s">
        <v>8319</v>
      </c>
      <c r="P329" s="15" t="s">
        <v>8359</v>
      </c>
      <c r="Q329" s="12">
        <v>41975.901180555556</v>
      </c>
      <c r="R329">
        <v>2014</v>
      </c>
      <c r="S329" t="s">
        <v>8375</v>
      </c>
    </row>
    <row r="330" spans="1:19" ht="261.5" thickBot="1" x14ac:dyDescent="0.4">
      <c r="A330">
        <v>3049</v>
      </c>
      <c r="B330" s="3" t="s">
        <v>3049</v>
      </c>
      <c r="C330" s="3" t="s">
        <v>7159</v>
      </c>
      <c r="D330" s="6">
        <v>3750</v>
      </c>
      <c r="E330" s="8">
        <v>4000</v>
      </c>
      <c r="F330" t="s">
        <v>8218</v>
      </c>
      <c r="G330" t="s">
        <v>8223</v>
      </c>
      <c r="H330" t="s">
        <v>8245</v>
      </c>
      <c r="I330">
        <v>1434241255</v>
      </c>
      <c r="J330">
        <v>1431649255</v>
      </c>
      <c r="K330" t="b">
        <v>0</v>
      </c>
      <c r="L330">
        <v>54</v>
      </c>
      <c r="M330" t="b">
        <v>1</v>
      </c>
      <c r="N330" t="s">
        <v>8301</v>
      </c>
      <c r="O330" s="20" t="s">
        <v>8319</v>
      </c>
      <c r="P330" s="15" t="s">
        <v>8359</v>
      </c>
      <c r="Q330" s="13">
        <v>42139.014525462961</v>
      </c>
      <c r="R330">
        <v>2015</v>
      </c>
      <c r="S330" t="s">
        <v>8368</v>
      </c>
    </row>
    <row r="331" spans="1:19" ht="145.5" thickBot="1" x14ac:dyDescent="0.4">
      <c r="A331">
        <v>3050</v>
      </c>
      <c r="B331" s="3" t="s">
        <v>3050</v>
      </c>
      <c r="C331" s="3" t="s">
        <v>7160</v>
      </c>
      <c r="D331" s="6">
        <v>600</v>
      </c>
      <c r="E331" s="8">
        <v>636</v>
      </c>
      <c r="F331" t="s">
        <v>8218</v>
      </c>
      <c r="G331" t="s">
        <v>8223</v>
      </c>
      <c r="H331" t="s">
        <v>8245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8301</v>
      </c>
      <c r="O331" s="20" t="s">
        <v>8319</v>
      </c>
      <c r="P331" s="15" t="s">
        <v>8359</v>
      </c>
      <c r="Q331" s="12">
        <v>42465.16851851852</v>
      </c>
      <c r="R331">
        <v>2016</v>
      </c>
      <c r="S331" t="s">
        <v>8367</v>
      </c>
    </row>
    <row r="332" spans="1:19" ht="247" thickBot="1" x14ac:dyDescent="0.4">
      <c r="A332">
        <v>3051</v>
      </c>
      <c r="B332" s="3" t="s">
        <v>3051</v>
      </c>
      <c r="C332" s="3" t="s">
        <v>7161</v>
      </c>
      <c r="D332" s="6">
        <v>3500</v>
      </c>
      <c r="E332" s="8">
        <v>827</v>
      </c>
      <c r="F332" t="s">
        <v>8220</v>
      </c>
      <c r="G332" t="s">
        <v>8224</v>
      </c>
      <c r="H332" t="s">
        <v>8246</v>
      </c>
      <c r="I332">
        <v>1486547945</v>
      </c>
      <c r="J332">
        <v>1483955945</v>
      </c>
      <c r="K332" t="b">
        <v>1</v>
      </c>
      <c r="L332">
        <v>35</v>
      </c>
      <c r="M332" t="b">
        <v>0</v>
      </c>
      <c r="N332" t="s">
        <v>8301</v>
      </c>
      <c r="O332" s="20" t="s">
        <v>8319</v>
      </c>
      <c r="P332" s="15" t="s">
        <v>8359</v>
      </c>
      <c r="Q332" s="13">
        <v>42744.416030092594</v>
      </c>
      <c r="R332">
        <v>2017</v>
      </c>
      <c r="S332" t="s">
        <v>8365</v>
      </c>
    </row>
    <row r="333" spans="1:19" ht="174.5" thickBot="1" x14ac:dyDescent="0.4">
      <c r="A333">
        <v>3052</v>
      </c>
      <c r="B333" s="3" t="s">
        <v>3052</v>
      </c>
      <c r="C333" s="3" t="s">
        <v>7162</v>
      </c>
      <c r="D333" s="6">
        <v>50000</v>
      </c>
      <c r="E333" s="8">
        <v>75</v>
      </c>
      <c r="F333" t="s">
        <v>8220</v>
      </c>
      <c r="G333" t="s">
        <v>8223</v>
      </c>
      <c r="H333" t="s">
        <v>8245</v>
      </c>
      <c r="I333">
        <v>1432828740</v>
      </c>
      <c r="J333">
        <v>1430237094</v>
      </c>
      <c r="K333" t="b">
        <v>0</v>
      </c>
      <c r="L333">
        <v>2</v>
      </c>
      <c r="M333" t="b">
        <v>0</v>
      </c>
      <c r="N333" t="s">
        <v>8301</v>
      </c>
      <c r="O333" s="20" t="s">
        <v>8319</v>
      </c>
      <c r="P333" s="15" t="s">
        <v>8359</v>
      </c>
      <c r="Q333" s="12">
        <v>42122.670069444444</v>
      </c>
      <c r="R333">
        <v>2015</v>
      </c>
      <c r="S333" t="s">
        <v>8367</v>
      </c>
    </row>
    <row r="334" spans="1:19" ht="261.5" thickBot="1" x14ac:dyDescent="0.4">
      <c r="A334">
        <v>3053</v>
      </c>
      <c r="B334" s="3" t="s">
        <v>3053</v>
      </c>
      <c r="C334" s="3" t="s">
        <v>7163</v>
      </c>
      <c r="D334" s="6">
        <v>10000</v>
      </c>
      <c r="E334" s="8">
        <v>40</v>
      </c>
      <c r="F334" t="s">
        <v>8220</v>
      </c>
      <c r="G334" t="s">
        <v>8223</v>
      </c>
      <c r="H334" t="s">
        <v>8245</v>
      </c>
      <c r="I334">
        <v>1412222340</v>
      </c>
      <c r="J334">
        <v>1407781013</v>
      </c>
      <c r="K334" t="b">
        <v>0</v>
      </c>
      <c r="L334">
        <v>3</v>
      </c>
      <c r="M334" t="b">
        <v>0</v>
      </c>
      <c r="N334" t="s">
        <v>8301</v>
      </c>
      <c r="O334" s="20" t="s">
        <v>8319</v>
      </c>
      <c r="P334" s="15" t="s">
        <v>8359</v>
      </c>
      <c r="Q334" s="13">
        <v>41862.761724537035</v>
      </c>
      <c r="R334">
        <v>2014</v>
      </c>
      <c r="S334" t="s">
        <v>8371</v>
      </c>
    </row>
    <row r="335" spans="1:19" ht="276" thickBot="1" x14ac:dyDescent="0.4">
      <c r="A335">
        <v>3054</v>
      </c>
      <c r="B335" s="3" t="s">
        <v>3054</v>
      </c>
      <c r="C335" s="3" t="s">
        <v>7164</v>
      </c>
      <c r="D335" s="6">
        <v>300</v>
      </c>
      <c r="E335" s="8">
        <v>0</v>
      </c>
      <c r="F335" t="s">
        <v>8220</v>
      </c>
      <c r="G335" t="s">
        <v>8223</v>
      </c>
      <c r="H335" t="s">
        <v>8245</v>
      </c>
      <c r="I335">
        <v>1425258240</v>
      </c>
      <c r="J335">
        <v>1422043154</v>
      </c>
      <c r="K335" t="b">
        <v>0</v>
      </c>
      <c r="L335">
        <v>0</v>
      </c>
      <c r="M335" t="b">
        <v>0</v>
      </c>
      <c r="N335" t="s">
        <v>8301</v>
      </c>
      <c r="O335" s="20" t="s">
        <v>8319</v>
      </c>
      <c r="P335" s="15" t="s">
        <v>8359</v>
      </c>
      <c r="Q335" s="12">
        <v>42027.832800925928</v>
      </c>
      <c r="R335">
        <v>2015</v>
      </c>
      <c r="S335" t="s">
        <v>8365</v>
      </c>
    </row>
    <row r="336" spans="1:19" ht="247" thickBot="1" x14ac:dyDescent="0.4">
      <c r="A336">
        <v>3055</v>
      </c>
      <c r="B336" s="3" t="s">
        <v>3055</v>
      </c>
      <c r="C336" s="3" t="s">
        <v>7165</v>
      </c>
      <c r="D336" s="6">
        <v>20000</v>
      </c>
      <c r="E336" s="8">
        <v>1</v>
      </c>
      <c r="F336" t="s">
        <v>8220</v>
      </c>
      <c r="G336" t="s">
        <v>8223</v>
      </c>
      <c r="H336" t="s">
        <v>8245</v>
      </c>
      <c r="I336">
        <v>1420844390</v>
      </c>
      <c r="J336">
        <v>1415660390</v>
      </c>
      <c r="K336" t="b">
        <v>0</v>
      </c>
      <c r="L336">
        <v>1</v>
      </c>
      <c r="M336" t="b">
        <v>0</v>
      </c>
      <c r="N336" t="s">
        <v>8301</v>
      </c>
      <c r="O336" s="20" t="s">
        <v>8319</v>
      </c>
      <c r="P336" s="15" t="s">
        <v>8359</v>
      </c>
      <c r="Q336" s="13">
        <v>41953.95821759259</v>
      </c>
      <c r="R336">
        <v>2014</v>
      </c>
      <c r="S336" t="s">
        <v>8374</v>
      </c>
    </row>
    <row r="337" spans="1:19" ht="247" thickBot="1" x14ac:dyDescent="0.4">
      <c r="A337">
        <v>3056</v>
      </c>
      <c r="B337" s="3" t="s">
        <v>3056</v>
      </c>
      <c r="C337" s="3" t="s">
        <v>7166</v>
      </c>
      <c r="D337" s="6">
        <v>25000</v>
      </c>
      <c r="E337" s="8">
        <v>0</v>
      </c>
      <c r="F337" t="s">
        <v>8220</v>
      </c>
      <c r="G337" t="s">
        <v>8223</v>
      </c>
      <c r="H337" t="s">
        <v>8245</v>
      </c>
      <c r="I337">
        <v>1412003784</v>
      </c>
      <c r="J337">
        <v>1406819784</v>
      </c>
      <c r="K337" t="b">
        <v>0</v>
      </c>
      <c r="L337">
        <v>0</v>
      </c>
      <c r="M337" t="b">
        <v>0</v>
      </c>
      <c r="N337" t="s">
        <v>8301</v>
      </c>
      <c r="O337" s="20" t="s">
        <v>8319</v>
      </c>
      <c r="P337" s="15" t="s">
        <v>8359</v>
      </c>
      <c r="Q337" s="12">
        <v>41851.636388888888</v>
      </c>
      <c r="R337">
        <v>2014</v>
      </c>
      <c r="S337" t="s">
        <v>8370</v>
      </c>
    </row>
    <row r="338" spans="1:19" ht="232.5" thickBot="1" x14ac:dyDescent="0.4">
      <c r="A338">
        <v>3057</v>
      </c>
      <c r="B338" s="3" t="s">
        <v>3057</v>
      </c>
      <c r="C338" s="3" t="s">
        <v>7167</v>
      </c>
      <c r="D338" s="6">
        <v>50000</v>
      </c>
      <c r="E338" s="8">
        <v>0</v>
      </c>
      <c r="F338" t="s">
        <v>8220</v>
      </c>
      <c r="G338" t="s">
        <v>8224</v>
      </c>
      <c r="H338" t="s">
        <v>8246</v>
      </c>
      <c r="I338">
        <v>1459694211</v>
      </c>
      <c r="J338">
        <v>1457105811</v>
      </c>
      <c r="K338" t="b">
        <v>0</v>
      </c>
      <c r="L338">
        <v>0</v>
      </c>
      <c r="M338" t="b">
        <v>0</v>
      </c>
      <c r="N338" t="s">
        <v>8301</v>
      </c>
      <c r="O338" s="20" t="s">
        <v>8319</v>
      </c>
      <c r="P338" s="15" t="s">
        <v>8359</v>
      </c>
      <c r="Q338" s="13">
        <v>42433.650590277779</v>
      </c>
      <c r="R338">
        <v>2016</v>
      </c>
      <c r="S338" t="s">
        <v>8366</v>
      </c>
    </row>
    <row r="339" spans="1:19" ht="290.5" thickBot="1" x14ac:dyDescent="0.4">
      <c r="A339">
        <v>3058</v>
      </c>
      <c r="B339" s="3" t="s">
        <v>3058</v>
      </c>
      <c r="C339" s="3" t="s">
        <v>7168</v>
      </c>
      <c r="D339" s="6">
        <v>18000</v>
      </c>
      <c r="E339" s="8">
        <v>3</v>
      </c>
      <c r="F339" t="s">
        <v>8220</v>
      </c>
      <c r="G339" t="s">
        <v>8236</v>
      </c>
      <c r="H339" t="s">
        <v>8248</v>
      </c>
      <c r="I339">
        <v>1463734740</v>
      </c>
      <c r="J339">
        <v>1459414740</v>
      </c>
      <c r="K339" t="b">
        <v>0</v>
      </c>
      <c r="L339">
        <v>3</v>
      </c>
      <c r="M339" t="b">
        <v>0</v>
      </c>
      <c r="N339" t="s">
        <v>8301</v>
      </c>
      <c r="O339" s="20" t="s">
        <v>8319</v>
      </c>
      <c r="P339" s="15" t="s">
        <v>8359</v>
      </c>
      <c r="Q339" s="12">
        <v>42460.374305555553</v>
      </c>
      <c r="R339">
        <v>2016</v>
      </c>
      <c r="S339" t="s">
        <v>8366</v>
      </c>
    </row>
    <row r="340" spans="1:19" ht="261.5" thickBot="1" x14ac:dyDescent="0.4">
      <c r="A340">
        <v>3059</v>
      </c>
      <c r="B340" s="3" t="s">
        <v>3059</v>
      </c>
      <c r="C340" s="3" t="s">
        <v>7169</v>
      </c>
      <c r="D340" s="6">
        <v>15000</v>
      </c>
      <c r="E340" s="8">
        <v>451</v>
      </c>
      <c r="F340" t="s">
        <v>8220</v>
      </c>
      <c r="G340" t="s">
        <v>8223</v>
      </c>
      <c r="H340" t="s">
        <v>8245</v>
      </c>
      <c r="I340">
        <v>1407536846</v>
      </c>
      <c r="J340">
        <v>1404944846</v>
      </c>
      <c r="K340" t="b">
        <v>0</v>
      </c>
      <c r="L340">
        <v>11</v>
      </c>
      <c r="M340" t="b">
        <v>0</v>
      </c>
      <c r="N340" t="s">
        <v>8301</v>
      </c>
      <c r="O340" s="20" t="s">
        <v>8319</v>
      </c>
      <c r="P340" s="15" t="s">
        <v>8359</v>
      </c>
      <c r="Q340" s="13">
        <v>41829.935717592591</v>
      </c>
      <c r="R340">
        <v>2014</v>
      </c>
      <c r="S340" t="s">
        <v>8370</v>
      </c>
    </row>
    <row r="341" spans="1:19" ht="189" thickBot="1" x14ac:dyDescent="0.4">
      <c r="A341">
        <v>3060</v>
      </c>
      <c r="B341" s="3" t="s">
        <v>3060</v>
      </c>
      <c r="C341" s="3" t="s">
        <v>7170</v>
      </c>
      <c r="D341" s="6">
        <v>220000</v>
      </c>
      <c r="E341" s="8">
        <v>335</v>
      </c>
      <c r="F341" t="s">
        <v>8220</v>
      </c>
      <c r="G341" t="s">
        <v>8223</v>
      </c>
      <c r="H341" t="s">
        <v>8245</v>
      </c>
      <c r="I341">
        <v>1443422134</v>
      </c>
      <c r="J341">
        <v>1440830134</v>
      </c>
      <c r="K341" t="b">
        <v>0</v>
      </c>
      <c r="L341">
        <v>6</v>
      </c>
      <c r="M341" t="b">
        <v>0</v>
      </c>
      <c r="N341" t="s">
        <v>8301</v>
      </c>
      <c r="O341" s="20" t="s">
        <v>8319</v>
      </c>
      <c r="P341" s="15" t="s">
        <v>8359</v>
      </c>
      <c r="Q341" s="12">
        <v>42245.274699074071</v>
      </c>
      <c r="R341">
        <v>2015</v>
      </c>
      <c r="S341" t="s">
        <v>8371</v>
      </c>
    </row>
    <row r="342" spans="1:19" ht="58.5" thickBot="1" x14ac:dyDescent="0.4">
      <c r="A342">
        <v>3061</v>
      </c>
      <c r="B342" s="3" t="s">
        <v>3061</v>
      </c>
      <c r="C342" s="3" t="s">
        <v>7171</v>
      </c>
      <c r="D342" s="6">
        <v>1000000</v>
      </c>
      <c r="E342" s="8">
        <v>0</v>
      </c>
      <c r="F342" t="s">
        <v>8220</v>
      </c>
      <c r="G342" t="s">
        <v>8223</v>
      </c>
      <c r="H342" t="s">
        <v>8245</v>
      </c>
      <c r="I342">
        <v>1407955748</v>
      </c>
      <c r="J342">
        <v>1405363748</v>
      </c>
      <c r="K342" t="b">
        <v>0</v>
      </c>
      <c r="L342">
        <v>0</v>
      </c>
      <c r="M342" t="b">
        <v>0</v>
      </c>
      <c r="N342" t="s">
        <v>8301</v>
      </c>
      <c r="O342" s="20" t="s">
        <v>8319</v>
      </c>
      <c r="P342" s="15" t="s">
        <v>8359</v>
      </c>
      <c r="Q342" s="13">
        <v>41834.784120370372</v>
      </c>
      <c r="R342">
        <v>2014</v>
      </c>
      <c r="S342" t="s">
        <v>8370</v>
      </c>
    </row>
    <row r="343" spans="1:19" ht="261.5" thickBot="1" x14ac:dyDescent="0.4">
      <c r="A343">
        <v>3062</v>
      </c>
      <c r="B343" s="3" t="s">
        <v>3062</v>
      </c>
      <c r="C343" s="3" t="s">
        <v>7172</v>
      </c>
      <c r="D343" s="6">
        <v>10000</v>
      </c>
      <c r="E343" s="8">
        <v>6684</v>
      </c>
      <c r="F343" t="s">
        <v>8220</v>
      </c>
      <c r="G343" t="s">
        <v>8223</v>
      </c>
      <c r="H343" t="s">
        <v>8245</v>
      </c>
      <c r="I343">
        <v>1443636000</v>
      </c>
      <c r="J343">
        <v>1441111892</v>
      </c>
      <c r="K343" t="b">
        <v>0</v>
      </c>
      <c r="L343">
        <v>67</v>
      </c>
      <c r="M343" t="b">
        <v>0</v>
      </c>
      <c r="N343" t="s">
        <v>8301</v>
      </c>
      <c r="O343" s="20" t="s">
        <v>8319</v>
      </c>
      <c r="P343" s="15" t="s">
        <v>8359</v>
      </c>
      <c r="Q343" s="12">
        <v>42248.535787037035</v>
      </c>
      <c r="R343">
        <v>2015</v>
      </c>
      <c r="S343" t="s">
        <v>8372</v>
      </c>
    </row>
    <row r="344" spans="1:19" ht="189" thickBot="1" x14ac:dyDescent="0.4">
      <c r="A344">
        <v>3063</v>
      </c>
      <c r="B344" s="3" t="s">
        <v>3063</v>
      </c>
      <c r="C344" s="3" t="s">
        <v>7173</v>
      </c>
      <c r="D344" s="6">
        <v>3000</v>
      </c>
      <c r="E344" s="8">
        <v>587</v>
      </c>
      <c r="F344" t="s">
        <v>8220</v>
      </c>
      <c r="G344" t="s">
        <v>8223</v>
      </c>
      <c r="H344" t="s">
        <v>8245</v>
      </c>
      <c r="I344">
        <v>1477174138</v>
      </c>
      <c r="J344">
        <v>1474150138</v>
      </c>
      <c r="K344" t="b">
        <v>0</v>
      </c>
      <c r="L344">
        <v>23</v>
      </c>
      <c r="M344" t="b">
        <v>0</v>
      </c>
      <c r="N344" t="s">
        <v>8301</v>
      </c>
      <c r="O344" s="20" t="s">
        <v>8319</v>
      </c>
      <c r="P344" s="15" t="s">
        <v>8359</v>
      </c>
      <c r="Q344" s="13">
        <v>42630.922893518517</v>
      </c>
      <c r="R344">
        <v>2016</v>
      </c>
      <c r="S344" t="s">
        <v>8372</v>
      </c>
    </row>
    <row r="345" spans="1:19" ht="160" thickBot="1" x14ac:dyDescent="0.4">
      <c r="A345">
        <v>3064</v>
      </c>
      <c r="B345" s="3" t="s">
        <v>3064</v>
      </c>
      <c r="C345" s="3" t="s">
        <v>7174</v>
      </c>
      <c r="D345" s="6">
        <v>75000</v>
      </c>
      <c r="E345" s="8">
        <v>8471</v>
      </c>
      <c r="F345" t="s">
        <v>8220</v>
      </c>
      <c r="G345" t="s">
        <v>8223</v>
      </c>
      <c r="H345" t="s">
        <v>8245</v>
      </c>
      <c r="I345">
        <v>1448175540</v>
      </c>
      <c r="J345">
        <v>1445483246</v>
      </c>
      <c r="K345" t="b">
        <v>0</v>
      </c>
      <c r="L345">
        <v>72</v>
      </c>
      <c r="M345" t="b">
        <v>0</v>
      </c>
      <c r="N345" t="s">
        <v>8301</v>
      </c>
      <c r="O345" s="20" t="s">
        <v>8319</v>
      </c>
      <c r="P345" s="15" t="s">
        <v>8359</v>
      </c>
      <c r="Q345" s="12">
        <v>42299.130162037036</v>
      </c>
      <c r="R345">
        <v>2015</v>
      </c>
      <c r="S345" t="s">
        <v>8373</v>
      </c>
    </row>
    <row r="346" spans="1:19" ht="261.5" thickBot="1" x14ac:dyDescent="0.4">
      <c r="A346">
        <v>3065</v>
      </c>
      <c r="B346" s="3" t="s">
        <v>3065</v>
      </c>
      <c r="C346" s="3" t="s">
        <v>7175</v>
      </c>
      <c r="D346" s="6">
        <v>25000</v>
      </c>
      <c r="E346" s="8">
        <v>10</v>
      </c>
      <c r="F346" t="s">
        <v>8220</v>
      </c>
      <c r="G346" t="s">
        <v>8223</v>
      </c>
      <c r="H346" t="s">
        <v>8245</v>
      </c>
      <c r="I346">
        <v>1406683172</v>
      </c>
      <c r="J346">
        <v>1404523172</v>
      </c>
      <c r="K346" t="b">
        <v>0</v>
      </c>
      <c r="L346">
        <v>2</v>
      </c>
      <c r="M346" t="b">
        <v>0</v>
      </c>
      <c r="N346" t="s">
        <v>8301</v>
      </c>
      <c r="O346" s="20" t="s">
        <v>8319</v>
      </c>
      <c r="P346" s="15" t="s">
        <v>8359</v>
      </c>
      <c r="Q346" s="13">
        <v>41825.055231481485</v>
      </c>
      <c r="R346">
        <v>2014</v>
      </c>
      <c r="S346" t="s">
        <v>8370</v>
      </c>
    </row>
    <row r="347" spans="1:19" ht="218" thickBot="1" x14ac:dyDescent="0.4">
      <c r="A347">
        <v>3066</v>
      </c>
      <c r="B347" s="3" t="s">
        <v>3066</v>
      </c>
      <c r="C347" s="3" t="s">
        <v>7176</v>
      </c>
      <c r="D347" s="6">
        <v>350000</v>
      </c>
      <c r="E347" s="8">
        <v>41950</v>
      </c>
      <c r="F347" t="s">
        <v>8220</v>
      </c>
      <c r="G347" t="s">
        <v>8225</v>
      </c>
      <c r="H347" t="s">
        <v>8247</v>
      </c>
      <c r="I347">
        <v>1468128537</v>
      </c>
      <c r="J347">
        <v>1465536537</v>
      </c>
      <c r="K347" t="b">
        <v>0</v>
      </c>
      <c r="L347">
        <v>15</v>
      </c>
      <c r="M347" t="b">
        <v>0</v>
      </c>
      <c r="N347" t="s">
        <v>8301</v>
      </c>
      <c r="O347" s="20" t="s">
        <v>8319</v>
      </c>
      <c r="P347" s="15" t="s">
        <v>8359</v>
      </c>
      <c r="Q347" s="12">
        <v>42531.228437500002</v>
      </c>
      <c r="R347">
        <v>2016</v>
      </c>
      <c r="S347" t="s">
        <v>8369</v>
      </c>
    </row>
    <row r="348" spans="1:19" ht="276" thickBot="1" x14ac:dyDescent="0.4">
      <c r="A348">
        <v>3067</v>
      </c>
      <c r="B348" s="3" t="s">
        <v>3067</v>
      </c>
      <c r="C348" s="3" t="s">
        <v>7177</v>
      </c>
      <c r="D348" s="6">
        <v>8000</v>
      </c>
      <c r="E348" s="8">
        <v>200</v>
      </c>
      <c r="F348" t="s">
        <v>8220</v>
      </c>
      <c r="G348" t="s">
        <v>8227</v>
      </c>
      <c r="H348" t="s">
        <v>8249</v>
      </c>
      <c r="I348">
        <v>1441837879</v>
      </c>
      <c r="J348">
        <v>1439245879</v>
      </c>
      <c r="K348" t="b">
        <v>0</v>
      </c>
      <c r="L348">
        <v>1</v>
      </c>
      <c r="M348" t="b">
        <v>0</v>
      </c>
      <c r="N348" t="s">
        <v>8301</v>
      </c>
      <c r="O348" s="20" t="s">
        <v>8319</v>
      </c>
      <c r="P348" s="15" t="s">
        <v>8359</v>
      </c>
      <c r="Q348" s="13">
        <v>42226.938414351855</v>
      </c>
      <c r="R348">
        <v>2015</v>
      </c>
      <c r="S348" t="s">
        <v>8371</v>
      </c>
    </row>
    <row r="349" spans="1:19" ht="276" thickBot="1" x14ac:dyDescent="0.4">
      <c r="A349">
        <v>3068</v>
      </c>
      <c r="B349" s="3" t="s">
        <v>3068</v>
      </c>
      <c r="C349" s="3" t="s">
        <v>7178</v>
      </c>
      <c r="D349" s="6">
        <v>250000</v>
      </c>
      <c r="E349" s="8">
        <v>175</v>
      </c>
      <c r="F349" t="s">
        <v>8220</v>
      </c>
      <c r="G349" t="s">
        <v>8223</v>
      </c>
      <c r="H349" t="s">
        <v>8245</v>
      </c>
      <c r="I349">
        <v>1445013352</v>
      </c>
      <c r="J349">
        <v>1442421352</v>
      </c>
      <c r="K349" t="b">
        <v>0</v>
      </c>
      <c r="L349">
        <v>2</v>
      </c>
      <c r="M349" t="b">
        <v>0</v>
      </c>
      <c r="N349" t="s">
        <v>8301</v>
      </c>
      <c r="O349" s="20" t="s">
        <v>8319</v>
      </c>
      <c r="P349" s="15" t="s">
        <v>8359</v>
      </c>
      <c r="Q349" s="12">
        <v>42263.691574074073</v>
      </c>
      <c r="R349">
        <v>2015</v>
      </c>
      <c r="S349" t="s">
        <v>8372</v>
      </c>
    </row>
    <row r="350" spans="1:19" ht="261.5" thickBot="1" x14ac:dyDescent="0.4">
      <c r="A350">
        <v>3069</v>
      </c>
      <c r="B350" s="3" t="s">
        <v>3069</v>
      </c>
      <c r="C350" s="3" t="s">
        <v>7179</v>
      </c>
      <c r="D350" s="6">
        <v>1000</v>
      </c>
      <c r="E350" s="8">
        <v>141</v>
      </c>
      <c r="F350" t="s">
        <v>8220</v>
      </c>
      <c r="G350" t="s">
        <v>8223</v>
      </c>
      <c r="H350" t="s">
        <v>8245</v>
      </c>
      <c r="I350">
        <v>1418587234</v>
      </c>
      <c r="J350">
        <v>1415995234</v>
      </c>
      <c r="K350" t="b">
        <v>0</v>
      </c>
      <c r="L350">
        <v>7</v>
      </c>
      <c r="M350" t="b">
        <v>0</v>
      </c>
      <c r="N350" t="s">
        <v>8301</v>
      </c>
      <c r="O350" s="20" t="s">
        <v>8319</v>
      </c>
      <c r="P350" s="15" t="s">
        <v>8359</v>
      </c>
      <c r="Q350" s="13">
        <v>41957.833726851852</v>
      </c>
      <c r="R350">
        <v>2014</v>
      </c>
      <c r="S350" t="s">
        <v>8374</v>
      </c>
    </row>
    <row r="351" spans="1:19" ht="218" thickBot="1" x14ac:dyDescent="0.4">
      <c r="A351">
        <v>3070</v>
      </c>
      <c r="B351" s="3" t="s">
        <v>3070</v>
      </c>
      <c r="C351" s="3" t="s">
        <v>7180</v>
      </c>
      <c r="D351" s="6">
        <v>10000</v>
      </c>
      <c r="E351" s="8">
        <v>334</v>
      </c>
      <c r="F351" t="s">
        <v>8220</v>
      </c>
      <c r="G351" t="s">
        <v>8224</v>
      </c>
      <c r="H351" t="s">
        <v>8246</v>
      </c>
      <c r="I351">
        <v>1481132169</v>
      </c>
      <c r="J351">
        <v>1479317769</v>
      </c>
      <c r="K351" t="b">
        <v>0</v>
      </c>
      <c r="L351">
        <v>16</v>
      </c>
      <c r="M351" t="b">
        <v>0</v>
      </c>
      <c r="N351" t="s">
        <v>8301</v>
      </c>
      <c r="O351" s="20" t="s">
        <v>8319</v>
      </c>
      <c r="P351" s="15" t="s">
        <v>8359</v>
      </c>
      <c r="Q351" s="12">
        <v>42690.733437499999</v>
      </c>
      <c r="R351">
        <v>2016</v>
      </c>
      <c r="S351" t="s">
        <v>8374</v>
      </c>
    </row>
    <row r="352" spans="1:19" ht="232.5" thickBot="1" x14ac:dyDescent="0.4">
      <c r="A352">
        <v>3071</v>
      </c>
      <c r="B352" s="3" t="s">
        <v>3071</v>
      </c>
      <c r="C352" s="3" t="s">
        <v>7181</v>
      </c>
      <c r="D352" s="6">
        <v>12000</v>
      </c>
      <c r="E352" s="8">
        <v>7173</v>
      </c>
      <c r="F352" t="s">
        <v>8220</v>
      </c>
      <c r="G352" t="s">
        <v>8223</v>
      </c>
      <c r="H352" t="s">
        <v>8245</v>
      </c>
      <c r="I352">
        <v>1429595940</v>
      </c>
      <c r="J352">
        <v>1428082481</v>
      </c>
      <c r="K352" t="b">
        <v>0</v>
      </c>
      <c r="L352">
        <v>117</v>
      </c>
      <c r="M352" t="b">
        <v>0</v>
      </c>
      <c r="N352" t="s">
        <v>8301</v>
      </c>
      <c r="O352" s="20" t="s">
        <v>8319</v>
      </c>
      <c r="P352" s="15" t="s">
        <v>8359</v>
      </c>
      <c r="Q352" s="13">
        <v>42097.732418981483</v>
      </c>
      <c r="R352">
        <v>2015</v>
      </c>
      <c r="S352" t="s">
        <v>8367</v>
      </c>
    </row>
    <row r="353" spans="1:19" ht="261.5" thickBot="1" x14ac:dyDescent="0.4">
      <c r="A353">
        <v>3072</v>
      </c>
      <c r="B353" s="3" t="s">
        <v>3072</v>
      </c>
      <c r="C353" s="3" t="s">
        <v>7182</v>
      </c>
      <c r="D353" s="6">
        <v>12000</v>
      </c>
      <c r="E353" s="8">
        <v>2</v>
      </c>
      <c r="F353" t="s">
        <v>8220</v>
      </c>
      <c r="G353" t="s">
        <v>8223</v>
      </c>
      <c r="H353" t="s">
        <v>8245</v>
      </c>
      <c r="I353">
        <v>1477791960</v>
      </c>
      <c r="J353">
        <v>1476549262</v>
      </c>
      <c r="K353" t="b">
        <v>0</v>
      </c>
      <c r="L353">
        <v>2</v>
      </c>
      <c r="M353" t="b">
        <v>0</v>
      </c>
      <c r="N353" t="s">
        <v>8301</v>
      </c>
      <c r="O353" s="20" t="s">
        <v>8319</v>
      </c>
      <c r="P353" s="15" t="s">
        <v>8359</v>
      </c>
      <c r="Q353" s="12">
        <v>42658.690532407411</v>
      </c>
      <c r="R353">
        <v>2016</v>
      </c>
      <c r="S353" t="s">
        <v>8373</v>
      </c>
    </row>
    <row r="354" spans="1:19" ht="232.5" thickBot="1" x14ac:dyDescent="0.4">
      <c r="A354">
        <v>3073</v>
      </c>
      <c r="B354" s="3" t="s">
        <v>3073</v>
      </c>
      <c r="C354" s="3" t="s">
        <v>7183</v>
      </c>
      <c r="D354" s="6">
        <v>2800000</v>
      </c>
      <c r="E354" s="8">
        <v>645</v>
      </c>
      <c r="F354" t="s">
        <v>8220</v>
      </c>
      <c r="G354" t="s">
        <v>8223</v>
      </c>
      <c r="H354" t="s">
        <v>8245</v>
      </c>
      <c r="I354">
        <v>1434309540</v>
      </c>
      <c r="J354">
        <v>1429287900</v>
      </c>
      <c r="K354" t="b">
        <v>0</v>
      </c>
      <c r="L354">
        <v>7</v>
      </c>
      <c r="M354" t="b">
        <v>0</v>
      </c>
      <c r="N354" t="s">
        <v>8301</v>
      </c>
      <c r="O354" s="20" t="s">
        <v>8319</v>
      </c>
      <c r="P354" s="15" t="s">
        <v>8359</v>
      </c>
      <c r="Q354" s="13">
        <v>42111.684027777781</v>
      </c>
      <c r="R354">
        <v>2015</v>
      </c>
      <c r="S354" t="s">
        <v>8367</v>
      </c>
    </row>
    <row r="355" spans="1:19" ht="276" thickBot="1" x14ac:dyDescent="0.4">
      <c r="A355">
        <v>3074</v>
      </c>
      <c r="B355" s="3" t="s">
        <v>3074</v>
      </c>
      <c r="C355" s="3" t="s">
        <v>7184</v>
      </c>
      <c r="D355" s="6">
        <v>25000</v>
      </c>
      <c r="E355" s="8">
        <v>22</v>
      </c>
      <c r="F355" t="s">
        <v>8220</v>
      </c>
      <c r="G355" t="s">
        <v>8229</v>
      </c>
      <c r="H355" t="s">
        <v>8248</v>
      </c>
      <c r="I355">
        <v>1457617359</v>
      </c>
      <c r="J355">
        <v>1455025359</v>
      </c>
      <c r="K355" t="b">
        <v>0</v>
      </c>
      <c r="L355">
        <v>3</v>
      </c>
      <c r="M355" t="b">
        <v>0</v>
      </c>
      <c r="N355" t="s">
        <v>8301</v>
      </c>
      <c r="O355" s="20" t="s">
        <v>8319</v>
      </c>
      <c r="P355" s="15" t="s">
        <v>8359</v>
      </c>
      <c r="Q355" s="12">
        <v>42409.571284722224</v>
      </c>
      <c r="R355">
        <v>2016</v>
      </c>
      <c r="S355" t="s">
        <v>8376</v>
      </c>
    </row>
    <row r="356" spans="1:19" ht="203.5" thickBot="1" x14ac:dyDescent="0.4">
      <c r="A356">
        <v>3075</v>
      </c>
      <c r="B356" s="3" t="s">
        <v>3075</v>
      </c>
      <c r="C356" s="3" t="s">
        <v>7185</v>
      </c>
      <c r="D356" s="6">
        <v>15000</v>
      </c>
      <c r="E356" s="8">
        <v>1296</v>
      </c>
      <c r="F356" t="s">
        <v>8220</v>
      </c>
      <c r="G356" t="s">
        <v>8223</v>
      </c>
      <c r="H356" t="s">
        <v>8245</v>
      </c>
      <c r="I356">
        <v>1471573640</v>
      </c>
      <c r="J356">
        <v>1467253640</v>
      </c>
      <c r="K356" t="b">
        <v>0</v>
      </c>
      <c r="L356">
        <v>20</v>
      </c>
      <c r="M356" t="b">
        <v>0</v>
      </c>
      <c r="N356" t="s">
        <v>8301</v>
      </c>
      <c r="O356" s="20" t="s">
        <v>8319</v>
      </c>
      <c r="P356" s="15" t="s">
        <v>8359</v>
      </c>
      <c r="Q356" s="13">
        <v>42551.102314814816</v>
      </c>
      <c r="R356">
        <v>2016</v>
      </c>
      <c r="S356" t="s">
        <v>8369</v>
      </c>
    </row>
    <row r="357" spans="1:19" ht="116.5" thickBot="1" x14ac:dyDescent="0.4">
      <c r="A357">
        <v>3076</v>
      </c>
      <c r="B357" s="3" t="s">
        <v>3076</v>
      </c>
      <c r="C357" s="3" t="s">
        <v>7186</v>
      </c>
      <c r="D357" s="6">
        <v>10000</v>
      </c>
      <c r="E357" s="8">
        <v>1506</v>
      </c>
      <c r="F357" t="s">
        <v>8220</v>
      </c>
      <c r="G357" t="s">
        <v>8223</v>
      </c>
      <c r="H357" t="s">
        <v>8245</v>
      </c>
      <c r="I357">
        <v>1444405123</v>
      </c>
      <c r="J357">
        <v>1439221123</v>
      </c>
      <c r="K357" t="b">
        <v>0</v>
      </c>
      <c r="L357">
        <v>50</v>
      </c>
      <c r="M357" t="b">
        <v>0</v>
      </c>
      <c r="N357" t="s">
        <v>8301</v>
      </c>
      <c r="O357" s="20" t="s">
        <v>8319</v>
      </c>
      <c r="P357" s="15" t="s">
        <v>8359</v>
      </c>
      <c r="Q357" s="12">
        <v>42226.651886574073</v>
      </c>
      <c r="R357">
        <v>2015</v>
      </c>
      <c r="S357" t="s">
        <v>8371</v>
      </c>
    </row>
    <row r="358" spans="1:19" ht="261.5" thickBot="1" x14ac:dyDescent="0.4">
      <c r="A358">
        <v>3077</v>
      </c>
      <c r="B358" s="3" t="s">
        <v>3077</v>
      </c>
      <c r="C358" s="3" t="s">
        <v>7187</v>
      </c>
      <c r="D358" s="6">
        <v>22000</v>
      </c>
      <c r="E358" s="8">
        <v>105</v>
      </c>
      <c r="F358" t="s">
        <v>8220</v>
      </c>
      <c r="G358" t="s">
        <v>8228</v>
      </c>
      <c r="H358" t="s">
        <v>8250</v>
      </c>
      <c r="I358">
        <v>1488495478</v>
      </c>
      <c r="J358">
        <v>1485903478</v>
      </c>
      <c r="K358" t="b">
        <v>0</v>
      </c>
      <c r="L358">
        <v>2</v>
      </c>
      <c r="M358" t="b">
        <v>0</v>
      </c>
      <c r="N358" t="s">
        <v>8301</v>
      </c>
      <c r="O358" s="20" t="s">
        <v>8319</v>
      </c>
      <c r="P358" s="15" t="s">
        <v>8359</v>
      </c>
      <c r="Q358" s="13">
        <v>42766.956921296296</v>
      </c>
      <c r="R358">
        <v>2017</v>
      </c>
      <c r="S358" t="s">
        <v>8365</v>
      </c>
    </row>
    <row r="359" spans="1:19" ht="261.5" thickBot="1" x14ac:dyDescent="0.4">
      <c r="A359">
        <v>3078</v>
      </c>
      <c r="B359" s="3" t="s">
        <v>3078</v>
      </c>
      <c r="C359" s="3" t="s">
        <v>7188</v>
      </c>
      <c r="D359" s="6">
        <v>60000</v>
      </c>
      <c r="E359" s="8">
        <v>71</v>
      </c>
      <c r="F359" t="s">
        <v>8220</v>
      </c>
      <c r="G359" t="s">
        <v>8223</v>
      </c>
      <c r="H359" t="s">
        <v>8245</v>
      </c>
      <c r="I359">
        <v>1424920795</v>
      </c>
      <c r="J359">
        <v>1422328795</v>
      </c>
      <c r="K359" t="b">
        <v>0</v>
      </c>
      <c r="L359">
        <v>3</v>
      </c>
      <c r="M359" t="b">
        <v>0</v>
      </c>
      <c r="N359" t="s">
        <v>8301</v>
      </c>
      <c r="O359" s="20" t="s">
        <v>8319</v>
      </c>
      <c r="P359" s="15" t="s">
        <v>8359</v>
      </c>
      <c r="Q359" s="12">
        <v>42031.138831018521</v>
      </c>
      <c r="R359">
        <v>2015</v>
      </c>
      <c r="S359" t="s">
        <v>8365</v>
      </c>
    </row>
    <row r="360" spans="1:19" ht="247" thickBot="1" x14ac:dyDescent="0.4">
      <c r="A360">
        <v>3079</v>
      </c>
      <c r="B360" s="3" t="s">
        <v>3079</v>
      </c>
      <c r="C360" s="3" t="s">
        <v>7189</v>
      </c>
      <c r="D360" s="6">
        <v>1333666</v>
      </c>
      <c r="E360" s="8">
        <v>11226</v>
      </c>
      <c r="F360" t="s">
        <v>8220</v>
      </c>
      <c r="G360" t="s">
        <v>8223</v>
      </c>
      <c r="H360" t="s">
        <v>8245</v>
      </c>
      <c r="I360">
        <v>1427040435</v>
      </c>
      <c r="J360">
        <v>1424452035</v>
      </c>
      <c r="K360" t="b">
        <v>0</v>
      </c>
      <c r="L360">
        <v>27</v>
      </c>
      <c r="M360" t="b">
        <v>0</v>
      </c>
      <c r="N360" t="s">
        <v>8301</v>
      </c>
      <c r="O360" s="20" t="s">
        <v>8319</v>
      </c>
      <c r="P360" s="15" t="s">
        <v>8359</v>
      </c>
      <c r="Q360" s="13">
        <v>42055.713368055556</v>
      </c>
      <c r="R360">
        <v>2015</v>
      </c>
      <c r="S360" t="s">
        <v>8376</v>
      </c>
    </row>
    <row r="361" spans="1:19" ht="247" thickBot="1" x14ac:dyDescent="0.4">
      <c r="A361">
        <v>3080</v>
      </c>
      <c r="B361" s="3" t="s">
        <v>3080</v>
      </c>
      <c r="C361" s="3" t="s">
        <v>7190</v>
      </c>
      <c r="D361" s="6">
        <v>2000000</v>
      </c>
      <c r="E361" s="8">
        <v>376</v>
      </c>
      <c r="F361" t="s">
        <v>8220</v>
      </c>
      <c r="G361" t="s">
        <v>8223</v>
      </c>
      <c r="H361" t="s">
        <v>8245</v>
      </c>
      <c r="I361">
        <v>1419644444</v>
      </c>
      <c r="J361">
        <v>1414456844</v>
      </c>
      <c r="K361" t="b">
        <v>0</v>
      </c>
      <c r="L361">
        <v>7</v>
      </c>
      <c r="M361" t="b">
        <v>0</v>
      </c>
      <c r="N361" t="s">
        <v>8301</v>
      </c>
      <c r="O361" s="20" t="s">
        <v>8319</v>
      </c>
      <c r="P361" s="15" t="s">
        <v>8359</v>
      </c>
      <c r="Q361" s="12">
        <v>41940.028287037036</v>
      </c>
      <c r="R361">
        <v>2014</v>
      </c>
      <c r="S361" t="s">
        <v>8373</v>
      </c>
    </row>
    <row r="362" spans="1:19" ht="232.5" thickBot="1" x14ac:dyDescent="0.4">
      <c r="A362">
        <v>3081</v>
      </c>
      <c r="B362" s="3" t="s">
        <v>3081</v>
      </c>
      <c r="C362" s="3" t="s">
        <v>7191</v>
      </c>
      <c r="D362" s="6">
        <v>1000000</v>
      </c>
      <c r="E362" s="8">
        <v>2103</v>
      </c>
      <c r="F362" t="s">
        <v>8220</v>
      </c>
      <c r="G362" t="s">
        <v>8223</v>
      </c>
      <c r="H362" t="s">
        <v>8245</v>
      </c>
      <c r="I362">
        <v>1442722891</v>
      </c>
      <c r="J362">
        <v>1440130891</v>
      </c>
      <c r="K362" t="b">
        <v>0</v>
      </c>
      <c r="L362">
        <v>5</v>
      </c>
      <c r="M362" t="b">
        <v>0</v>
      </c>
      <c r="N362" t="s">
        <v>8301</v>
      </c>
      <c r="O362" s="20" t="s">
        <v>8319</v>
      </c>
      <c r="P362" s="15" t="s">
        <v>8359</v>
      </c>
      <c r="Q362" s="13">
        <v>42237.181608796294</v>
      </c>
      <c r="R362">
        <v>2015</v>
      </c>
      <c r="S362" t="s">
        <v>8371</v>
      </c>
    </row>
    <row r="363" spans="1:19" ht="232.5" thickBot="1" x14ac:dyDescent="0.4">
      <c r="A363">
        <v>3082</v>
      </c>
      <c r="B363" s="3" t="s">
        <v>3082</v>
      </c>
      <c r="C363" s="3" t="s">
        <v>7192</v>
      </c>
      <c r="D363" s="6">
        <v>9000</v>
      </c>
      <c r="E363" s="8">
        <v>0</v>
      </c>
      <c r="F363" t="s">
        <v>8220</v>
      </c>
      <c r="G363" t="s">
        <v>8223</v>
      </c>
      <c r="H363" t="s">
        <v>8245</v>
      </c>
      <c r="I363">
        <v>1447628946</v>
      </c>
      <c r="J363">
        <v>1445033346</v>
      </c>
      <c r="K363" t="b">
        <v>0</v>
      </c>
      <c r="L363">
        <v>0</v>
      </c>
      <c r="M363" t="b">
        <v>0</v>
      </c>
      <c r="N363" t="s">
        <v>8301</v>
      </c>
      <c r="O363" s="20" t="s">
        <v>8319</v>
      </c>
      <c r="P363" s="15" t="s">
        <v>8359</v>
      </c>
      <c r="Q363" s="12">
        <v>42293.922986111109</v>
      </c>
      <c r="R363">
        <v>2015</v>
      </c>
      <c r="S363" t="s">
        <v>8373</v>
      </c>
    </row>
    <row r="364" spans="1:19" ht="261.5" thickBot="1" x14ac:dyDescent="0.4">
      <c r="A364">
        <v>3083</v>
      </c>
      <c r="B364" s="3" t="s">
        <v>3083</v>
      </c>
      <c r="C364" s="3" t="s">
        <v>7193</v>
      </c>
      <c r="D364" s="6">
        <v>20000</v>
      </c>
      <c r="E364" s="8">
        <v>56</v>
      </c>
      <c r="F364" t="s">
        <v>8220</v>
      </c>
      <c r="G364" t="s">
        <v>8223</v>
      </c>
      <c r="H364" t="s">
        <v>8245</v>
      </c>
      <c r="I364">
        <v>1409547600</v>
      </c>
      <c r="J364">
        <v>1406986278</v>
      </c>
      <c r="K364" t="b">
        <v>0</v>
      </c>
      <c r="L364">
        <v>3</v>
      </c>
      <c r="M364" t="b">
        <v>0</v>
      </c>
      <c r="N364" t="s">
        <v>8301</v>
      </c>
      <c r="O364" s="20" t="s">
        <v>8319</v>
      </c>
      <c r="P364" s="15" t="s">
        <v>8359</v>
      </c>
      <c r="Q364" s="13">
        <v>41853.563402777778</v>
      </c>
      <c r="R364">
        <v>2014</v>
      </c>
      <c r="S364" t="s">
        <v>8371</v>
      </c>
    </row>
    <row r="365" spans="1:19" ht="261.5" thickBot="1" x14ac:dyDescent="0.4">
      <c r="A365">
        <v>3084</v>
      </c>
      <c r="B365" s="3" t="s">
        <v>3084</v>
      </c>
      <c r="C365" s="3" t="s">
        <v>7194</v>
      </c>
      <c r="D365" s="6">
        <v>4059</v>
      </c>
      <c r="E365" s="8">
        <v>470</v>
      </c>
      <c r="F365" t="s">
        <v>8220</v>
      </c>
      <c r="G365" t="s">
        <v>8223</v>
      </c>
      <c r="H365" t="s">
        <v>8245</v>
      </c>
      <c r="I365">
        <v>1430851680</v>
      </c>
      <c r="J365">
        <v>1428340931</v>
      </c>
      <c r="K365" t="b">
        <v>0</v>
      </c>
      <c r="L365">
        <v>6</v>
      </c>
      <c r="M365" t="b">
        <v>0</v>
      </c>
      <c r="N365" t="s">
        <v>8301</v>
      </c>
      <c r="O365" s="20" t="s">
        <v>8319</v>
      </c>
      <c r="P365" s="15" t="s">
        <v>8359</v>
      </c>
      <c r="Q365" s="12">
        <v>42100.723738425928</v>
      </c>
      <c r="R365">
        <v>2015</v>
      </c>
      <c r="S365" t="s">
        <v>8367</v>
      </c>
    </row>
    <row r="366" spans="1:19" ht="276" thickBot="1" x14ac:dyDescent="0.4">
      <c r="A366">
        <v>3085</v>
      </c>
      <c r="B366" s="3" t="s">
        <v>3085</v>
      </c>
      <c r="C366" s="3" t="s">
        <v>7195</v>
      </c>
      <c r="D366" s="6">
        <v>25000</v>
      </c>
      <c r="E366" s="8">
        <v>610</v>
      </c>
      <c r="F366" t="s">
        <v>8220</v>
      </c>
      <c r="G366" t="s">
        <v>8223</v>
      </c>
      <c r="H366" t="s">
        <v>8245</v>
      </c>
      <c r="I366">
        <v>1443561159</v>
      </c>
      <c r="J366">
        <v>1440969159</v>
      </c>
      <c r="K366" t="b">
        <v>0</v>
      </c>
      <c r="L366">
        <v>9</v>
      </c>
      <c r="M366" t="b">
        <v>0</v>
      </c>
      <c r="N366" t="s">
        <v>8301</v>
      </c>
      <c r="O366" s="20" t="s">
        <v>8319</v>
      </c>
      <c r="P366" s="15" t="s">
        <v>8359</v>
      </c>
      <c r="Q366" s="13">
        <v>42246.883784722224</v>
      </c>
      <c r="R366">
        <v>2015</v>
      </c>
      <c r="S366" t="s">
        <v>8371</v>
      </c>
    </row>
    <row r="367" spans="1:19" ht="261.5" thickBot="1" x14ac:dyDescent="0.4">
      <c r="A367">
        <v>3086</v>
      </c>
      <c r="B367" s="3" t="s">
        <v>3086</v>
      </c>
      <c r="C367" s="3" t="s">
        <v>7196</v>
      </c>
      <c r="D367" s="6">
        <v>20000</v>
      </c>
      <c r="E367" s="8">
        <v>50</v>
      </c>
      <c r="F367" t="s">
        <v>8220</v>
      </c>
      <c r="G367" t="s">
        <v>8236</v>
      </c>
      <c r="H367" t="s">
        <v>8248</v>
      </c>
      <c r="I367">
        <v>1439827559</v>
      </c>
      <c r="J367">
        <v>1434643559</v>
      </c>
      <c r="K367" t="b">
        <v>0</v>
      </c>
      <c r="L367">
        <v>3</v>
      </c>
      <c r="M367" t="b">
        <v>0</v>
      </c>
      <c r="N367" t="s">
        <v>8301</v>
      </c>
      <c r="O367" s="20" t="s">
        <v>8319</v>
      </c>
      <c r="P367" s="15" t="s">
        <v>8359</v>
      </c>
      <c r="Q367" s="12">
        <v>42173.67082175926</v>
      </c>
      <c r="R367">
        <v>2015</v>
      </c>
      <c r="S367" t="s">
        <v>8369</v>
      </c>
    </row>
    <row r="368" spans="1:19" ht="247" thickBot="1" x14ac:dyDescent="0.4">
      <c r="A368">
        <v>3087</v>
      </c>
      <c r="B368" s="3" t="s">
        <v>3087</v>
      </c>
      <c r="C368" s="3" t="s">
        <v>7197</v>
      </c>
      <c r="D368" s="6">
        <v>20000</v>
      </c>
      <c r="E368" s="8">
        <v>125</v>
      </c>
      <c r="F368" t="s">
        <v>8220</v>
      </c>
      <c r="G368" t="s">
        <v>8223</v>
      </c>
      <c r="H368" t="s">
        <v>8245</v>
      </c>
      <c r="I368">
        <v>1482294990</v>
      </c>
      <c r="J368">
        <v>1477107390</v>
      </c>
      <c r="K368" t="b">
        <v>0</v>
      </c>
      <c r="L368">
        <v>2</v>
      </c>
      <c r="M368" t="b">
        <v>0</v>
      </c>
      <c r="N368" t="s">
        <v>8301</v>
      </c>
      <c r="O368" s="20" t="s">
        <v>8319</v>
      </c>
      <c r="P368" s="15" t="s">
        <v>8359</v>
      </c>
      <c r="Q368" s="13">
        <v>42665.150347222225</v>
      </c>
      <c r="R368">
        <v>2016</v>
      </c>
      <c r="S368" t="s">
        <v>8373</v>
      </c>
    </row>
    <row r="369" spans="1:19" ht="189" thickBot="1" x14ac:dyDescent="0.4">
      <c r="A369">
        <v>3088</v>
      </c>
      <c r="B369" s="3" t="s">
        <v>3088</v>
      </c>
      <c r="C369" s="3" t="s">
        <v>7198</v>
      </c>
      <c r="D369" s="6">
        <v>65000</v>
      </c>
      <c r="E369" s="8">
        <v>126</v>
      </c>
      <c r="F369" t="s">
        <v>8220</v>
      </c>
      <c r="G369" t="s">
        <v>8223</v>
      </c>
      <c r="H369" t="s">
        <v>8245</v>
      </c>
      <c r="I369">
        <v>1420724460</v>
      </c>
      <c r="J369">
        <v>1418046247</v>
      </c>
      <c r="K369" t="b">
        <v>0</v>
      </c>
      <c r="L369">
        <v>3</v>
      </c>
      <c r="M369" t="b">
        <v>0</v>
      </c>
      <c r="N369" t="s">
        <v>8301</v>
      </c>
      <c r="O369" s="20" t="s">
        <v>8319</v>
      </c>
      <c r="P369" s="15" t="s">
        <v>8359</v>
      </c>
      <c r="Q369" s="12">
        <v>41981.57230324074</v>
      </c>
      <c r="R369">
        <v>2014</v>
      </c>
      <c r="S369" t="s">
        <v>8375</v>
      </c>
    </row>
    <row r="370" spans="1:19" ht="218" thickBot="1" x14ac:dyDescent="0.4">
      <c r="A370">
        <v>3089</v>
      </c>
      <c r="B370" s="3" t="s">
        <v>3089</v>
      </c>
      <c r="C370" s="3" t="s">
        <v>7199</v>
      </c>
      <c r="D370" s="6">
        <v>25000</v>
      </c>
      <c r="E370" s="8">
        <v>5854</v>
      </c>
      <c r="F370" t="s">
        <v>8220</v>
      </c>
      <c r="G370" t="s">
        <v>8223</v>
      </c>
      <c r="H370" t="s">
        <v>8245</v>
      </c>
      <c r="I370">
        <v>1468029540</v>
      </c>
      <c r="J370">
        <v>1465304483</v>
      </c>
      <c r="K370" t="b">
        <v>0</v>
      </c>
      <c r="L370">
        <v>45</v>
      </c>
      <c r="M370" t="b">
        <v>0</v>
      </c>
      <c r="N370" t="s">
        <v>8301</v>
      </c>
      <c r="O370" s="20" t="s">
        <v>8319</v>
      </c>
      <c r="P370" s="15" t="s">
        <v>8359</v>
      </c>
      <c r="Q370" s="13">
        <v>42528.542627314811</v>
      </c>
      <c r="R370">
        <v>2016</v>
      </c>
      <c r="S370" t="s">
        <v>8369</v>
      </c>
    </row>
    <row r="371" spans="1:19" ht="276" thickBot="1" x14ac:dyDescent="0.4">
      <c r="A371">
        <v>3090</v>
      </c>
      <c r="B371" s="3" t="s">
        <v>3090</v>
      </c>
      <c r="C371" s="3" t="s">
        <v>7200</v>
      </c>
      <c r="D371" s="6">
        <v>225000</v>
      </c>
      <c r="E371" s="8">
        <v>11432</v>
      </c>
      <c r="F371" t="s">
        <v>8220</v>
      </c>
      <c r="G371" t="s">
        <v>8223</v>
      </c>
      <c r="H371" t="s">
        <v>8245</v>
      </c>
      <c r="I371">
        <v>1430505545</v>
      </c>
      <c r="J371">
        <v>1425325145</v>
      </c>
      <c r="K371" t="b">
        <v>0</v>
      </c>
      <c r="L371">
        <v>9</v>
      </c>
      <c r="M371" t="b">
        <v>0</v>
      </c>
      <c r="N371" t="s">
        <v>8301</v>
      </c>
      <c r="O371" s="20" t="s">
        <v>8319</v>
      </c>
      <c r="P371" s="15" t="s">
        <v>8359</v>
      </c>
      <c r="Q371" s="12">
        <v>42065.818807870368</v>
      </c>
      <c r="R371">
        <v>2015</v>
      </c>
      <c r="S371" t="s">
        <v>8366</v>
      </c>
    </row>
    <row r="372" spans="1:19" ht="247" thickBot="1" x14ac:dyDescent="0.4">
      <c r="A372">
        <v>3091</v>
      </c>
      <c r="B372" s="3" t="s">
        <v>3091</v>
      </c>
      <c r="C372" s="3" t="s">
        <v>7201</v>
      </c>
      <c r="D372" s="6">
        <v>5000</v>
      </c>
      <c r="E372" s="8">
        <v>796</v>
      </c>
      <c r="F372" t="s">
        <v>8220</v>
      </c>
      <c r="G372" t="s">
        <v>8223</v>
      </c>
      <c r="H372" t="s">
        <v>8245</v>
      </c>
      <c r="I372">
        <v>1471214743</v>
      </c>
      <c r="J372">
        <v>1468622743</v>
      </c>
      <c r="K372" t="b">
        <v>0</v>
      </c>
      <c r="L372">
        <v>9</v>
      </c>
      <c r="M372" t="b">
        <v>0</v>
      </c>
      <c r="N372" t="s">
        <v>8301</v>
      </c>
      <c r="O372" s="20" t="s">
        <v>8319</v>
      </c>
      <c r="P372" s="15" t="s">
        <v>8359</v>
      </c>
      <c r="Q372" s="13">
        <v>42566.948414351849</v>
      </c>
      <c r="R372">
        <v>2016</v>
      </c>
      <c r="S372" t="s">
        <v>8370</v>
      </c>
    </row>
    <row r="373" spans="1:19" ht="247" thickBot="1" x14ac:dyDescent="0.4">
      <c r="A373">
        <v>3092</v>
      </c>
      <c r="B373" s="3" t="s">
        <v>3092</v>
      </c>
      <c r="C373" s="3" t="s">
        <v>7202</v>
      </c>
      <c r="D373" s="6">
        <v>100000</v>
      </c>
      <c r="E373" s="8">
        <v>1183.19</v>
      </c>
      <c r="F373" t="s">
        <v>8220</v>
      </c>
      <c r="G373" t="s">
        <v>8223</v>
      </c>
      <c r="H373" t="s">
        <v>8245</v>
      </c>
      <c r="I373">
        <v>1444946400</v>
      </c>
      <c r="J373">
        <v>1441723912</v>
      </c>
      <c r="K373" t="b">
        <v>0</v>
      </c>
      <c r="L373">
        <v>21</v>
      </c>
      <c r="M373" t="b">
        <v>0</v>
      </c>
      <c r="N373" t="s">
        <v>8301</v>
      </c>
      <c r="O373" s="20" t="s">
        <v>8319</v>
      </c>
      <c r="P373" s="15" t="s">
        <v>8359</v>
      </c>
      <c r="Q373" s="12">
        <v>42255.619351851848</v>
      </c>
      <c r="R373">
        <v>2015</v>
      </c>
      <c r="S373" t="s">
        <v>8372</v>
      </c>
    </row>
    <row r="374" spans="1:19" ht="276" thickBot="1" x14ac:dyDescent="0.4">
      <c r="A374">
        <v>3093</v>
      </c>
      <c r="B374" s="3" t="s">
        <v>3093</v>
      </c>
      <c r="C374" s="3" t="s">
        <v>7203</v>
      </c>
      <c r="D374" s="6">
        <v>4000</v>
      </c>
      <c r="E374" s="8">
        <v>910</v>
      </c>
      <c r="F374" t="s">
        <v>8220</v>
      </c>
      <c r="G374" t="s">
        <v>8228</v>
      </c>
      <c r="H374" t="s">
        <v>8250</v>
      </c>
      <c r="I374">
        <v>1401595140</v>
      </c>
      <c r="J374">
        <v>1398980941</v>
      </c>
      <c r="K374" t="b">
        <v>0</v>
      </c>
      <c r="L374">
        <v>17</v>
      </c>
      <c r="M374" t="b">
        <v>0</v>
      </c>
      <c r="N374" t="s">
        <v>8301</v>
      </c>
      <c r="O374" s="20" t="s">
        <v>8319</v>
      </c>
      <c r="P374" s="15" t="s">
        <v>8359</v>
      </c>
      <c r="Q374" s="13">
        <v>41760.909039351849</v>
      </c>
      <c r="R374">
        <v>2014</v>
      </c>
      <c r="S374" t="s">
        <v>8368</v>
      </c>
    </row>
    <row r="375" spans="1:19" ht="189" thickBot="1" x14ac:dyDescent="0.4">
      <c r="A375">
        <v>3094</v>
      </c>
      <c r="B375" s="3" t="s">
        <v>3094</v>
      </c>
      <c r="C375" s="3" t="s">
        <v>7204</v>
      </c>
      <c r="D375" s="6">
        <v>100000</v>
      </c>
      <c r="E375" s="8">
        <v>25</v>
      </c>
      <c r="F375" t="s">
        <v>8220</v>
      </c>
      <c r="G375" t="s">
        <v>8223</v>
      </c>
      <c r="H375" t="s">
        <v>8245</v>
      </c>
      <c r="I375">
        <v>1442775956</v>
      </c>
      <c r="J375">
        <v>1437591956</v>
      </c>
      <c r="K375" t="b">
        <v>0</v>
      </c>
      <c r="L375">
        <v>1</v>
      </c>
      <c r="M375" t="b">
        <v>0</v>
      </c>
      <c r="N375" t="s">
        <v>8301</v>
      </c>
      <c r="O375" s="20" t="s">
        <v>8319</v>
      </c>
      <c r="P375" s="15" t="s">
        <v>8359</v>
      </c>
      <c r="Q375" s="12">
        <v>42207.795787037037</v>
      </c>
      <c r="R375">
        <v>2015</v>
      </c>
      <c r="S375" t="s">
        <v>8370</v>
      </c>
    </row>
    <row r="376" spans="1:19" ht="247" thickBot="1" x14ac:dyDescent="0.4">
      <c r="A376">
        <v>3095</v>
      </c>
      <c r="B376" s="3" t="s">
        <v>3095</v>
      </c>
      <c r="C376" s="3" t="s">
        <v>7205</v>
      </c>
      <c r="D376" s="6">
        <v>14920</v>
      </c>
      <c r="E376" s="8">
        <v>50</v>
      </c>
      <c r="F376" t="s">
        <v>8220</v>
      </c>
      <c r="G376" t="s">
        <v>8223</v>
      </c>
      <c r="H376" t="s">
        <v>8245</v>
      </c>
      <c r="I376">
        <v>1470011780</v>
      </c>
      <c r="J376">
        <v>1464827780</v>
      </c>
      <c r="K376" t="b">
        <v>0</v>
      </c>
      <c r="L376">
        <v>1</v>
      </c>
      <c r="M376" t="b">
        <v>0</v>
      </c>
      <c r="N376" t="s">
        <v>8301</v>
      </c>
      <c r="O376" s="20" t="s">
        <v>8319</v>
      </c>
      <c r="P376" s="15" t="s">
        <v>8359</v>
      </c>
      <c r="Q376" s="13">
        <v>42523.025231481479</v>
      </c>
      <c r="R376">
        <v>2016</v>
      </c>
      <c r="S376" t="s">
        <v>8369</v>
      </c>
    </row>
    <row r="377" spans="1:19" ht="232.5" thickBot="1" x14ac:dyDescent="0.4">
      <c r="A377">
        <v>3096</v>
      </c>
      <c r="B377" s="3" t="s">
        <v>3096</v>
      </c>
      <c r="C377" s="3" t="s">
        <v>7206</v>
      </c>
      <c r="D377" s="6">
        <v>20000</v>
      </c>
      <c r="E377" s="8">
        <v>795</v>
      </c>
      <c r="F377" t="s">
        <v>8220</v>
      </c>
      <c r="G377" t="s">
        <v>8223</v>
      </c>
      <c r="H377" t="s">
        <v>8245</v>
      </c>
      <c r="I377">
        <v>1432151326</v>
      </c>
      <c r="J377">
        <v>1429559326</v>
      </c>
      <c r="K377" t="b">
        <v>0</v>
      </c>
      <c r="L377">
        <v>14</v>
      </c>
      <c r="M377" t="b">
        <v>0</v>
      </c>
      <c r="N377" t="s">
        <v>8301</v>
      </c>
      <c r="O377" s="20" t="s">
        <v>8319</v>
      </c>
      <c r="P377" s="15" t="s">
        <v>8359</v>
      </c>
      <c r="Q377" s="12">
        <v>42114.825532407405</v>
      </c>
      <c r="R377">
        <v>2015</v>
      </c>
      <c r="S377" t="s">
        <v>8367</v>
      </c>
    </row>
    <row r="378" spans="1:19" ht="290.5" thickBot="1" x14ac:dyDescent="0.4">
      <c r="A378">
        <v>3097</v>
      </c>
      <c r="B378" s="3" t="s">
        <v>3097</v>
      </c>
      <c r="C378" s="3" t="s">
        <v>7207</v>
      </c>
      <c r="D378" s="6">
        <v>10000</v>
      </c>
      <c r="E378" s="8">
        <v>1715</v>
      </c>
      <c r="F378" t="s">
        <v>8220</v>
      </c>
      <c r="G378" t="s">
        <v>8224</v>
      </c>
      <c r="H378" t="s">
        <v>8246</v>
      </c>
      <c r="I378">
        <v>1475848800</v>
      </c>
      <c r="J378">
        <v>1474027501</v>
      </c>
      <c r="K378" t="b">
        <v>0</v>
      </c>
      <c r="L378">
        <v>42</v>
      </c>
      <c r="M378" t="b">
        <v>0</v>
      </c>
      <c r="N378" t="s">
        <v>8301</v>
      </c>
      <c r="O378" s="20" t="s">
        <v>8319</v>
      </c>
      <c r="P378" s="15" t="s">
        <v>8359</v>
      </c>
      <c r="Q378" s="13">
        <v>42629.503483796296</v>
      </c>
      <c r="R378">
        <v>2016</v>
      </c>
      <c r="S378" t="s">
        <v>8372</v>
      </c>
    </row>
    <row r="379" spans="1:19" ht="247" thickBot="1" x14ac:dyDescent="0.4">
      <c r="A379">
        <v>3098</v>
      </c>
      <c r="B379" s="3" t="s">
        <v>3098</v>
      </c>
      <c r="C379" s="3" t="s">
        <v>7208</v>
      </c>
      <c r="D379" s="6">
        <v>48725</v>
      </c>
      <c r="E379" s="8">
        <v>1758</v>
      </c>
      <c r="F379" t="s">
        <v>8220</v>
      </c>
      <c r="G379" t="s">
        <v>8223</v>
      </c>
      <c r="H379" t="s">
        <v>8245</v>
      </c>
      <c r="I379">
        <v>1454890620</v>
      </c>
      <c r="J379">
        <v>1450724449</v>
      </c>
      <c r="K379" t="b">
        <v>0</v>
      </c>
      <c r="L379">
        <v>27</v>
      </c>
      <c r="M379" t="b">
        <v>0</v>
      </c>
      <c r="N379" t="s">
        <v>8301</v>
      </c>
      <c r="O379" s="20" t="s">
        <v>8319</v>
      </c>
      <c r="P379" s="15" t="s">
        <v>8359</v>
      </c>
      <c r="Q379" s="12">
        <v>42359.792233796295</v>
      </c>
      <c r="R379">
        <v>2015</v>
      </c>
      <c r="S379" t="s">
        <v>8375</v>
      </c>
    </row>
    <row r="380" spans="1:19" ht="276" thickBot="1" x14ac:dyDescent="0.4">
      <c r="A380">
        <v>3099</v>
      </c>
      <c r="B380" s="3" t="s">
        <v>3099</v>
      </c>
      <c r="C380" s="3" t="s">
        <v>7209</v>
      </c>
      <c r="D380" s="6">
        <v>2000</v>
      </c>
      <c r="E380" s="8">
        <v>278</v>
      </c>
      <c r="F380" t="s">
        <v>8220</v>
      </c>
      <c r="G380" t="s">
        <v>8223</v>
      </c>
      <c r="H380" t="s">
        <v>8245</v>
      </c>
      <c r="I380">
        <v>1455251591</v>
      </c>
      <c r="J380">
        <v>1452659591</v>
      </c>
      <c r="K380" t="b">
        <v>0</v>
      </c>
      <c r="L380">
        <v>5</v>
      </c>
      <c r="M380" t="b">
        <v>0</v>
      </c>
      <c r="N380" t="s">
        <v>8301</v>
      </c>
      <c r="O380" s="20" t="s">
        <v>8319</v>
      </c>
      <c r="P380" s="15" t="s">
        <v>8359</v>
      </c>
      <c r="Q380" s="13">
        <v>42382.189710648148</v>
      </c>
      <c r="R380">
        <v>2016</v>
      </c>
      <c r="S380" t="s">
        <v>8365</v>
      </c>
    </row>
    <row r="381" spans="1:19" ht="261.5" thickBot="1" x14ac:dyDescent="0.4">
      <c r="A381">
        <v>3100</v>
      </c>
      <c r="B381" s="3" t="s">
        <v>3100</v>
      </c>
      <c r="C381" s="3" t="s">
        <v>7210</v>
      </c>
      <c r="D381" s="6">
        <v>12000</v>
      </c>
      <c r="E381" s="8">
        <v>1827</v>
      </c>
      <c r="F381" t="s">
        <v>8220</v>
      </c>
      <c r="G381" t="s">
        <v>8223</v>
      </c>
      <c r="H381" t="s">
        <v>8245</v>
      </c>
      <c r="I381">
        <v>1413816975</v>
      </c>
      <c r="J381">
        <v>1411224975</v>
      </c>
      <c r="K381" t="b">
        <v>0</v>
      </c>
      <c r="L381">
        <v>13</v>
      </c>
      <c r="M381" t="b">
        <v>0</v>
      </c>
      <c r="N381" t="s">
        <v>8301</v>
      </c>
      <c r="O381" s="20" t="s">
        <v>8319</v>
      </c>
      <c r="P381" s="15" t="s">
        <v>8359</v>
      </c>
      <c r="Q381" s="12">
        <v>41902.622395833336</v>
      </c>
      <c r="R381">
        <v>2014</v>
      </c>
      <c r="S381" t="s">
        <v>8372</v>
      </c>
    </row>
    <row r="382" spans="1:19" ht="276" thickBot="1" x14ac:dyDescent="0.4">
      <c r="A382">
        <v>3101</v>
      </c>
      <c r="B382" s="3" t="s">
        <v>3101</v>
      </c>
      <c r="C382" s="3" t="s">
        <v>7211</v>
      </c>
      <c r="D382" s="6">
        <v>2500</v>
      </c>
      <c r="E382" s="8">
        <v>300</v>
      </c>
      <c r="F382" t="s">
        <v>8220</v>
      </c>
      <c r="G382" t="s">
        <v>8229</v>
      </c>
      <c r="H382" t="s">
        <v>8248</v>
      </c>
      <c r="I382">
        <v>1437033360</v>
      </c>
      <c r="J382">
        <v>1434445937</v>
      </c>
      <c r="K382" t="b">
        <v>0</v>
      </c>
      <c r="L382">
        <v>12</v>
      </c>
      <c r="M382" t="b">
        <v>0</v>
      </c>
      <c r="N382" t="s">
        <v>8301</v>
      </c>
      <c r="O382" s="20" t="s">
        <v>8319</v>
      </c>
      <c r="P382" s="15" t="s">
        <v>8359</v>
      </c>
      <c r="Q382" s="13">
        <v>42171.383530092593</v>
      </c>
      <c r="R382">
        <v>2015</v>
      </c>
      <c r="S382" t="s">
        <v>8369</v>
      </c>
    </row>
    <row r="383" spans="1:19" ht="276" thickBot="1" x14ac:dyDescent="0.4">
      <c r="A383">
        <v>3102</v>
      </c>
      <c r="B383" s="3" t="s">
        <v>3102</v>
      </c>
      <c r="C383" s="3" t="s">
        <v>7212</v>
      </c>
      <c r="D383" s="6">
        <v>16000</v>
      </c>
      <c r="E383" s="8">
        <v>6258</v>
      </c>
      <c r="F383" t="s">
        <v>8220</v>
      </c>
      <c r="G383" t="s">
        <v>8224</v>
      </c>
      <c r="H383" t="s">
        <v>8246</v>
      </c>
      <c r="I383">
        <v>1471939818</v>
      </c>
      <c r="J383">
        <v>1467619818</v>
      </c>
      <c r="K383" t="b">
        <v>0</v>
      </c>
      <c r="L383">
        <v>90</v>
      </c>
      <c r="M383" t="b">
        <v>0</v>
      </c>
      <c r="N383" t="s">
        <v>8301</v>
      </c>
      <c r="O383" s="20" t="s">
        <v>8319</v>
      </c>
      <c r="P383" s="15" t="s">
        <v>8359</v>
      </c>
      <c r="Q383" s="12">
        <v>42555.340486111112</v>
      </c>
      <c r="R383">
        <v>2016</v>
      </c>
      <c r="S383" t="s">
        <v>8370</v>
      </c>
    </row>
    <row r="384" spans="1:19" ht="145.5" thickBot="1" x14ac:dyDescent="0.4">
      <c r="A384">
        <v>3103</v>
      </c>
      <c r="B384" s="3" t="s">
        <v>3103</v>
      </c>
      <c r="C384" s="3" t="s">
        <v>7213</v>
      </c>
      <c r="D384" s="6">
        <v>4100</v>
      </c>
      <c r="E384" s="8">
        <v>11</v>
      </c>
      <c r="F384" t="s">
        <v>8220</v>
      </c>
      <c r="G384" t="s">
        <v>8223</v>
      </c>
      <c r="H384" t="s">
        <v>8245</v>
      </c>
      <c r="I384">
        <v>1434080706</v>
      </c>
      <c r="J384">
        <v>1428896706</v>
      </c>
      <c r="K384" t="b">
        <v>0</v>
      </c>
      <c r="L384">
        <v>2</v>
      </c>
      <c r="M384" t="b">
        <v>0</v>
      </c>
      <c r="N384" t="s">
        <v>8301</v>
      </c>
      <c r="O384" s="20" t="s">
        <v>8319</v>
      </c>
      <c r="P384" s="15" t="s">
        <v>8359</v>
      </c>
      <c r="Q384" s="13">
        <v>42107.156319444446</v>
      </c>
      <c r="R384">
        <v>2015</v>
      </c>
      <c r="S384" t="s">
        <v>8367</v>
      </c>
    </row>
    <row r="385" spans="1:19" ht="261.5" thickBot="1" x14ac:dyDescent="0.4">
      <c r="A385">
        <v>3104</v>
      </c>
      <c r="B385" s="3" t="s">
        <v>3104</v>
      </c>
      <c r="C385" s="3" t="s">
        <v>7214</v>
      </c>
      <c r="D385" s="6">
        <v>4000</v>
      </c>
      <c r="E385" s="8">
        <v>1185</v>
      </c>
      <c r="F385" t="s">
        <v>8220</v>
      </c>
      <c r="G385" t="s">
        <v>8225</v>
      </c>
      <c r="H385" t="s">
        <v>8247</v>
      </c>
      <c r="I385">
        <v>1422928800</v>
      </c>
      <c r="J385">
        <v>1420235311</v>
      </c>
      <c r="K385" t="b">
        <v>0</v>
      </c>
      <c r="L385">
        <v>5</v>
      </c>
      <c r="M385" t="b">
        <v>0</v>
      </c>
      <c r="N385" t="s">
        <v>8301</v>
      </c>
      <c r="O385" s="20" t="s">
        <v>8319</v>
      </c>
      <c r="P385" s="15" t="s">
        <v>8359</v>
      </c>
      <c r="Q385" s="12">
        <v>42006.908692129633</v>
      </c>
      <c r="R385">
        <v>2015</v>
      </c>
      <c r="S385" t="s">
        <v>8365</v>
      </c>
    </row>
    <row r="386" spans="1:19" ht="247" thickBot="1" x14ac:dyDescent="0.4">
      <c r="A386">
        <v>3105</v>
      </c>
      <c r="B386" s="3" t="s">
        <v>3105</v>
      </c>
      <c r="C386" s="3" t="s">
        <v>7215</v>
      </c>
      <c r="D386" s="6">
        <v>5845</v>
      </c>
      <c r="E386" s="8">
        <v>2476</v>
      </c>
      <c r="F386" t="s">
        <v>8220</v>
      </c>
      <c r="G386" t="s">
        <v>8223</v>
      </c>
      <c r="H386" t="s">
        <v>8245</v>
      </c>
      <c r="I386">
        <v>1413694800</v>
      </c>
      <c r="J386">
        <v>1408986916</v>
      </c>
      <c r="K386" t="b">
        <v>0</v>
      </c>
      <c r="L386">
        <v>31</v>
      </c>
      <c r="M386" t="b">
        <v>0</v>
      </c>
      <c r="N386" t="s">
        <v>8301</v>
      </c>
      <c r="O386" s="20" t="s">
        <v>8319</v>
      </c>
      <c r="P386" s="15" t="s">
        <v>8359</v>
      </c>
      <c r="Q386" s="13">
        <v>41876.718935185185</v>
      </c>
      <c r="R386">
        <v>2014</v>
      </c>
      <c r="S386" t="s">
        <v>8371</v>
      </c>
    </row>
    <row r="387" spans="1:19" ht="276" thickBot="1" x14ac:dyDescent="0.4">
      <c r="A387">
        <v>3106</v>
      </c>
      <c r="B387" s="3" t="s">
        <v>3106</v>
      </c>
      <c r="C387" s="3" t="s">
        <v>7216</v>
      </c>
      <c r="D387" s="6">
        <v>1000</v>
      </c>
      <c r="E387" s="8">
        <v>41</v>
      </c>
      <c r="F387" t="s">
        <v>8220</v>
      </c>
      <c r="G387" t="s">
        <v>8224</v>
      </c>
      <c r="H387" t="s">
        <v>8246</v>
      </c>
      <c r="I387">
        <v>1442440800</v>
      </c>
      <c r="J387">
        <v>1440497876</v>
      </c>
      <c r="K387" t="b">
        <v>0</v>
      </c>
      <c r="L387">
        <v>4</v>
      </c>
      <c r="M387" t="b">
        <v>0</v>
      </c>
      <c r="N387" t="s">
        <v>8301</v>
      </c>
      <c r="O387" s="20" t="s">
        <v>8319</v>
      </c>
      <c r="P387" s="15" t="s">
        <v>8359</v>
      </c>
      <c r="Q387" s="12">
        <v>42241.429120370369</v>
      </c>
      <c r="R387">
        <v>2015</v>
      </c>
      <c r="S387" t="s">
        <v>8371</v>
      </c>
    </row>
    <row r="388" spans="1:19" ht="276" thickBot="1" x14ac:dyDescent="0.4">
      <c r="A388">
        <v>3107</v>
      </c>
      <c r="B388" s="3" t="s">
        <v>3107</v>
      </c>
      <c r="C388" s="3" t="s">
        <v>7217</v>
      </c>
      <c r="D388" s="6">
        <v>40000</v>
      </c>
      <c r="E388" s="8">
        <v>7905</v>
      </c>
      <c r="F388" t="s">
        <v>8220</v>
      </c>
      <c r="G388" t="s">
        <v>8223</v>
      </c>
      <c r="H388" t="s">
        <v>8245</v>
      </c>
      <c r="I388">
        <v>1431372751</v>
      </c>
      <c r="J388">
        <v>1430767951</v>
      </c>
      <c r="K388" t="b">
        <v>0</v>
      </c>
      <c r="L388">
        <v>29</v>
      </c>
      <c r="M388" t="b">
        <v>0</v>
      </c>
      <c r="N388" t="s">
        <v>8301</v>
      </c>
      <c r="O388" s="20" t="s">
        <v>8319</v>
      </c>
      <c r="P388" s="15" t="s">
        <v>8359</v>
      </c>
      <c r="Q388" s="13">
        <v>42128.814247685186</v>
      </c>
      <c r="R388">
        <v>2015</v>
      </c>
      <c r="S388" t="s">
        <v>8368</v>
      </c>
    </row>
    <row r="389" spans="1:19" ht="87.5" thickBot="1" x14ac:dyDescent="0.4">
      <c r="A389">
        <v>3108</v>
      </c>
      <c r="B389" s="3" t="s">
        <v>3108</v>
      </c>
      <c r="C389" s="3" t="s">
        <v>7218</v>
      </c>
      <c r="D389" s="6">
        <v>50000</v>
      </c>
      <c r="E389" s="8">
        <v>26</v>
      </c>
      <c r="F389" t="s">
        <v>8220</v>
      </c>
      <c r="G389" t="s">
        <v>8223</v>
      </c>
      <c r="H389" t="s">
        <v>8245</v>
      </c>
      <c r="I389">
        <v>1430234394</v>
      </c>
      <c r="J389">
        <v>1425053994</v>
      </c>
      <c r="K389" t="b">
        <v>0</v>
      </c>
      <c r="L389">
        <v>2</v>
      </c>
      <c r="M389" t="b">
        <v>0</v>
      </c>
      <c r="N389" t="s">
        <v>8301</v>
      </c>
      <c r="O389" s="20" t="s">
        <v>8319</v>
      </c>
      <c r="P389" s="15" t="s">
        <v>8359</v>
      </c>
      <c r="Q389" s="12">
        <v>42062.680486111109</v>
      </c>
      <c r="R389">
        <v>2015</v>
      </c>
      <c r="S389" t="s">
        <v>8376</v>
      </c>
    </row>
    <row r="390" spans="1:19" ht="276" thickBot="1" x14ac:dyDescent="0.4">
      <c r="A390">
        <v>3109</v>
      </c>
      <c r="B390" s="3" t="s">
        <v>3109</v>
      </c>
      <c r="C390" s="3" t="s">
        <v>7219</v>
      </c>
      <c r="D390" s="6">
        <v>26500</v>
      </c>
      <c r="E390" s="8">
        <v>6633</v>
      </c>
      <c r="F390" t="s">
        <v>8220</v>
      </c>
      <c r="G390" t="s">
        <v>8223</v>
      </c>
      <c r="H390" t="s">
        <v>8245</v>
      </c>
      <c r="I390">
        <v>1409194810</v>
      </c>
      <c r="J390">
        <v>1406170810</v>
      </c>
      <c r="K390" t="b">
        <v>0</v>
      </c>
      <c r="L390">
        <v>114</v>
      </c>
      <c r="M390" t="b">
        <v>0</v>
      </c>
      <c r="N390" t="s">
        <v>8301</v>
      </c>
      <c r="O390" s="20" t="s">
        <v>8319</v>
      </c>
      <c r="P390" s="15" t="s">
        <v>8359</v>
      </c>
      <c r="Q390" s="13">
        <v>41844.125115740739</v>
      </c>
      <c r="R390">
        <v>2014</v>
      </c>
      <c r="S390" t="s">
        <v>8370</v>
      </c>
    </row>
    <row r="391" spans="1:19" ht="203.5" thickBot="1" x14ac:dyDescent="0.4">
      <c r="A391">
        <v>3110</v>
      </c>
      <c r="B391" s="3" t="s">
        <v>3110</v>
      </c>
      <c r="C391" s="3" t="s">
        <v>7220</v>
      </c>
      <c r="D391" s="6">
        <v>25000</v>
      </c>
      <c r="E391" s="8">
        <v>10</v>
      </c>
      <c r="F391" t="s">
        <v>8220</v>
      </c>
      <c r="G391" t="s">
        <v>8223</v>
      </c>
      <c r="H391" t="s">
        <v>8245</v>
      </c>
      <c r="I391">
        <v>1487465119</v>
      </c>
      <c r="J391">
        <v>1484009119</v>
      </c>
      <c r="K391" t="b">
        <v>0</v>
      </c>
      <c r="L391">
        <v>1</v>
      </c>
      <c r="M391" t="b">
        <v>0</v>
      </c>
      <c r="N391" t="s">
        <v>8301</v>
      </c>
      <c r="O391" s="20" t="s">
        <v>8319</v>
      </c>
      <c r="P391" s="15" t="s">
        <v>8359</v>
      </c>
      <c r="Q391" s="12">
        <v>42745.031469907408</v>
      </c>
      <c r="R391">
        <v>2017</v>
      </c>
      <c r="S391" t="s">
        <v>8365</v>
      </c>
    </row>
    <row r="392" spans="1:19" ht="189" thickBot="1" x14ac:dyDescent="0.4">
      <c r="A392">
        <v>3111</v>
      </c>
      <c r="B392" s="3" t="s">
        <v>3111</v>
      </c>
      <c r="C392" s="3" t="s">
        <v>7221</v>
      </c>
      <c r="D392" s="6">
        <v>20000</v>
      </c>
      <c r="E392" s="8">
        <v>5328</v>
      </c>
      <c r="F392" t="s">
        <v>8220</v>
      </c>
      <c r="G392" t="s">
        <v>8223</v>
      </c>
      <c r="H392" t="s">
        <v>8245</v>
      </c>
      <c r="I392">
        <v>1412432220</v>
      </c>
      <c r="J392">
        <v>1409753820</v>
      </c>
      <c r="K392" t="b">
        <v>0</v>
      </c>
      <c r="L392">
        <v>76</v>
      </c>
      <c r="M392" t="b">
        <v>0</v>
      </c>
      <c r="N392" t="s">
        <v>8301</v>
      </c>
      <c r="O392" s="20" t="s">
        <v>8319</v>
      </c>
      <c r="P392" s="15" t="s">
        <v>8359</v>
      </c>
      <c r="Q392" s="13">
        <v>41885.595138888886</v>
      </c>
      <c r="R392">
        <v>2014</v>
      </c>
      <c r="S392" t="s">
        <v>8372</v>
      </c>
    </row>
    <row r="393" spans="1:19" ht="261.5" thickBot="1" x14ac:dyDescent="0.4">
      <c r="A393">
        <v>3112</v>
      </c>
      <c r="B393" s="3" t="s">
        <v>3112</v>
      </c>
      <c r="C393" s="3" t="s">
        <v>7222</v>
      </c>
      <c r="D393" s="6">
        <v>11000</v>
      </c>
      <c r="E393" s="8">
        <v>521</v>
      </c>
      <c r="F393" t="s">
        <v>8220</v>
      </c>
      <c r="G393" t="s">
        <v>8223</v>
      </c>
      <c r="H393" t="s">
        <v>8245</v>
      </c>
      <c r="I393">
        <v>1477968934</v>
      </c>
      <c r="J393">
        <v>1472784934</v>
      </c>
      <c r="K393" t="b">
        <v>0</v>
      </c>
      <c r="L393">
        <v>9</v>
      </c>
      <c r="M393" t="b">
        <v>0</v>
      </c>
      <c r="N393" t="s">
        <v>8301</v>
      </c>
      <c r="O393" s="20" t="s">
        <v>8319</v>
      </c>
      <c r="P393" s="15" t="s">
        <v>8359</v>
      </c>
      <c r="Q393" s="12">
        <v>42615.121921296297</v>
      </c>
      <c r="R393">
        <v>2016</v>
      </c>
      <c r="S393" t="s">
        <v>8372</v>
      </c>
    </row>
    <row r="394" spans="1:19" ht="218" thickBot="1" x14ac:dyDescent="0.4">
      <c r="A394">
        <v>3113</v>
      </c>
      <c r="B394" s="3" t="s">
        <v>3113</v>
      </c>
      <c r="C394" s="3" t="s">
        <v>7223</v>
      </c>
      <c r="D394" s="6">
        <v>109225</v>
      </c>
      <c r="E394" s="8">
        <v>4635</v>
      </c>
      <c r="F394" t="s">
        <v>8220</v>
      </c>
      <c r="G394" t="s">
        <v>8223</v>
      </c>
      <c r="H394" t="s">
        <v>8245</v>
      </c>
      <c r="I394">
        <v>1429291982</v>
      </c>
      <c r="J394">
        <v>1426699982</v>
      </c>
      <c r="K394" t="b">
        <v>0</v>
      </c>
      <c r="L394">
        <v>37</v>
      </c>
      <c r="M394" t="b">
        <v>0</v>
      </c>
      <c r="N394" t="s">
        <v>8301</v>
      </c>
      <c r="O394" s="20" t="s">
        <v>8319</v>
      </c>
      <c r="P394" s="15" t="s">
        <v>8359</v>
      </c>
      <c r="Q394" s="13">
        <v>42081.731273148151</v>
      </c>
      <c r="R394">
        <v>2015</v>
      </c>
      <c r="S394" t="s">
        <v>8366</v>
      </c>
    </row>
    <row r="395" spans="1:19" ht="276" thickBot="1" x14ac:dyDescent="0.4">
      <c r="A395">
        <v>3114</v>
      </c>
      <c r="B395" s="3" t="s">
        <v>3114</v>
      </c>
      <c r="C395" s="3" t="s">
        <v>7224</v>
      </c>
      <c r="D395" s="6">
        <v>75000</v>
      </c>
      <c r="E395" s="8">
        <v>0</v>
      </c>
      <c r="F395" t="s">
        <v>8220</v>
      </c>
      <c r="G395" t="s">
        <v>8223</v>
      </c>
      <c r="H395" t="s">
        <v>8245</v>
      </c>
      <c r="I395">
        <v>1411312250</v>
      </c>
      <c r="J395">
        <v>1406128250</v>
      </c>
      <c r="K395" t="b">
        <v>0</v>
      </c>
      <c r="L395">
        <v>0</v>
      </c>
      <c r="M395" t="b">
        <v>0</v>
      </c>
      <c r="N395" t="s">
        <v>8301</v>
      </c>
      <c r="O395" s="20" t="s">
        <v>8319</v>
      </c>
      <c r="P395" s="15" t="s">
        <v>8359</v>
      </c>
      <c r="Q395" s="12">
        <v>41843.632523148146</v>
      </c>
      <c r="R395">
        <v>2014</v>
      </c>
      <c r="S395" t="s">
        <v>8370</v>
      </c>
    </row>
    <row r="396" spans="1:19" ht="261.5" thickBot="1" x14ac:dyDescent="0.4">
      <c r="A396">
        <v>3115</v>
      </c>
      <c r="B396" s="3" t="s">
        <v>3115</v>
      </c>
      <c r="C396" s="3" t="s">
        <v>7225</v>
      </c>
      <c r="D396" s="6">
        <v>10000</v>
      </c>
      <c r="E396" s="8">
        <v>300</v>
      </c>
      <c r="F396" t="s">
        <v>8220</v>
      </c>
      <c r="G396" t="s">
        <v>8234</v>
      </c>
      <c r="H396" t="s">
        <v>8254</v>
      </c>
      <c r="I396">
        <v>1465123427</v>
      </c>
      <c r="J396">
        <v>1462531427</v>
      </c>
      <c r="K396" t="b">
        <v>0</v>
      </c>
      <c r="L396">
        <v>1</v>
      </c>
      <c r="M396" t="b">
        <v>0</v>
      </c>
      <c r="N396" t="s">
        <v>8301</v>
      </c>
      <c r="O396" s="20" t="s">
        <v>8319</v>
      </c>
      <c r="P396" s="15" t="s">
        <v>8359</v>
      </c>
      <c r="Q396" s="13">
        <v>42496.447071759256</v>
      </c>
      <c r="R396">
        <v>2016</v>
      </c>
      <c r="S396" t="s">
        <v>8368</v>
      </c>
    </row>
    <row r="397" spans="1:19" ht="218" thickBot="1" x14ac:dyDescent="0.4">
      <c r="A397">
        <v>3116</v>
      </c>
      <c r="B397" s="3" t="s">
        <v>3116</v>
      </c>
      <c r="C397" s="3" t="s">
        <v>7226</v>
      </c>
      <c r="D397" s="6">
        <v>750</v>
      </c>
      <c r="E397" s="8">
        <v>430</v>
      </c>
      <c r="F397" t="s">
        <v>8220</v>
      </c>
      <c r="G397" t="s">
        <v>8223</v>
      </c>
      <c r="H397" t="s">
        <v>8245</v>
      </c>
      <c r="I397">
        <v>1427890925</v>
      </c>
      <c r="J397">
        <v>1426681325</v>
      </c>
      <c r="K397" t="b">
        <v>0</v>
      </c>
      <c r="L397">
        <v>10</v>
      </c>
      <c r="M397" t="b">
        <v>0</v>
      </c>
      <c r="N397" t="s">
        <v>8301</v>
      </c>
      <c r="O397" s="20" t="s">
        <v>8319</v>
      </c>
      <c r="P397" s="15" t="s">
        <v>8359</v>
      </c>
      <c r="Q397" s="12">
        <v>42081.515335648146</v>
      </c>
      <c r="R397">
        <v>2015</v>
      </c>
      <c r="S397" t="s">
        <v>8366</v>
      </c>
    </row>
    <row r="398" spans="1:19" ht="232.5" thickBot="1" x14ac:dyDescent="0.4">
      <c r="A398">
        <v>3117</v>
      </c>
      <c r="B398" s="3" t="s">
        <v>3117</v>
      </c>
      <c r="C398" s="3" t="s">
        <v>7227</v>
      </c>
      <c r="D398" s="6">
        <v>1000</v>
      </c>
      <c r="E398" s="8">
        <v>1</v>
      </c>
      <c r="F398" t="s">
        <v>8220</v>
      </c>
      <c r="G398" t="s">
        <v>8224</v>
      </c>
      <c r="H398" t="s">
        <v>8246</v>
      </c>
      <c r="I398">
        <v>1464354720</v>
      </c>
      <c r="J398">
        <v>1463648360</v>
      </c>
      <c r="K398" t="b">
        <v>0</v>
      </c>
      <c r="L398">
        <v>1</v>
      </c>
      <c r="M398" t="b">
        <v>0</v>
      </c>
      <c r="N398" t="s">
        <v>8301</v>
      </c>
      <c r="O398" s="20" t="s">
        <v>8319</v>
      </c>
      <c r="P398" s="15" t="s">
        <v>8359</v>
      </c>
      <c r="Q398" s="13">
        <v>42509.374537037038</v>
      </c>
      <c r="R398">
        <v>2016</v>
      </c>
      <c r="S398" t="s">
        <v>8368</v>
      </c>
    </row>
    <row r="399" spans="1:19" ht="131" thickBot="1" x14ac:dyDescent="0.4">
      <c r="A399">
        <v>3118</v>
      </c>
      <c r="B399" s="3" t="s">
        <v>3118</v>
      </c>
      <c r="C399" s="3" t="s">
        <v>7228</v>
      </c>
      <c r="D399" s="6">
        <v>500000</v>
      </c>
      <c r="E399" s="8">
        <v>1550</v>
      </c>
      <c r="F399" t="s">
        <v>8220</v>
      </c>
      <c r="G399" t="s">
        <v>8234</v>
      </c>
      <c r="H399" t="s">
        <v>8254</v>
      </c>
      <c r="I399">
        <v>1467473723</v>
      </c>
      <c r="J399">
        <v>1465832123</v>
      </c>
      <c r="K399" t="b">
        <v>0</v>
      </c>
      <c r="L399">
        <v>2</v>
      </c>
      <c r="M399" t="b">
        <v>0</v>
      </c>
      <c r="N399" t="s">
        <v>8301</v>
      </c>
      <c r="O399" s="20" t="s">
        <v>8319</v>
      </c>
      <c r="P399" s="15" t="s">
        <v>8359</v>
      </c>
      <c r="Q399" s="12">
        <v>42534.649571759262</v>
      </c>
      <c r="R399">
        <v>2016</v>
      </c>
      <c r="S399" t="s">
        <v>8369</v>
      </c>
    </row>
    <row r="400" spans="1:19" ht="261.5" thickBot="1" x14ac:dyDescent="0.4">
      <c r="A400">
        <v>3119</v>
      </c>
      <c r="B400" s="3" t="s">
        <v>3119</v>
      </c>
      <c r="C400" s="3" t="s">
        <v>7229</v>
      </c>
      <c r="D400" s="6">
        <v>10000</v>
      </c>
      <c r="E400" s="8">
        <v>5</v>
      </c>
      <c r="F400" t="s">
        <v>8220</v>
      </c>
      <c r="G400" t="s">
        <v>8223</v>
      </c>
      <c r="H400" t="s">
        <v>8245</v>
      </c>
      <c r="I400">
        <v>1427414732</v>
      </c>
      <c r="J400">
        <v>1424826332</v>
      </c>
      <c r="K400" t="b">
        <v>0</v>
      </c>
      <c r="L400">
        <v>1</v>
      </c>
      <c r="M400" t="b">
        <v>0</v>
      </c>
      <c r="N400" t="s">
        <v>8301</v>
      </c>
      <c r="O400" s="20" t="s">
        <v>8319</v>
      </c>
      <c r="P400" s="15" t="s">
        <v>8359</v>
      </c>
      <c r="Q400" s="13">
        <v>42060.04550925926</v>
      </c>
      <c r="R400">
        <v>2015</v>
      </c>
      <c r="S400" t="s">
        <v>8376</v>
      </c>
    </row>
    <row r="401" spans="1:19" ht="203.5" thickBot="1" x14ac:dyDescent="0.4">
      <c r="A401">
        <v>3120</v>
      </c>
      <c r="B401" s="3" t="s">
        <v>3120</v>
      </c>
      <c r="C401" s="3" t="s">
        <v>7230</v>
      </c>
      <c r="D401" s="6">
        <v>1300000</v>
      </c>
      <c r="E401" s="8">
        <v>128</v>
      </c>
      <c r="F401" t="s">
        <v>8220</v>
      </c>
      <c r="G401" t="s">
        <v>8232</v>
      </c>
      <c r="H401" t="s">
        <v>8248</v>
      </c>
      <c r="I401">
        <v>1462484196</v>
      </c>
      <c r="J401">
        <v>1457303796</v>
      </c>
      <c r="K401" t="b">
        <v>0</v>
      </c>
      <c r="L401">
        <v>10</v>
      </c>
      <c r="M401" t="b">
        <v>0</v>
      </c>
      <c r="N401" t="s">
        <v>8301</v>
      </c>
      <c r="O401" s="20" t="s">
        <v>8319</v>
      </c>
      <c r="P401" s="15" t="s">
        <v>8359</v>
      </c>
      <c r="Q401" s="12">
        <v>42435.942083333335</v>
      </c>
      <c r="R401">
        <v>2016</v>
      </c>
      <c r="S401" t="s">
        <v>8366</v>
      </c>
    </row>
    <row r="402" spans="1:19" ht="174.5" thickBot="1" x14ac:dyDescent="0.4">
      <c r="A402">
        <v>3121</v>
      </c>
      <c r="B402" s="3" t="s">
        <v>3121</v>
      </c>
      <c r="C402" s="3" t="s">
        <v>7231</v>
      </c>
      <c r="D402" s="6">
        <v>1500</v>
      </c>
      <c r="E402" s="8">
        <v>10</v>
      </c>
      <c r="F402" t="s">
        <v>8219</v>
      </c>
      <c r="G402" t="s">
        <v>8228</v>
      </c>
      <c r="H402" t="s">
        <v>8250</v>
      </c>
      <c r="I402">
        <v>1411748335</v>
      </c>
      <c r="J402">
        <v>1406564335</v>
      </c>
      <c r="K402" t="b">
        <v>0</v>
      </c>
      <c r="L402">
        <v>1</v>
      </c>
      <c r="M402" t="b">
        <v>0</v>
      </c>
      <c r="N402" t="s">
        <v>8301</v>
      </c>
      <c r="O402" s="20" t="s">
        <v>8319</v>
      </c>
      <c r="P402" s="15" t="s">
        <v>8359</v>
      </c>
      <c r="Q402" s="13">
        <v>41848.679803240739</v>
      </c>
      <c r="R402">
        <v>2014</v>
      </c>
      <c r="S402" t="s">
        <v>8370</v>
      </c>
    </row>
    <row r="403" spans="1:19" ht="58.5" thickBot="1" x14ac:dyDescent="0.4">
      <c r="A403">
        <v>3122</v>
      </c>
      <c r="B403" s="3" t="s">
        <v>3122</v>
      </c>
      <c r="C403" s="3" t="s">
        <v>7232</v>
      </c>
      <c r="D403" s="6">
        <v>199</v>
      </c>
      <c r="E403" s="8">
        <v>116</v>
      </c>
      <c r="F403" t="s">
        <v>8219</v>
      </c>
      <c r="G403" t="s">
        <v>8223</v>
      </c>
      <c r="H403" t="s">
        <v>8245</v>
      </c>
      <c r="I403">
        <v>1478733732</v>
      </c>
      <c r="J403">
        <v>1478298132</v>
      </c>
      <c r="K403" t="b">
        <v>0</v>
      </c>
      <c r="L403">
        <v>2</v>
      </c>
      <c r="M403" t="b">
        <v>0</v>
      </c>
      <c r="N403" t="s">
        <v>8301</v>
      </c>
      <c r="O403" s="20" t="s">
        <v>8319</v>
      </c>
      <c r="P403" s="15" t="s">
        <v>8359</v>
      </c>
      <c r="Q403" s="12">
        <v>42678.932083333333</v>
      </c>
      <c r="R403">
        <v>2016</v>
      </c>
      <c r="S403" t="s">
        <v>8374</v>
      </c>
    </row>
    <row r="404" spans="1:19" ht="290.5" thickBot="1" x14ac:dyDescent="0.4">
      <c r="A404">
        <v>3123</v>
      </c>
      <c r="B404" s="3" t="s">
        <v>3123</v>
      </c>
      <c r="C404" s="3" t="s">
        <v>7233</v>
      </c>
      <c r="D404" s="6">
        <v>125000</v>
      </c>
      <c r="E404" s="8">
        <v>85192</v>
      </c>
      <c r="F404" t="s">
        <v>8219</v>
      </c>
      <c r="G404" t="s">
        <v>8223</v>
      </c>
      <c r="H404" t="s">
        <v>8245</v>
      </c>
      <c r="I404">
        <v>1468108198</v>
      </c>
      <c r="J404">
        <v>1465516198</v>
      </c>
      <c r="K404" t="b">
        <v>0</v>
      </c>
      <c r="L404">
        <v>348</v>
      </c>
      <c r="M404" t="b">
        <v>0</v>
      </c>
      <c r="N404" t="s">
        <v>8301</v>
      </c>
      <c r="O404" s="20" t="s">
        <v>8319</v>
      </c>
      <c r="P404" s="15" t="s">
        <v>8359</v>
      </c>
      <c r="Q404" s="13">
        <v>42530.993032407408</v>
      </c>
      <c r="R404">
        <v>2016</v>
      </c>
      <c r="S404" t="s">
        <v>8369</v>
      </c>
    </row>
    <row r="405" spans="1:19" ht="203.5" thickBot="1" x14ac:dyDescent="0.4">
      <c r="A405">
        <v>3124</v>
      </c>
      <c r="B405" s="3" t="s">
        <v>3124</v>
      </c>
      <c r="C405" s="3" t="s">
        <v>7234</v>
      </c>
      <c r="D405" s="6">
        <v>800000</v>
      </c>
      <c r="E405" s="8">
        <v>26</v>
      </c>
      <c r="F405" t="s">
        <v>8219</v>
      </c>
      <c r="G405" t="s">
        <v>8223</v>
      </c>
      <c r="H405" t="s">
        <v>8245</v>
      </c>
      <c r="I405">
        <v>1422902601</v>
      </c>
      <c r="J405">
        <v>1417718601</v>
      </c>
      <c r="K405" t="b">
        <v>0</v>
      </c>
      <c r="L405">
        <v>4</v>
      </c>
      <c r="M405" t="b">
        <v>0</v>
      </c>
      <c r="N405" t="s">
        <v>8301</v>
      </c>
      <c r="O405" s="20" t="s">
        <v>8319</v>
      </c>
      <c r="P405" s="15" t="s">
        <v>8359</v>
      </c>
      <c r="Q405" s="12">
        <v>41977.780104166668</v>
      </c>
      <c r="R405">
        <v>2014</v>
      </c>
      <c r="S405" t="s">
        <v>8375</v>
      </c>
    </row>
    <row r="406" spans="1:19" ht="44" thickBot="1" x14ac:dyDescent="0.4">
      <c r="A406">
        <v>3125</v>
      </c>
      <c r="B406" s="3" t="s">
        <v>3125</v>
      </c>
      <c r="C406" s="3" t="s">
        <v>7235</v>
      </c>
      <c r="D406" s="6">
        <v>1500000</v>
      </c>
      <c r="E406" s="8">
        <v>0</v>
      </c>
      <c r="F406" t="s">
        <v>8219</v>
      </c>
      <c r="G406" t="s">
        <v>8223</v>
      </c>
      <c r="H406" t="s">
        <v>8245</v>
      </c>
      <c r="I406">
        <v>1452142672</v>
      </c>
      <c r="J406">
        <v>1449550672</v>
      </c>
      <c r="K406" t="b">
        <v>0</v>
      </c>
      <c r="L406">
        <v>0</v>
      </c>
      <c r="M406" t="b">
        <v>0</v>
      </c>
      <c r="N406" t="s">
        <v>8301</v>
      </c>
      <c r="O406" s="20" t="s">
        <v>8319</v>
      </c>
      <c r="P406" s="15" t="s">
        <v>8359</v>
      </c>
      <c r="Q406" s="13">
        <v>42346.20685185185</v>
      </c>
      <c r="R406">
        <v>2015</v>
      </c>
      <c r="S406" t="s">
        <v>8375</v>
      </c>
    </row>
    <row r="407" spans="1:19" ht="276" thickBot="1" x14ac:dyDescent="0.4">
      <c r="A407">
        <v>3126</v>
      </c>
      <c r="B407" s="3" t="s">
        <v>3126</v>
      </c>
      <c r="C407" s="3" t="s">
        <v>7236</v>
      </c>
      <c r="D407" s="6">
        <v>25000</v>
      </c>
      <c r="E407" s="8">
        <v>1040</v>
      </c>
      <c r="F407" t="s">
        <v>8219</v>
      </c>
      <c r="G407" t="s">
        <v>8223</v>
      </c>
      <c r="H407" t="s">
        <v>8245</v>
      </c>
      <c r="I407">
        <v>1459121162</v>
      </c>
      <c r="J407">
        <v>1456532762</v>
      </c>
      <c r="K407" t="b">
        <v>0</v>
      </c>
      <c r="L407">
        <v>17</v>
      </c>
      <c r="M407" t="b">
        <v>0</v>
      </c>
      <c r="N407" t="s">
        <v>8301</v>
      </c>
      <c r="O407" s="20" t="s">
        <v>8319</v>
      </c>
      <c r="P407" s="15" t="s">
        <v>8359</v>
      </c>
      <c r="Q407" s="12">
        <v>42427.018078703702</v>
      </c>
      <c r="R407">
        <v>2016</v>
      </c>
      <c r="S407" t="s">
        <v>8376</v>
      </c>
    </row>
    <row r="408" spans="1:19" ht="247" thickBot="1" x14ac:dyDescent="0.4">
      <c r="A408">
        <v>3127</v>
      </c>
      <c r="B408" s="3" t="s">
        <v>3127</v>
      </c>
      <c r="C408" s="3" t="s">
        <v>7237</v>
      </c>
      <c r="D408" s="6">
        <v>100000</v>
      </c>
      <c r="E408" s="8">
        <v>0</v>
      </c>
      <c r="F408" t="s">
        <v>8219</v>
      </c>
      <c r="G408" t="s">
        <v>8223</v>
      </c>
      <c r="H408" t="s">
        <v>8245</v>
      </c>
      <c r="I408">
        <v>1425242029</v>
      </c>
      <c r="J408">
        <v>1422650029</v>
      </c>
      <c r="K408" t="b">
        <v>0</v>
      </c>
      <c r="L408">
        <v>0</v>
      </c>
      <c r="M408" t="b">
        <v>0</v>
      </c>
      <c r="N408" t="s">
        <v>8301</v>
      </c>
      <c r="O408" s="20" t="s">
        <v>8319</v>
      </c>
      <c r="P408" s="15" t="s">
        <v>8359</v>
      </c>
      <c r="Q408" s="13">
        <v>42034.856817129628</v>
      </c>
      <c r="R408">
        <v>2015</v>
      </c>
      <c r="S408" t="s">
        <v>8365</v>
      </c>
    </row>
    <row r="409" spans="1:19" ht="261.5" thickBot="1" x14ac:dyDescent="0.4">
      <c r="A409">
        <v>3128</v>
      </c>
      <c r="B409" s="3" t="s">
        <v>3128</v>
      </c>
      <c r="C409" s="3" t="s">
        <v>7238</v>
      </c>
      <c r="D409" s="6">
        <v>15000</v>
      </c>
      <c r="E409" s="8">
        <v>16291</v>
      </c>
      <c r="F409" t="s">
        <v>8221</v>
      </c>
      <c r="G409" t="s">
        <v>8223</v>
      </c>
      <c r="H409" t="s">
        <v>8245</v>
      </c>
      <c r="I409">
        <v>1489690141</v>
      </c>
      <c r="J409">
        <v>1487101741</v>
      </c>
      <c r="K409" t="b">
        <v>0</v>
      </c>
      <c r="L409">
        <v>117</v>
      </c>
      <c r="M409" t="b">
        <v>0</v>
      </c>
      <c r="N409" t="s">
        <v>8269</v>
      </c>
      <c r="O409" s="20" t="s">
        <v>8319</v>
      </c>
      <c r="P409" s="15" t="s">
        <v>8320</v>
      </c>
      <c r="Q409" s="12">
        <v>42780.825706018521</v>
      </c>
      <c r="R409">
        <v>2017</v>
      </c>
      <c r="S409" t="s">
        <v>8376</v>
      </c>
    </row>
    <row r="410" spans="1:19" ht="261.5" thickBot="1" x14ac:dyDescent="0.4">
      <c r="A410">
        <v>3129</v>
      </c>
      <c r="B410" s="3" t="s">
        <v>3129</v>
      </c>
      <c r="C410" s="3" t="s">
        <v>7239</v>
      </c>
      <c r="D410" s="6">
        <v>1250</v>
      </c>
      <c r="E410" s="8">
        <v>10</v>
      </c>
      <c r="F410" t="s">
        <v>8221</v>
      </c>
      <c r="G410" t="s">
        <v>8223</v>
      </c>
      <c r="H410" t="s">
        <v>8245</v>
      </c>
      <c r="I410">
        <v>1492542819</v>
      </c>
      <c r="J410">
        <v>1489090419</v>
      </c>
      <c r="K410" t="b">
        <v>0</v>
      </c>
      <c r="L410">
        <v>1</v>
      </c>
      <c r="M410" t="b">
        <v>0</v>
      </c>
      <c r="N410" t="s">
        <v>8269</v>
      </c>
      <c r="O410" s="20" t="s">
        <v>8319</v>
      </c>
      <c r="P410" s="15" t="s">
        <v>8320</v>
      </c>
      <c r="Q410" s="13">
        <v>42803.842812499999</v>
      </c>
      <c r="R410">
        <v>2017</v>
      </c>
      <c r="S410" t="s">
        <v>8366</v>
      </c>
    </row>
    <row r="411" spans="1:19" ht="203.5" thickBot="1" x14ac:dyDescent="0.4">
      <c r="A411">
        <v>3130</v>
      </c>
      <c r="B411" s="3" t="s">
        <v>3130</v>
      </c>
      <c r="C411" s="3" t="s">
        <v>7240</v>
      </c>
      <c r="D411" s="6">
        <v>10000</v>
      </c>
      <c r="E411" s="8">
        <v>375</v>
      </c>
      <c r="F411" t="s">
        <v>8221</v>
      </c>
      <c r="G411" t="s">
        <v>8223</v>
      </c>
      <c r="H411" t="s">
        <v>8245</v>
      </c>
      <c r="I411">
        <v>1492145940</v>
      </c>
      <c r="J411">
        <v>1489504916</v>
      </c>
      <c r="K411" t="b">
        <v>0</v>
      </c>
      <c r="L411">
        <v>4</v>
      </c>
      <c r="M411" t="b">
        <v>0</v>
      </c>
      <c r="N411" t="s">
        <v>8269</v>
      </c>
      <c r="O411" s="20" t="s">
        <v>8319</v>
      </c>
      <c r="P411" s="15" t="s">
        <v>8320</v>
      </c>
      <c r="Q411" s="12">
        <v>42808.640231481484</v>
      </c>
      <c r="R411">
        <v>2017</v>
      </c>
      <c r="S411" t="s">
        <v>8366</v>
      </c>
    </row>
    <row r="412" spans="1:19" ht="102" thickBot="1" x14ac:dyDescent="0.4">
      <c r="A412">
        <v>3131</v>
      </c>
      <c r="B412" s="3" t="s">
        <v>3131</v>
      </c>
      <c r="C412" s="3" t="s">
        <v>7241</v>
      </c>
      <c r="D412" s="6">
        <v>4100</v>
      </c>
      <c r="E412" s="8">
        <v>645</v>
      </c>
      <c r="F412" t="s">
        <v>8221</v>
      </c>
      <c r="G412" t="s">
        <v>8223</v>
      </c>
      <c r="H412" t="s">
        <v>8245</v>
      </c>
      <c r="I412">
        <v>1491656045</v>
      </c>
      <c r="J412">
        <v>1489067645</v>
      </c>
      <c r="K412" t="b">
        <v>0</v>
      </c>
      <c r="L412">
        <v>12</v>
      </c>
      <c r="M412" t="b">
        <v>0</v>
      </c>
      <c r="N412" t="s">
        <v>8269</v>
      </c>
      <c r="O412" s="20" t="s">
        <v>8319</v>
      </c>
      <c r="P412" s="15" t="s">
        <v>8320</v>
      </c>
      <c r="Q412" s="13">
        <v>42803.579224537039</v>
      </c>
      <c r="R412">
        <v>2017</v>
      </c>
      <c r="S412" t="s">
        <v>8366</v>
      </c>
    </row>
    <row r="413" spans="1:19" ht="174.5" thickBot="1" x14ac:dyDescent="0.4">
      <c r="A413">
        <v>3132</v>
      </c>
      <c r="B413" s="3" t="s">
        <v>3132</v>
      </c>
      <c r="C413" s="3" t="s">
        <v>7242</v>
      </c>
      <c r="D413" s="6">
        <v>30000</v>
      </c>
      <c r="E413" s="8">
        <v>10</v>
      </c>
      <c r="F413" t="s">
        <v>8221</v>
      </c>
      <c r="G413" t="s">
        <v>8223</v>
      </c>
      <c r="H413" t="s">
        <v>8245</v>
      </c>
      <c r="I413">
        <v>1492759460</v>
      </c>
      <c r="J413">
        <v>1487579060</v>
      </c>
      <c r="K413" t="b">
        <v>0</v>
      </c>
      <c r="L413">
        <v>1</v>
      </c>
      <c r="M413" t="b">
        <v>0</v>
      </c>
      <c r="N413" t="s">
        <v>8269</v>
      </c>
      <c r="O413" s="20" t="s">
        <v>8319</v>
      </c>
      <c r="P413" s="15" t="s">
        <v>8320</v>
      </c>
      <c r="Q413" s="12">
        <v>42786.350231481483</v>
      </c>
      <c r="R413">
        <v>2017</v>
      </c>
      <c r="S413" t="s">
        <v>8376</v>
      </c>
    </row>
    <row r="414" spans="1:19" ht="203.5" thickBot="1" x14ac:dyDescent="0.4">
      <c r="A414">
        <v>3133</v>
      </c>
      <c r="B414" s="3" t="s">
        <v>3133</v>
      </c>
      <c r="C414" s="3" t="s">
        <v>7243</v>
      </c>
      <c r="D414" s="6">
        <v>500</v>
      </c>
      <c r="E414" s="8">
        <v>540</v>
      </c>
      <c r="F414" t="s">
        <v>8221</v>
      </c>
      <c r="G414" t="s">
        <v>8224</v>
      </c>
      <c r="H414" t="s">
        <v>8246</v>
      </c>
      <c r="I414">
        <v>1490358834</v>
      </c>
      <c r="J414">
        <v>1487770434</v>
      </c>
      <c r="K414" t="b">
        <v>0</v>
      </c>
      <c r="L414">
        <v>16</v>
      </c>
      <c r="M414" t="b">
        <v>0</v>
      </c>
      <c r="N414" t="s">
        <v>8269</v>
      </c>
      <c r="O414" s="20" t="s">
        <v>8319</v>
      </c>
      <c r="P414" s="15" t="s">
        <v>8320</v>
      </c>
      <c r="Q414" s="13">
        <v>42788.565208333333</v>
      </c>
      <c r="R414">
        <v>2017</v>
      </c>
      <c r="S414" t="s">
        <v>8376</v>
      </c>
    </row>
    <row r="415" spans="1:19" ht="261.5" thickBot="1" x14ac:dyDescent="0.4">
      <c r="A415">
        <v>3134</v>
      </c>
      <c r="B415" s="3" t="s">
        <v>3134</v>
      </c>
      <c r="C415" s="3" t="s">
        <v>7244</v>
      </c>
      <c r="D415" s="6">
        <v>1000</v>
      </c>
      <c r="E415" s="8">
        <v>225</v>
      </c>
      <c r="F415" t="s">
        <v>8221</v>
      </c>
      <c r="G415" t="s">
        <v>8224</v>
      </c>
      <c r="H415" t="s">
        <v>8246</v>
      </c>
      <c r="I415">
        <v>1490631419</v>
      </c>
      <c r="J415">
        <v>1488820619</v>
      </c>
      <c r="K415" t="b">
        <v>0</v>
      </c>
      <c r="L415">
        <v>12</v>
      </c>
      <c r="M415" t="b">
        <v>0</v>
      </c>
      <c r="N415" t="s">
        <v>8269</v>
      </c>
      <c r="O415" s="20" t="s">
        <v>8319</v>
      </c>
      <c r="P415" s="15" t="s">
        <v>8320</v>
      </c>
      <c r="Q415" s="12">
        <v>42800.720127314817</v>
      </c>
      <c r="R415">
        <v>2017</v>
      </c>
      <c r="S415" t="s">
        <v>8366</v>
      </c>
    </row>
    <row r="416" spans="1:19" ht="261.5" thickBot="1" x14ac:dyDescent="0.4">
      <c r="A416">
        <v>3135</v>
      </c>
      <c r="B416" s="3" t="s">
        <v>3135</v>
      </c>
      <c r="C416" s="3" t="s">
        <v>7245</v>
      </c>
      <c r="D416" s="6">
        <v>777</v>
      </c>
      <c r="E416" s="8">
        <v>162</v>
      </c>
      <c r="F416" t="s">
        <v>8221</v>
      </c>
      <c r="G416" t="s">
        <v>8223</v>
      </c>
      <c r="H416" t="s">
        <v>8245</v>
      </c>
      <c r="I416">
        <v>1491277121</v>
      </c>
      <c r="J416">
        <v>1489376321</v>
      </c>
      <c r="K416" t="b">
        <v>0</v>
      </c>
      <c r="L416">
        <v>7</v>
      </c>
      <c r="M416" t="b">
        <v>0</v>
      </c>
      <c r="N416" t="s">
        <v>8269</v>
      </c>
      <c r="O416" s="20" t="s">
        <v>8319</v>
      </c>
      <c r="P416" s="15" t="s">
        <v>8320</v>
      </c>
      <c r="Q416" s="13">
        <v>42807.151863425926</v>
      </c>
      <c r="R416">
        <v>2017</v>
      </c>
      <c r="S416" t="s">
        <v>8366</v>
      </c>
    </row>
    <row r="417" spans="1:19" ht="247" thickBot="1" x14ac:dyDescent="0.4">
      <c r="A417">
        <v>3136</v>
      </c>
      <c r="B417" s="3" t="s">
        <v>3136</v>
      </c>
      <c r="C417" s="3" t="s">
        <v>7246</v>
      </c>
      <c r="D417" s="6">
        <v>500</v>
      </c>
      <c r="E417" s="8">
        <v>639</v>
      </c>
      <c r="F417" t="s">
        <v>8221</v>
      </c>
      <c r="G417" t="s">
        <v>8224</v>
      </c>
      <c r="H417" t="s">
        <v>8246</v>
      </c>
      <c r="I417">
        <v>1491001140</v>
      </c>
      <c r="J417">
        <v>1487847954</v>
      </c>
      <c r="K417" t="b">
        <v>0</v>
      </c>
      <c r="L417">
        <v>22</v>
      </c>
      <c r="M417" t="b">
        <v>0</v>
      </c>
      <c r="N417" t="s">
        <v>8269</v>
      </c>
      <c r="O417" s="20" t="s">
        <v>8319</v>
      </c>
      <c r="P417" s="15" t="s">
        <v>8320</v>
      </c>
      <c r="Q417" s="12">
        <v>42789.462430555555</v>
      </c>
      <c r="R417">
        <v>2017</v>
      </c>
      <c r="S417" t="s">
        <v>8376</v>
      </c>
    </row>
    <row r="418" spans="1:19" ht="189" thickBot="1" x14ac:dyDescent="0.4">
      <c r="A418">
        <v>3137</v>
      </c>
      <c r="B418" s="3" t="s">
        <v>3137</v>
      </c>
      <c r="C418" s="3" t="s">
        <v>7247</v>
      </c>
      <c r="D418" s="6">
        <v>1500</v>
      </c>
      <c r="E418" s="8">
        <v>50</v>
      </c>
      <c r="F418" t="s">
        <v>8221</v>
      </c>
      <c r="G418" t="s">
        <v>8223</v>
      </c>
      <c r="H418" t="s">
        <v>8245</v>
      </c>
      <c r="I418">
        <v>1493838720</v>
      </c>
      <c r="J418">
        <v>1489439669</v>
      </c>
      <c r="K418" t="b">
        <v>0</v>
      </c>
      <c r="L418">
        <v>1</v>
      </c>
      <c r="M418" t="b">
        <v>0</v>
      </c>
      <c r="N418" t="s">
        <v>8269</v>
      </c>
      <c r="O418" s="20" t="s">
        <v>8319</v>
      </c>
      <c r="P418" s="15" t="s">
        <v>8320</v>
      </c>
      <c r="Q418" s="13">
        <v>42807.885057870371</v>
      </c>
      <c r="R418">
        <v>2017</v>
      </c>
      <c r="S418" t="s">
        <v>8366</v>
      </c>
    </row>
    <row r="419" spans="1:19" ht="276" thickBot="1" x14ac:dyDescent="0.4">
      <c r="A419">
        <v>3138</v>
      </c>
      <c r="B419" s="3" t="s">
        <v>3138</v>
      </c>
      <c r="C419" s="3" t="s">
        <v>7248</v>
      </c>
      <c r="D419" s="6">
        <v>200</v>
      </c>
      <c r="E419" s="8">
        <v>0</v>
      </c>
      <c r="F419" t="s">
        <v>8221</v>
      </c>
      <c r="G419" t="s">
        <v>8224</v>
      </c>
      <c r="H419" t="s">
        <v>8246</v>
      </c>
      <c r="I419">
        <v>1491233407</v>
      </c>
      <c r="J419">
        <v>1489591807</v>
      </c>
      <c r="K419" t="b">
        <v>0</v>
      </c>
      <c r="L419">
        <v>0</v>
      </c>
      <c r="M419" t="b">
        <v>0</v>
      </c>
      <c r="N419" t="s">
        <v>8269</v>
      </c>
      <c r="O419" s="20" t="s">
        <v>8319</v>
      </c>
      <c r="P419" s="15" t="s">
        <v>8320</v>
      </c>
      <c r="Q419" s="12">
        <v>42809.645914351851</v>
      </c>
      <c r="R419">
        <v>2017</v>
      </c>
      <c r="S419" t="s">
        <v>8366</v>
      </c>
    </row>
    <row r="420" spans="1:19" ht="232.5" thickBot="1" x14ac:dyDescent="0.4">
      <c r="A420">
        <v>3139</v>
      </c>
      <c r="B420" s="3" t="s">
        <v>3139</v>
      </c>
      <c r="C420" s="3" t="s">
        <v>7249</v>
      </c>
      <c r="D420" s="6">
        <v>50000</v>
      </c>
      <c r="E420" s="8">
        <v>2700</v>
      </c>
      <c r="F420" t="s">
        <v>8221</v>
      </c>
      <c r="G420" t="s">
        <v>8237</v>
      </c>
      <c r="H420" t="s">
        <v>8255</v>
      </c>
      <c r="I420">
        <v>1490416380</v>
      </c>
      <c r="J420">
        <v>1487485760</v>
      </c>
      <c r="K420" t="b">
        <v>0</v>
      </c>
      <c r="L420">
        <v>6</v>
      </c>
      <c r="M420" t="b">
        <v>0</v>
      </c>
      <c r="N420" t="s">
        <v>8269</v>
      </c>
      <c r="O420" s="20" t="s">
        <v>8319</v>
      </c>
      <c r="P420" s="15" t="s">
        <v>8320</v>
      </c>
      <c r="Q420" s="13">
        <v>42785.270370370374</v>
      </c>
      <c r="R420">
        <v>2017</v>
      </c>
      <c r="S420" t="s">
        <v>8376</v>
      </c>
    </row>
    <row r="421" spans="1:19" ht="247" thickBot="1" x14ac:dyDescent="0.4">
      <c r="A421">
        <v>3140</v>
      </c>
      <c r="B421" s="3" t="s">
        <v>3140</v>
      </c>
      <c r="C421" s="3" t="s">
        <v>7250</v>
      </c>
      <c r="D421" s="6">
        <v>10000</v>
      </c>
      <c r="E421" s="8">
        <v>96</v>
      </c>
      <c r="F421" t="s">
        <v>8221</v>
      </c>
      <c r="G421" t="s">
        <v>8229</v>
      </c>
      <c r="H421" t="s">
        <v>8248</v>
      </c>
      <c r="I421">
        <v>1491581703</v>
      </c>
      <c r="J421">
        <v>1488993303</v>
      </c>
      <c r="K421" t="b">
        <v>0</v>
      </c>
      <c r="L421">
        <v>4</v>
      </c>
      <c r="M421" t="b">
        <v>0</v>
      </c>
      <c r="N421" t="s">
        <v>8269</v>
      </c>
      <c r="O421" s="20" t="s">
        <v>8319</v>
      </c>
      <c r="P421" s="15" t="s">
        <v>8320</v>
      </c>
      <c r="Q421" s="12">
        <v>42802.718784722223</v>
      </c>
      <c r="R421">
        <v>2017</v>
      </c>
      <c r="S421" t="s">
        <v>8366</v>
      </c>
    </row>
    <row r="422" spans="1:19" ht="276" thickBot="1" x14ac:dyDescent="0.4">
      <c r="A422">
        <v>3141</v>
      </c>
      <c r="B422" s="3" t="s">
        <v>3141</v>
      </c>
      <c r="C422" s="3" t="s">
        <v>7251</v>
      </c>
      <c r="D422" s="6">
        <v>500</v>
      </c>
      <c r="E422" s="8">
        <v>258</v>
      </c>
      <c r="F422" t="s">
        <v>8221</v>
      </c>
      <c r="G422" t="s">
        <v>8232</v>
      </c>
      <c r="H422" t="s">
        <v>8248</v>
      </c>
      <c r="I422">
        <v>1492372800</v>
      </c>
      <c r="J422">
        <v>1488823488</v>
      </c>
      <c r="K422" t="b">
        <v>0</v>
      </c>
      <c r="L422">
        <v>8</v>
      </c>
      <c r="M422" t="b">
        <v>0</v>
      </c>
      <c r="N422" t="s">
        <v>8269</v>
      </c>
      <c r="O422" s="20" t="s">
        <v>8319</v>
      </c>
      <c r="P422" s="15" t="s">
        <v>8320</v>
      </c>
      <c r="Q422" s="13">
        <v>42800.753333333334</v>
      </c>
      <c r="R422">
        <v>2017</v>
      </c>
      <c r="S422" t="s">
        <v>8366</v>
      </c>
    </row>
    <row r="423" spans="1:19" ht="203.5" thickBot="1" x14ac:dyDescent="0.4">
      <c r="A423">
        <v>3142</v>
      </c>
      <c r="B423" s="3" t="s">
        <v>3142</v>
      </c>
      <c r="C423" s="3" t="s">
        <v>7252</v>
      </c>
      <c r="D423" s="6">
        <v>2750</v>
      </c>
      <c r="E423" s="8">
        <v>45</v>
      </c>
      <c r="F423" t="s">
        <v>8221</v>
      </c>
      <c r="G423" t="s">
        <v>8224</v>
      </c>
      <c r="H423" t="s">
        <v>8246</v>
      </c>
      <c r="I423">
        <v>1489922339</v>
      </c>
      <c r="J423">
        <v>1487333939</v>
      </c>
      <c r="K423" t="b">
        <v>0</v>
      </c>
      <c r="L423">
        <v>3</v>
      </c>
      <c r="M423" t="b">
        <v>0</v>
      </c>
      <c r="N423" t="s">
        <v>8269</v>
      </c>
      <c r="O423" s="20" t="s">
        <v>8319</v>
      </c>
      <c r="P423" s="15" t="s">
        <v>8320</v>
      </c>
      <c r="Q423" s="12">
        <v>42783.513182870367</v>
      </c>
      <c r="R423">
        <v>2017</v>
      </c>
      <c r="S423" t="s">
        <v>8376</v>
      </c>
    </row>
    <row r="424" spans="1:19" ht="305" thickBot="1" x14ac:dyDescent="0.4">
      <c r="A424">
        <v>3143</v>
      </c>
      <c r="B424" s="3" t="s">
        <v>3143</v>
      </c>
      <c r="C424" s="3" t="s">
        <v>7253</v>
      </c>
      <c r="D424" s="6">
        <v>700</v>
      </c>
      <c r="E424" s="8">
        <v>0</v>
      </c>
      <c r="F424" t="s">
        <v>8221</v>
      </c>
      <c r="G424" t="s">
        <v>8224</v>
      </c>
      <c r="H424" t="s">
        <v>8246</v>
      </c>
      <c r="I424">
        <v>1491726956</v>
      </c>
      <c r="J424">
        <v>1489480556</v>
      </c>
      <c r="K424" t="b">
        <v>0</v>
      </c>
      <c r="L424">
        <v>0</v>
      </c>
      <c r="M424" t="b">
        <v>0</v>
      </c>
      <c r="N424" t="s">
        <v>8269</v>
      </c>
      <c r="O424" s="20" t="s">
        <v>8319</v>
      </c>
      <c r="P424" s="15" t="s">
        <v>8320</v>
      </c>
      <c r="Q424" s="13">
        <v>42808.358287037037</v>
      </c>
      <c r="R424">
        <v>2017</v>
      </c>
      <c r="S424" t="s">
        <v>8366</v>
      </c>
    </row>
    <row r="425" spans="1:19" ht="276" thickBot="1" x14ac:dyDescent="0.4">
      <c r="A425">
        <v>3144</v>
      </c>
      <c r="B425" s="3" t="s">
        <v>3144</v>
      </c>
      <c r="C425" s="3" t="s">
        <v>7254</v>
      </c>
      <c r="D425" s="6">
        <v>10000</v>
      </c>
      <c r="E425" s="8">
        <v>7540</v>
      </c>
      <c r="F425" t="s">
        <v>8221</v>
      </c>
      <c r="G425" t="s">
        <v>8223</v>
      </c>
      <c r="H425" t="s">
        <v>8245</v>
      </c>
      <c r="I425">
        <v>1489903200</v>
      </c>
      <c r="J425">
        <v>1488459307</v>
      </c>
      <c r="K425" t="b">
        <v>0</v>
      </c>
      <c r="L425">
        <v>30</v>
      </c>
      <c r="M425" t="b">
        <v>0</v>
      </c>
      <c r="N425" t="s">
        <v>8269</v>
      </c>
      <c r="O425" s="20" t="s">
        <v>8319</v>
      </c>
      <c r="P425" s="15" t="s">
        <v>8320</v>
      </c>
      <c r="Q425" s="12">
        <v>42796.538275462961</v>
      </c>
      <c r="R425">
        <v>2017</v>
      </c>
      <c r="S425" t="s">
        <v>8366</v>
      </c>
    </row>
    <row r="426" spans="1:19" ht="203.5" thickBot="1" x14ac:dyDescent="0.4">
      <c r="A426">
        <v>3145</v>
      </c>
      <c r="B426" s="3" t="s">
        <v>3145</v>
      </c>
      <c r="C426" s="3" t="s">
        <v>7255</v>
      </c>
      <c r="D426" s="6">
        <v>25000</v>
      </c>
      <c r="E426" s="8">
        <v>0</v>
      </c>
      <c r="F426" t="s">
        <v>8221</v>
      </c>
      <c r="G426" t="s">
        <v>8223</v>
      </c>
      <c r="H426" t="s">
        <v>8245</v>
      </c>
      <c r="I426">
        <v>1490659134</v>
      </c>
      <c r="J426">
        <v>1485478734</v>
      </c>
      <c r="K426" t="b">
        <v>0</v>
      </c>
      <c r="L426">
        <v>0</v>
      </c>
      <c r="M426" t="b">
        <v>0</v>
      </c>
      <c r="N426" t="s">
        <v>8269</v>
      </c>
      <c r="O426" s="20" t="s">
        <v>8319</v>
      </c>
      <c r="P426" s="15" t="s">
        <v>8320</v>
      </c>
      <c r="Q426" s="13">
        <v>42762.040902777779</v>
      </c>
      <c r="R426">
        <v>2017</v>
      </c>
      <c r="S426" t="s">
        <v>8365</v>
      </c>
    </row>
    <row r="427" spans="1:19" ht="174.5" thickBot="1" x14ac:dyDescent="0.4">
      <c r="A427">
        <v>3146</v>
      </c>
      <c r="B427" s="3" t="s">
        <v>3146</v>
      </c>
      <c r="C427" s="3" t="s">
        <v>7256</v>
      </c>
      <c r="D427" s="6">
        <v>50000</v>
      </c>
      <c r="E427" s="8">
        <v>5250</v>
      </c>
      <c r="F427" t="s">
        <v>8221</v>
      </c>
      <c r="G427" t="s">
        <v>8237</v>
      </c>
      <c r="H427" t="s">
        <v>8255</v>
      </c>
      <c r="I427">
        <v>1492356166</v>
      </c>
      <c r="J427">
        <v>1488471766</v>
      </c>
      <c r="K427" t="b">
        <v>0</v>
      </c>
      <c r="L427">
        <v>12</v>
      </c>
      <c r="M427" t="b">
        <v>0</v>
      </c>
      <c r="N427" t="s">
        <v>8269</v>
      </c>
      <c r="O427" s="20" t="s">
        <v>8319</v>
      </c>
      <c r="P427" s="15" t="s">
        <v>8320</v>
      </c>
      <c r="Q427" s="12">
        <v>42796.682476851849</v>
      </c>
      <c r="R427">
        <v>2017</v>
      </c>
      <c r="S427" t="s">
        <v>8366</v>
      </c>
    </row>
    <row r="428" spans="1:19" ht="232.5" thickBot="1" x14ac:dyDescent="0.4">
      <c r="A428">
        <v>3147</v>
      </c>
      <c r="B428" s="3" t="s">
        <v>3147</v>
      </c>
      <c r="C428" s="3" t="s">
        <v>7257</v>
      </c>
      <c r="D428" s="6">
        <v>20000</v>
      </c>
      <c r="E428" s="8">
        <v>23505</v>
      </c>
      <c r="F428" t="s">
        <v>8218</v>
      </c>
      <c r="G428" t="s">
        <v>8223</v>
      </c>
      <c r="H428" t="s">
        <v>8245</v>
      </c>
      <c r="I428">
        <v>1415319355</v>
      </c>
      <c r="J428">
        <v>1411859755</v>
      </c>
      <c r="K428" t="b">
        <v>1</v>
      </c>
      <c r="L428">
        <v>213</v>
      </c>
      <c r="M428" t="b">
        <v>1</v>
      </c>
      <c r="N428" t="s">
        <v>8269</v>
      </c>
      <c r="O428" s="20" t="s">
        <v>8319</v>
      </c>
      <c r="P428" s="15" t="s">
        <v>8320</v>
      </c>
      <c r="Q428" s="13">
        <v>41909.969386574077</v>
      </c>
      <c r="R428">
        <v>2014</v>
      </c>
      <c r="S428" t="s">
        <v>8372</v>
      </c>
    </row>
    <row r="429" spans="1:19" ht="131" thickBot="1" x14ac:dyDescent="0.4">
      <c r="A429">
        <v>3148</v>
      </c>
      <c r="B429" s="3" t="s">
        <v>3148</v>
      </c>
      <c r="C429" s="3" t="s">
        <v>7258</v>
      </c>
      <c r="D429" s="6">
        <v>1800</v>
      </c>
      <c r="E429" s="8">
        <v>2361</v>
      </c>
      <c r="F429" t="s">
        <v>8218</v>
      </c>
      <c r="G429" t="s">
        <v>8223</v>
      </c>
      <c r="H429" t="s">
        <v>8245</v>
      </c>
      <c r="I429">
        <v>1412136000</v>
      </c>
      <c r="J429">
        <v>1410278284</v>
      </c>
      <c r="K429" t="b">
        <v>1</v>
      </c>
      <c r="L429">
        <v>57</v>
      </c>
      <c r="M429" t="b">
        <v>1</v>
      </c>
      <c r="N429" t="s">
        <v>8269</v>
      </c>
      <c r="O429" s="20" t="s">
        <v>8319</v>
      </c>
      <c r="P429" s="15" t="s">
        <v>8320</v>
      </c>
      <c r="Q429" s="12">
        <v>41891.665324074071</v>
      </c>
      <c r="R429">
        <v>2014</v>
      </c>
      <c r="S429" t="s">
        <v>8372</v>
      </c>
    </row>
    <row r="430" spans="1:19" ht="305" thickBot="1" x14ac:dyDescent="0.4">
      <c r="A430">
        <v>3149</v>
      </c>
      <c r="B430" s="3" t="s">
        <v>3149</v>
      </c>
      <c r="C430" s="3" t="s">
        <v>7259</v>
      </c>
      <c r="D430" s="6">
        <v>1250</v>
      </c>
      <c r="E430" s="8">
        <v>1300</v>
      </c>
      <c r="F430" t="s">
        <v>8218</v>
      </c>
      <c r="G430" t="s">
        <v>8223</v>
      </c>
      <c r="H430" t="s">
        <v>8245</v>
      </c>
      <c r="I430">
        <v>1354845600</v>
      </c>
      <c r="J430">
        <v>1352766300</v>
      </c>
      <c r="K430" t="b">
        <v>1</v>
      </c>
      <c r="L430">
        <v>25</v>
      </c>
      <c r="M430" t="b">
        <v>1</v>
      </c>
      <c r="N430" t="s">
        <v>8269</v>
      </c>
      <c r="O430" s="20" t="s">
        <v>8319</v>
      </c>
      <c r="P430" s="15" t="s">
        <v>8320</v>
      </c>
      <c r="Q430" s="13">
        <v>41226.017361111109</v>
      </c>
      <c r="R430">
        <v>2012</v>
      </c>
      <c r="S430" t="s">
        <v>8374</v>
      </c>
    </row>
    <row r="431" spans="1:19" ht="290.5" thickBot="1" x14ac:dyDescent="0.4">
      <c r="A431">
        <v>3150</v>
      </c>
      <c r="B431" s="3" t="s">
        <v>3150</v>
      </c>
      <c r="C431" s="3" t="s">
        <v>7260</v>
      </c>
      <c r="D431" s="6">
        <v>3500</v>
      </c>
      <c r="E431" s="8">
        <v>3535</v>
      </c>
      <c r="F431" t="s">
        <v>8218</v>
      </c>
      <c r="G431" t="s">
        <v>8223</v>
      </c>
      <c r="H431" t="s">
        <v>8245</v>
      </c>
      <c r="I431">
        <v>1295928000</v>
      </c>
      <c r="J431">
        <v>1288160403</v>
      </c>
      <c r="K431" t="b">
        <v>1</v>
      </c>
      <c r="L431">
        <v>104</v>
      </c>
      <c r="M431" t="b">
        <v>1</v>
      </c>
      <c r="N431" t="s">
        <v>8269</v>
      </c>
      <c r="O431" s="20" t="s">
        <v>8319</v>
      </c>
      <c r="P431" s="15" t="s">
        <v>8320</v>
      </c>
      <c r="Q431" s="12">
        <v>40478.263923611114</v>
      </c>
      <c r="R431">
        <v>2010</v>
      </c>
      <c r="S431" t="s">
        <v>8373</v>
      </c>
    </row>
    <row r="432" spans="1:19" ht="189" thickBot="1" x14ac:dyDescent="0.4">
      <c r="A432">
        <v>3151</v>
      </c>
      <c r="B432" s="3" t="s">
        <v>3151</v>
      </c>
      <c r="C432" s="3" t="s">
        <v>7261</v>
      </c>
      <c r="D432" s="6">
        <v>3500</v>
      </c>
      <c r="E432" s="8">
        <v>3514</v>
      </c>
      <c r="F432" t="s">
        <v>8218</v>
      </c>
      <c r="G432" t="s">
        <v>8223</v>
      </c>
      <c r="H432" t="s">
        <v>8245</v>
      </c>
      <c r="I432">
        <v>1410379774</v>
      </c>
      <c r="J432">
        <v>1407787774</v>
      </c>
      <c r="K432" t="b">
        <v>1</v>
      </c>
      <c r="L432">
        <v>34</v>
      </c>
      <c r="M432" t="b">
        <v>1</v>
      </c>
      <c r="N432" t="s">
        <v>8269</v>
      </c>
      <c r="O432" s="20" t="s">
        <v>8319</v>
      </c>
      <c r="P432" s="15" t="s">
        <v>8320</v>
      </c>
      <c r="Q432" s="13">
        <v>41862.83997685185</v>
      </c>
      <c r="R432">
        <v>2014</v>
      </c>
      <c r="S432" t="s">
        <v>8371</v>
      </c>
    </row>
    <row r="433" spans="1:19" ht="218" thickBot="1" x14ac:dyDescent="0.4">
      <c r="A433">
        <v>3152</v>
      </c>
      <c r="B433" s="3" t="s">
        <v>3152</v>
      </c>
      <c r="C433" s="3" t="s">
        <v>7262</v>
      </c>
      <c r="D433" s="6">
        <v>2200</v>
      </c>
      <c r="E433" s="8">
        <v>2331</v>
      </c>
      <c r="F433" t="s">
        <v>8218</v>
      </c>
      <c r="G433" t="s">
        <v>8224</v>
      </c>
      <c r="H433" t="s">
        <v>8246</v>
      </c>
      <c r="I433">
        <v>1383425367</v>
      </c>
      <c r="J433">
        <v>1380833367</v>
      </c>
      <c r="K433" t="b">
        <v>1</v>
      </c>
      <c r="L433">
        <v>67</v>
      </c>
      <c r="M433" t="b">
        <v>1</v>
      </c>
      <c r="N433" t="s">
        <v>8269</v>
      </c>
      <c r="O433" s="20" t="s">
        <v>8319</v>
      </c>
      <c r="P433" s="15" t="s">
        <v>8320</v>
      </c>
      <c r="Q433" s="12">
        <v>41550.867673611108</v>
      </c>
      <c r="R433">
        <v>2013</v>
      </c>
      <c r="S433" t="s">
        <v>8373</v>
      </c>
    </row>
    <row r="434" spans="1:19" ht="203.5" thickBot="1" x14ac:dyDescent="0.4">
      <c r="A434">
        <v>3153</v>
      </c>
      <c r="B434" s="3" t="s">
        <v>3153</v>
      </c>
      <c r="C434" s="3" t="s">
        <v>7263</v>
      </c>
      <c r="D434" s="6">
        <v>3000</v>
      </c>
      <c r="E434" s="8">
        <v>10067.5</v>
      </c>
      <c r="F434" t="s">
        <v>8218</v>
      </c>
      <c r="G434" t="s">
        <v>8223</v>
      </c>
      <c r="H434" t="s">
        <v>8245</v>
      </c>
      <c r="I434">
        <v>1304225940</v>
      </c>
      <c r="J434">
        <v>1301542937</v>
      </c>
      <c r="K434" t="b">
        <v>1</v>
      </c>
      <c r="L434">
        <v>241</v>
      </c>
      <c r="M434" t="b">
        <v>1</v>
      </c>
      <c r="N434" t="s">
        <v>8269</v>
      </c>
      <c r="O434" s="20" t="s">
        <v>8319</v>
      </c>
      <c r="P434" s="15" t="s">
        <v>8320</v>
      </c>
      <c r="Q434" s="13">
        <v>40633.154363425929</v>
      </c>
      <c r="R434">
        <v>2011</v>
      </c>
      <c r="S434" t="s">
        <v>8366</v>
      </c>
    </row>
    <row r="435" spans="1:19" ht="261.5" thickBot="1" x14ac:dyDescent="0.4">
      <c r="A435">
        <v>3154</v>
      </c>
      <c r="B435" s="3" t="s">
        <v>3154</v>
      </c>
      <c r="C435" s="3" t="s">
        <v>7264</v>
      </c>
      <c r="D435" s="6">
        <v>7000</v>
      </c>
      <c r="E435" s="8">
        <v>7905</v>
      </c>
      <c r="F435" t="s">
        <v>8218</v>
      </c>
      <c r="G435" t="s">
        <v>8223</v>
      </c>
      <c r="H435" t="s">
        <v>8245</v>
      </c>
      <c r="I435">
        <v>1333310458</v>
      </c>
      <c r="J435">
        <v>1330722058</v>
      </c>
      <c r="K435" t="b">
        <v>1</v>
      </c>
      <c r="L435">
        <v>123</v>
      </c>
      <c r="M435" t="b">
        <v>1</v>
      </c>
      <c r="N435" t="s">
        <v>8269</v>
      </c>
      <c r="O435" s="20" t="s">
        <v>8319</v>
      </c>
      <c r="P435" s="15" t="s">
        <v>8320</v>
      </c>
      <c r="Q435" s="12">
        <v>40970.875671296293</v>
      </c>
      <c r="R435">
        <v>2012</v>
      </c>
      <c r="S435" t="s">
        <v>8366</v>
      </c>
    </row>
    <row r="436" spans="1:19" ht="203.5" thickBot="1" x14ac:dyDescent="0.4">
      <c r="A436">
        <v>3155</v>
      </c>
      <c r="B436" s="3" t="s">
        <v>3155</v>
      </c>
      <c r="C436" s="3" t="s">
        <v>7265</v>
      </c>
      <c r="D436" s="6">
        <v>5000</v>
      </c>
      <c r="E436" s="8">
        <v>9425.23</v>
      </c>
      <c r="F436" t="s">
        <v>8218</v>
      </c>
      <c r="G436" t="s">
        <v>8224</v>
      </c>
      <c r="H436" t="s">
        <v>8246</v>
      </c>
      <c r="I436">
        <v>1356004725</v>
      </c>
      <c r="J436">
        <v>1353412725</v>
      </c>
      <c r="K436" t="b">
        <v>1</v>
      </c>
      <c r="L436">
        <v>302</v>
      </c>
      <c r="M436" t="b">
        <v>1</v>
      </c>
      <c r="N436" t="s">
        <v>8269</v>
      </c>
      <c r="O436" s="20" t="s">
        <v>8319</v>
      </c>
      <c r="P436" s="15" t="s">
        <v>8320</v>
      </c>
      <c r="Q436" s="13">
        <v>41233.499131944445</v>
      </c>
      <c r="R436">
        <v>2012</v>
      </c>
      <c r="S436" t="s">
        <v>8374</v>
      </c>
    </row>
    <row r="437" spans="1:19" ht="276" thickBot="1" x14ac:dyDescent="0.4">
      <c r="A437">
        <v>3156</v>
      </c>
      <c r="B437" s="3" t="s">
        <v>3156</v>
      </c>
      <c r="C437" s="3" t="s">
        <v>7266</v>
      </c>
      <c r="D437" s="6">
        <v>5500</v>
      </c>
      <c r="E437" s="8">
        <v>5600</v>
      </c>
      <c r="F437" t="s">
        <v>8218</v>
      </c>
      <c r="G437" t="s">
        <v>8223</v>
      </c>
      <c r="H437" t="s">
        <v>8245</v>
      </c>
      <c r="I437">
        <v>1338591144</v>
      </c>
      <c r="J437">
        <v>1335567144</v>
      </c>
      <c r="K437" t="b">
        <v>1</v>
      </c>
      <c r="L437">
        <v>89</v>
      </c>
      <c r="M437" t="b">
        <v>1</v>
      </c>
      <c r="N437" t="s">
        <v>8269</v>
      </c>
      <c r="O437" s="20" t="s">
        <v>8319</v>
      </c>
      <c r="P437" s="15" t="s">
        <v>8320</v>
      </c>
      <c r="Q437" s="12">
        <v>41026.953055555554</v>
      </c>
      <c r="R437">
        <v>2012</v>
      </c>
      <c r="S437" t="s">
        <v>8367</v>
      </c>
    </row>
    <row r="438" spans="1:19" ht="102" thickBot="1" x14ac:dyDescent="0.4">
      <c r="A438">
        <v>3157</v>
      </c>
      <c r="B438" s="3" t="s">
        <v>3157</v>
      </c>
      <c r="C438" s="3" t="s">
        <v>7267</v>
      </c>
      <c r="D438" s="6">
        <v>4000</v>
      </c>
      <c r="E438" s="8">
        <v>4040</v>
      </c>
      <c r="F438" t="s">
        <v>8218</v>
      </c>
      <c r="G438" t="s">
        <v>8223</v>
      </c>
      <c r="H438" t="s">
        <v>8245</v>
      </c>
      <c r="I438">
        <v>1405746000</v>
      </c>
      <c r="J438">
        <v>1404932105</v>
      </c>
      <c r="K438" t="b">
        <v>1</v>
      </c>
      <c r="L438">
        <v>41</v>
      </c>
      <c r="M438" t="b">
        <v>1</v>
      </c>
      <c r="N438" t="s">
        <v>8269</v>
      </c>
      <c r="O438" s="20" t="s">
        <v>8319</v>
      </c>
      <c r="P438" s="15" t="s">
        <v>8320</v>
      </c>
      <c r="Q438" s="13">
        <v>41829.788252314815</v>
      </c>
      <c r="R438">
        <v>2014</v>
      </c>
      <c r="S438" t="s">
        <v>8370</v>
      </c>
    </row>
    <row r="439" spans="1:19" ht="116.5" thickBot="1" x14ac:dyDescent="0.4">
      <c r="A439">
        <v>3158</v>
      </c>
      <c r="B439" s="3" t="s">
        <v>3158</v>
      </c>
      <c r="C439" s="3" t="s">
        <v>7268</v>
      </c>
      <c r="D439" s="6">
        <v>5000</v>
      </c>
      <c r="E439" s="8">
        <v>5700</v>
      </c>
      <c r="F439" t="s">
        <v>8218</v>
      </c>
      <c r="G439" t="s">
        <v>8223</v>
      </c>
      <c r="H439" t="s">
        <v>8245</v>
      </c>
      <c r="I439">
        <v>1374523752</v>
      </c>
      <c r="J439">
        <v>1371931752</v>
      </c>
      <c r="K439" t="b">
        <v>1</v>
      </c>
      <c r="L439">
        <v>69</v>
      </c>
      <c r="M439" t="b">
        <v>1</v>
      </c>
      <c r="N439" t="s">
        <v>8269</v>
      </c>
      <c r="O439" s="20" t="s">
        <v>8319</v>
      </c>
      <c r="P439" s="15" t="s">
        <v>8320</v>
      </c>
      <c r="Q439" s="12">
        <v>41447.839722222219</v>
      </c>
      <c r="R439">
        <v>2013</v>
      </c>
      <c r="S439" t="s">
        <v>8369</v>
      </c>
    </row>
    <row r="440" spans="1:19" ht="189" thickBot="1" x14ac:dyDescent="0.4">
      <c r="A440">
        <v>3159</v>
      </c>
      <c r="B440" s="3" t="s">
        <v>3159</v>
      </c>
      <c r="C440" s="3" t="s">
        <v>7269</v>
      </c>
      <c r="D440" s="6">
        <v>1500</v>
      </c>
      <c r="E440" s="8">
        <v>2002.22</v>
      </c>
      <c r="F440" t="s">
        <v>8218</v>
      </c>
      <c r="G440" t="s">
        <v>8223</v>
      </c>
      <c r="H440" t="s">
        <v>8245</v>
      </c>
      <c r="I440">
        <v>1326927600</v>
      </c>
      <c r="J440">
        <v>1323221761</v>
      </c>
      <c r="K440" t="b">
        <v>1</v>
      </c>
      <c r="L440">
        <v>52</v>
      </c>
      <c r="M440" t="b">
        <v>1</v>
      </c>
      <c r="N440" t="s">
        <v>8269</v>
      </c>
      <c r="O440" s="20" t="s">
        <v>8319</v>
      </c>
      <c r="P440" s="15" t="s">
        <v>8320</v>
      </c>
      <c r="Q440" s="13">
        <v>40884.066678240742</v>
      </c>
      <c r="R440">
        <v>2011</v>
      </c>
      <c r="S440" t="s">
        <v>8375</v>
      </c>
    </row>
    <row r="441" spans="1:19" ht="232.5" thickBot="1" x14ac:dyDescent="0.4">
      <c r="A441">
        <v>3160</v>
      </c>
      <c r="B441" s="3" t="s">
        <v>3160</v>
      </c>
      <c r="C441" s="3" t="s">
        <v>7270</v>
      </c>
      <c r="D441" s="6">
        <v>4500</v>
      </c>
      <c r="E441" s="8">
        <v>4569</v>
      </c>
      <c r="F441" t="s">
        <v>8218</v>
      </c>
      <c r="G441" t="s">
        <v>8223</v>
      </c>
      <c r="H441" t="s">
        <v>8245</v>
      </c>
      <c r="I441">
        <v>1407905940</v>
      </c>
      <c r="J441">
        <v>1405923687</v>
      </c>
      <c r="K441" t="b">
        <v>1</v>
      </c>
      <c r="L441">
        <v>57</v>
      </c>
      <c r="M441" t="b">
        <v>1</v>
      </c>
      <c r="N441" t="s">
        <v>8269</v>
      </c>
      <c r="O441" s="20" t="s">
        <v>8319</v>
      </c>
      <c r="P441" s="15" t="s">
        <v>8320</v>
      </c>
      <c r="Q441" s="12">
        <v>41841.26489583333</v>
      </c>
      <c r="R441">
        <v>2014</v>
      </c>
      <c r="S441" t="s">
        <v>8370</v>
      </c>
    </row>
    <row r="442" spans="1:19" ht="305" thickBot="1" x14ac:dyDescent="0.4">
      <c r="A442">
        <v>3161</v>
      </c>
      <c r="B442" s="3" t="s">
        <v>3161</v>
      </c>
      <c r="C442" s="3" t="s">
        <v>7271</v>
      </c>
      <c r="D442" s="6">
        <v>2000</v>
      </c>
      <c r="E442" s="8">
        <v>2102</v>
      </c>
      <c r="F442" t="s">
        <v>8218</v>
      </c>
      <c r="G442" t="s">
        <v>8224</v>
      </c>
      <c r="H442" t="s">
        <v>8246</v>
      </c>
      <c r="I442">
        <v>1413377522</v>
      </c>
      <c r="J442">
        <v>1410785522</v>
      </c>
      <c r="K442" t="b">
        <v>1</v>
      </c>
      <c r="L442">
        <v>74</v>
      </c>
      <c r="M442" t="b">
        <v>1</v>
      </c>
      <c r="N442" t="s">
        <v>8269</v>
      </c>
      <c r="O442" s="20" t="s">
        <v>8319</v>
      </c>
      <c r="P442" s="15" t="s">
        <v>8320</v>
      </c>
      <c r="Q442" s="13">
        <v>41897.536134259259</v>
      </c>
      <c r="R442">
        <v>2014</v>
      </c>
      <c r="S442" t="s">
        <v>8372</v>
      </c>
    </row>
    <row r="443" spans="1:19" ht="247" thickBot="1" x14ac:dyDescent="0.4">
      <c r="A443">
        <v>3162</v>
      </c>
      <c r="B443" s="3" t="s">
        <v>3162</v>
      </c>
      <c r="C443" s="3" t="s">
        <v>7272</v>
      </c>
      <c r="D443" s="6">
        <v>4000</v>
      </c>
      <c r="E443" s="8">
        <v>5086</v>
      </c>
      <c r="F443" t="s">
        <v>8218</v>
      </c>
      <c r="G443" t="s">
        <v>8223</v>
      </c>
      <c r="H443" t="s">
        <v>8245</v>
      </c>
      <c r="I443">
        <v>1404698400</v>
      </c>
      <c r="J443">
        <v>1402331262</v>
      </c>
      <c r="K443" t="b">
        <v>1</v>
      </c>
      <c r="L443">
        <v>63</v>
      </c>
      <c r="M443" t="b">
        <v>1</v>
      </c>
      <c r="N443" t="s">
        <v>8269</v>
      </c>
      <c r="O443" s="20" t="s">
        <v>8319</v>
      </c>
      <c r="P443" s="15" t="s">
        <v>8320</v>
      </c>
      <c r="Q443" s="12">
        <v>41799.685902777775</v>
      </c>
      <c r="R443">
        <v>2014</v>
      </c>
      <c r="S443" t="s">
        <v>8369</v>
      </c>
    </row>
    <row r="444" spans="1:19" ht="247" thickBot="1" x14ac:dyDescent="0.4">
      <c r="A444">
        <v>3163</v>
      </c>
      <c r="B444" s="3" t="s">
        <v>3163</v>
      </c>
      <c r="C444" s="3" t="s">
        <v>7273</v>
      </c>
      <c r="D444" s="6">
        <v>13000</v>
      </c>
      <c r="E444" s="8">
        <v>14450</v>
      </c>
      <c r="F444" t="s">
        <v>8218</v>
      </c>
      <c r="G444" t="s">
        <v>8223</v>
      </c>
      <c r="H444" t="s">
        <v>8245</v>
      </c>
      <c r="I444">
        <v>1402855525</v>
      </c>
      <c r="J444">
        <v>1400263525</v>
      </c>
      <c r="K444" t="b">
        <v>1</v>
      </c>
      <c r="L444">
        <v>72</v>
      </c>
      <c r="M444" t="b">
        <v>1</v>
      </c>
      <c r="N444" t="s">
        <v>8269</v>
      </c>
      <c r="O444" s="20" t="s">
        <v>8319</v>
      </c>
      <c r="P444" s="15" t="s">
        <v>8320</v>
      </c>
      <c r="Q444" s="13">
        <v>41775.753761574073</v>
      </c>
      <c r="R444">
        <v>2014</v>
      </c>
      <c r="S444" t="s">
        <v>8368</v>
      </c>
    </row>
    <row r="445" spans="1:19" ht="261.5" thickBot="1" x14ac:dyDescent="0.4">
      <c r="A445">
        <v>3164</v>
      </c>
      <c r="B445" s="3" t="s">
        <v>3164</v>
      </c>
      <c r="C445" s="3" t="s">
        <v>7274</v>
      </c>
      <c r="D445" s="6">
        <v>2500</v>
      </c>
      <c r="E445" s="8">
        <v>2669</v>
      </c>
      <c r="F445" t="s">
        <v>8218</v>
      </c>
      <c r="G445" t="s">
        <v>8223</v>
      </c>
      <c r="H445" t="s">
        <v>8245</v>
      </c>
      <c r="I445">
        <v>1402341615</v>
      </c>
      <c r="J445">
        <v>1399490415</v>
      </c>
      <c r="K445" t="b">
        <v>1</v>
      </c>
      <c r="L445">
        <v>71</v>
      </c>
      <c r="M445" t="b">
        <v>1</v>
      </c>
      <c r="N445" t="s">
        <v>8269</v>
      </c>
      <c r="O445" s="20" t="s">
        <v>8319</v>
      </c>
      <c r="P445" s="15" t="s">
        <v>8320</v>
      </c>
      <c r="Q445" s="12">
        <v>41766.80572916667</v>
      </c>
      <c r="R445">
        <v>2014</v>
      </c>
      <c r="S445" t="s">
        <v>8368</v>
      </c>
    </row>
    <row r="446" spans="1:19" ht="261.5" thickBot="1" x14ac:dyDescent="0.4">
      <c r="A446">
        <v>3165</v>
      </c>
      <c r="B446" s="3" t="s">
        <v>3165</v>
      </c>
      <c r="C446" s="3" t="s">
        <v>7275</v>
      </c>
      <c r="D446" s="6">
        <v>750</v>
      </c>
      <c r="E446" s="8">
        <v>1220</v>
      </c>
      <c r="F446" t="s">
        <v>8218</v>
      </c>
      <c r="G446" t="s">
        <v>8223</v>
      </c>
      <c r="H446" t="s">
        <v>8245</v>
      </c>
      <c r="I446">
        <v>1304395140</v>
      </c>
      <c r="J446">
        <v>1302493760</v>
      </c>
      <c r="K446" t="b">
        <v>1</v>
      </c>
      <c r="L446">
        <v>21</v>
      </c>
      <c r="M446" t="b">
        <v>1</v>
      </c>
      <c r="N446" t="s">
        <v>8269</v>
      </c>
      <c r="O446" s="20" t="s">
        <v>8319</v>
      </c>
      <c r="P446" s="15" t="s">
        <v>8320</v>
      </c>
      <c r="Q446" s="13">
        <v>40644.159259259257</v>
      </c>
      <c r="R446">
        <v>2011</v>
      </c>
      <c r="S446" t="s">
        <v>8367</v>
      </c>
    </row>
    <row r="447" spans="1:19" ht="247" thickBot="1" x14ac:dyDescent="0.4">
      <c r="A447">
        <v>3166</v>
      </c>
      <c r="B447" s="3" t="s">
        <v>3166</v>
      </c>
      <c r="C447" s="3" t="s">
        <v>7276</v>
      </c>
      <c r="D447" s="6">
        <v>35000</v>
      </c>
      <c r="E447" s="8">
        <v>56079.83</v>
      </c>
      <c r="F447" t="s">
        <v>8218</v>
      </c>
      <c r="G447" t="s">
        <v>8223</v>
      </c>
      <c r="H447" t="s">
        <v>8245</v>
      </c>
      <c r="I447">
        <v>1416988740</v>
      </c>
      <c r="J447">
        <v>1414514153</v>
      </c>
      <c r="K447" t="b">
        <v>1</v>
      </c>
      <c r="L447">
        <v>930</v>
      </c>
      <c r="M447" t="b">
        <v>1</v>
      </c>
      <c r="N447" t="s">
        <v>8269</v>
      </c>
      <c r="O447" s="20" t="s">
        <v>8319</v>
      </c>
      <c r="P447" s="15" t="s">
        <v>8320</v>
      </c>
      <c r="Q447" s="12">
        <v>41940.69158564815</v>
      </c>
      <c r="R447">
        <v>2014</v>
      </c>
      <c r="S447" t="s">
        <v>8373</v>
      </c>
    </row>
    <row r="448" spans="1:19" ht="116.5" thickBot="1" x14ac:dyDescent="0.4">
      <c r="A448">
        <v>3167</v>
      </c>
      <c r="B448" s="3" t="s">
        <v>3167</v>
      </c>
      <c r="C448" s="3" t="s">
        <v>7277</v>
      </c>
      <c r="D448" s="6">
        <v>3000</v>
      </c>
      <c r="E448" s="8">
        <v>3485</v>
      </c>
      <c r="F448" t="s">
        <v>8218</v>
      </c>
      <c r="G448" t="s">
        <v>8223</v>
      </c>
      <c r="H448" t="s">
        <v>8245</v>
      </c>
      <c r="I448">
        <v>1406952781</v>
      </c>
      <c r="J448">
        <v>1405743181</v>
      </c>
      <c r="K448" t="b">
        <v>1</v>
      </c>
      <c r="L448">
        <v>55</v>
      </c>
      <c r="M448" t="b">
        <v>1</v>
      </c>
      <c r="N448" t="s">
        <v>8269</v>
      </c>
      <c r="O448" s="20" t="s">
        <v>8319</v>
      </c>
      <c r="P448" s="15" t="s">
        <v>8320</v>
      </c>
      <c r="Q448" s="13">
        <v>41839.175706018519</v>
      </c>
      <c r="R448">
        <v>2014</v>
      </c>
      <c r="S448" t="s">
        <v>8370</v>
      </c>
    </row>
    <row r="449" spans="1:19" ht="247" thickBot="1" x14ac:dyDescent="0.4">
      <c r="A449">
        <v>3168</v>
      </c>
      <c r="B449" s="3" t="s">
        <v>3168</v>
      </c>
      <c r="C449" s="3" t="s">
        <v>7278</v>
      </c>
      <c r="D449" s="6">
        <v>2500</v>
      </c>
      <c r="E449" s="8">
        <v>3105</v>
      </c>
      <c r="F449" t="s">
        <v>8218</v>
      </c>
      <c r="G449" t="s">
        <v>8223</v>
      </c>
      <c r="H449" t="s">
        <v>8245</v>
      </c>
      <c r="I449">
        <v>1402696800</v>
      </c>
      <c r="J449">
        <v>1399948353</v>
      </c>
      <c r="K449" t="b">
        <v>1</v>
      </c>
      <c r="L449">
        <v>61</v>
      </c>
      <c r="M449" t="b">
        <v>1</v>
      </c>
      <c r="N449" t="s">
        <v>8269</v>
      </c>
      <c r="O449" s="20" t="s">
        <v>8319</v>
      </c>
      <c r="P449" s="15" t="s">
        <v>8320</v>
      </c>
      <c r="Q449" s="12">
        <v>41772.105937499997</v>
      </c>
      <c r="R449">
        <v>2014</v>
      </c>
      <c r="S449" t="s">
        <v>8368</v>
      </c>
    </row>
    <row r="450" spans="1:19" ht="160" thickBot="1" x14ac:dyDescent="0.4">
      <c r="A450">
        <v>3169</v>
      </c>
      <c r="B450" s="3" t="s">
        <v>3169</v>
      </c>
      <c r="C450" s="3" t="s">
        <v>7279</v>
      </c>
      <c r="D450" s="6">
        <v>8000</v>
      </c>
      <c r="E450" s="8">
        <v>8241</v>
      </c>
      <c r="F450" t="s">
        <v>8218</v>
      </c>
      <c r="G450" t="s">
        <v>8223</v>
      </c>
      <c r="H450" t="s">
        <v>8245</v>
      </c>
      <c r="I450">
        <v>1386910740</v>
      </c>
      <c r="J450">
        <v>1384364561</v>
      </c>
      <c r="K450" t="b">
        <v>1</v>
      </c>
      <c r="L450">
        <v>82</v>
      </c>
      <c r="M450" t="b">
        <v>1</v>
      </c>
      <c r="N450" t="s">
        <v>8269</v>
      </c>
      <c r="O450" s="20" t="s">
        <v>8319</v>
      </c>
      <c r="P450" s="15" t="s">
        <v>8320</v>
      </c>
      <c r="Q450" s="13">
        <v>41591.737974537034</v>
      </c>
      <c r="R450">
        <v>2013</v>
      </c>
      <c r="S450" t="s">
        <v>8374</v>
      </c>
    </row>
    <row r="451" spans="1:19" ht="203.5" thickBot="1" x14ac:dyDescent="0.4">
      <c r="A451">
        <v>3170</v>
      </c>
      <c r="B451" s="3" t="s">
        <v>3170</v>
      </c>
      <c r="C451" s="3" t="s">
        <v>7280</v>
      </c>
      <c r="D451" s="6">
        <v>2000</v>
      </c>
      <c r="E451" s="8">
        <v>2245</v>
      </c>
      <c r="F451" t="s">
        <v>8218</v>
      </c>
      <c r="G451" t="s">
        <v>8223</v>
      </c>
      <c r="H451" t="s">
        <v>8245</v>
      </c>
      <c r="I451">
        <v>1404273600</v>
      </c>
      <c r="J451">
        <v>1401414944</v>
      </c>
      <c r="K451" t="b">
        <v>1</v>
      </c>
      <c r="L451">
        <v>71</v>
      </c>
      <c r="M451" t="b">
        <v>1</v>
      </c>
      <c r="N451" t="s">
        <v>8269</v>
      </c>
      <c r="O451" s="20" t="s">
        <v>8319</v>
      </c>
      <c r="P451" s="15" t="s">
        <v>8320</v>
      </c>
      <c r="Q451" s="12">
        <v>41789.080370370371</v>
      </c>
      <c r="R451">
        <v>2014</v>
      </c>
      <c r="S451" t="s">
        <v>8368</v>
      </c>
    </row>
    <row r="452" spans="1:19" ht="276" thickBot="1" x14ac:dyDescent="0.4">
      <c r="A452">
        <v>3171</v>
      </c>
      <c r="B452" s="3" t="s">
        <v>3171</v>
      </c>
      <c r="C452" s="3" t="s">
        <v>7281</v>
      </c>
      <c r="D452" s="6">
        <v>7000</v>
      </c>
      <c r="E452" s="8">
        <v>7617</v>
      </c>
      <c r="F452" t="s">
        <v>8218</v>
      </c>
      <c r="G452" t="s">
        <v>8224</v>
      </c>
      <c r="H452" t="s">
        <v>8246</v>
      </c>
      <c r="I452">
        <v>1462545358</v>
      </c>
      <c r="J452">
        <v>1459953358</v>
      </c>
      <c r="K452" t="b">
        <v>1</v>
      </c>
      <c r="L452">
        <v>117</v>
      </c>
      <c r="M452" t="b">
        <v>1</v>
      </c>
      <c r="N452" t="s">
        <v>8269</v>
      </c>
      <c r="O452" s="20" t="s">
        <v>8319</v>
      </c>
      <c r="P452" s="15" t="s">
        <v>8320</v>
      </c>
      <c r="Q452" s="13">
        <v>42466.608310185184</v>
      </c>
      <c r="R452">
        <v>2016</v>
      </c>
      <c r="S452" t="s">
        <v>8367</v>
      </c>
    </row>
    <row r="453" spans="1:19" ht="247" thickBot="1" x14ac:dyDescent="0.4">
      <c r="A453">
        <v>3172</v>
      </c>
      <c r="B453" s="3" t="s">
        <v>3172</v>
      </c>
      <c r="C453" s="3" t="s">
        <v>7282</v>
      </c>
      <c r="D453" s="6">
        <v>2000</v>
      </c>
      <c r="E453" s="8">
        <v>2300</v>
      </c>
      <c r="F453" t="s">
        <v>8218</v>
      </c>
      <c r="G453" t="s">
        <v>8223</v>
      </c>
      <c r="H453" t="s">
        <v>8245</v>
      </c>
      <c r="I453">
        <v>1329240668</v>
      </c>
      <c r="J453">
        <v>1326648668</v>
      </c>
      <c r="K453" t="b">
        <v>1</v>
      </c>
      <c r="L453">
        <v>29</v>
      </c>
      <c r="M453" t="b">
        <v>1</v>
      </c>
      <c r="N453" t="s">
        <v>8269</v>
      </c>
      <c r="O453" s="20" t="s">
        <v>8319</v>
      </c>
      <c r="P453" s="15" t="s">
        <v>8320</v>
      </c>
      <c r="Q453" s="12">
        <v>40923.729953703703</v>
      </c>
      <c r="R453">
        <v>2012</v>
      </c>
      <c r="S453" t="s">
        <v>8365</v>
      </c>
    </row>
    <row r="454" spans="1:19" ht="261.5" thickBot="1" x14ac:dyDescent="0.4">
      <c r="A454">
        <v>3173</v>
      </c>
      <c r="B454" s="3" t="s">
        <v>3173</v>
      </c>
      <c r="C454" s="3" t="s">
        <v>7283</v>
      </c>
      <c r="D454" s="6">
        <v>10000</v>
      </c>
      <c r="E454" s="8">
        <v>10300</v>
      </c>
      <c r="F454" t="s">
        <v>8218</v>
      </c>
      <c r="G454" t="s">
        <v>8223</v>
      </c>
      <c r="H454" t="s">
        <v>8245</v>
      </c>
      <c r="I454">
        <v>1411765492</v>
      </c>
      <c r="J454">
        <v>1409173492</v>
      </c>
      <c r="K454" t="b">
        <v>1</v>
      </c>
      <c r="L454">
        <v>74</v>
      </c>
      <c r="M454" t="b">
        <v>1</v>
      </c>
      <c r="N454" t="s">
        <v>8269</v>
      </c>
      <c r="O454" s="20" t="s">
        <v>8319</v>
      </c>
      <c r="P454" s="15" t="s">
        <v>8320</v>
      </c>
      <c r="Q454" s="13">
        <v>41878.878379629627</v>
      </c>
      <c r="R454">
        <v>2014</v>
      </c>
      <c r="S454" t="s">
        <v>8371</v>
      </c>
    </row>
    <row r="455" spans="1:19" ht="276" thickBot="1" x14ac:dyDescent="0.4">
      <c r="A455">
        <v>3174</v>
      </c>
      <c r="B455" s="3" t="s">
        <v>3174</v>
      </c>
      <c r="C455" s="3" t="s">
        <v>7284</v>
      </c>
      <c r="D455" s="6">
        <v>3000</v>
      </c>
      <c r="E455" s="8">
        <v>3034</v>
      </c>
      <c r="F455" t="s">
        <v>8218</v>
      </c>
      <c r="G455" t="s">
        <v>8223</v>
      </c>
      <c r="H455" t="s">
        <v>8245</v>
      </c>
      <c r="I455">
        <v>1408999508</v>
      </c>
      <c r="J455">
        <v>1407789908</v>
      </c>
      <c r="K455" t="b">
        <v>1</v>
      </c>
      <c r="L455">
        <v>23</v>
      </c>
      <c r="M455" t="b">
        <v>1</v>
      </c>
      <c r="N455" t="s">
        <v>8269</v>
      </c>
      <c r="O455" s="20" t="s">
        <v>8319</v>
      </c>
      <c r="P455" s="15" t="s">
        <v>8320</v>
      </c>
      <c r="Q455" s="12">
        <v>41862.864675925928</v>
      </c>
      <c r="R455">
        <v>2014</v>
      </c>
      <c r="S455" t="s">
        <v>8371</v>
      </c>
    </row>
    <row r="456" spans="1:19" ht="276" thickBot="1" x14ac:dyDescent="0.4">
      <c r="A456">
        <v>3175</v>
      </c>
      <c r="B456" s="3" t="s">
        <v>3175</v>
      </c>
      <c r="C456" s="3" t="s">
        <v>7285</v>
      </c>
      <c r="D456" s="6">
        <v>5000</v>
      </c>
      <c r="E456" s="8">
        <v>5478</v>
      </c>
      <c r="F456" t="s">
        <v>8218</v>
      </c>
      <c r="G456" t="s">
        <v>8223</v>
      </c>
      <c r="H456" t="s">
        <v>8245</v>
      </c>
      <c r="I456">
        <v>1297977427</v>
      </c>
      <c r="J456">
        <v>1292793427</v>
      </c>
      <c r="K456" t="b">
        <v>1</v>
      </c>
      <c r="L456">
        <v>60</v>
      </c>
      <c r="M456" t="b">
        <v>1</v>
      </c>
      <c r="N456" t="s">
        <v>8269</v>
      </c>
      <c r="O456" s="20" t="s">
        <v>8319</v>
      </c>
      <c r="P456" s="15" t="s">
        <v>8320</v>
      </c>
      <c r="Q456" s="13">
        <v>40531.886886574073</v>
      </c>
      <c r="R456">
        <v>2010</v>
      </c>
      <c r="S456" t="s">
        <v>8375</v>
      </c>
    </row>
    <row r="457" spans="1:19" ht="276" thickBot="1" x14ac:dyDescent="0.4">
      <c r="A457">
        <v>3176</v>
      </c>
      <c r="B457" s="3" t="s">
        <v>3176</v>
      </c>
      <c r="C457" s="3" t="s">
        <v>7286</v>
      </c>
      <c r="D457" s="6">
        <v>1900</v>
      </c>
      <c r="E457" s="8">
        <v>2182</v>
      </c>
      <c r="F457" t="s">
        <v>8218</v>
      </c>
      <c r="G457" t="s">
        <v>8223</v>
      </c>
      <c r="H457" t="s">
        <v>8245</v>
      </c>
      <c r="I457">
        <v>1376838000</v>
      </c>
      <c r="J457">
        <v>1374531631</v>
      </c>
      <c r="K457" t="b">
        <v>1</v>
      </c>
      <c r="L457">
        <v>55</v>
      </c>
      <c r="M457" t="b">
        <v>1</v>
      </c>
      <c r="N457" t="s">
        <v>8269</v>
      </c>
      <c r="O457" s="20" t="s">
        <v>8319</v>
      </c>
      <c r="P457" s="15" t="s">
        <v>8320</v>
      </c>
      <c r="Q457" s="12">
        <v>41477.930914351855</v>
      </c>
      <c r="R457">
        <v>2013</v>
      </c>
      <c r="S457" t="s">
        <v>8370</v>
      </c>
    </row>
    <row r="458" spans="1:19" ht="232.5" thickBot="1" x14ac:dyDescent="0.4">
      <c r="A458">
        <v>3177</v>
      </c>
      <c r="B458" s="3" t="s">
        <v>3177</v>
      </c>
      <c r="C458" s="3" t="s">
        <v>7287</v>
      </c>
      <c r="D458" s="6">
        <v>2500</v>
      </c>
      <c r="E458" s="8">
        <v>2935</v>
      </c>
      <c r="F458" t="s">
        <v>8218</v>
      </c>
      <c r="G458" t="s">
        <v>8223</v>
      </c>
      <c r="H458" t="s">
        <v>8245</v>
      </c>
      <c r="I458">
        <v>1403366409</v>
      </c>
      <c r="J458">
        <v>1400774409</v>
      </c>
      <c r="K458" t="b">
        <v>1</v>
      </c>
      <c r="L458">
        <v>51</v>
      </c>
      <c r="M458" t="b">
        <v>1</v>
      </c>
      <c r="N458" t="s">
        <v>8269</v>
      </c>
      <c r="O458" s="20" t="s">
        <v>8319</v>
      </c>
      <c r="P458" s="15" t="s">
        <v>8320</v>
      </c>
      <c r="Q458" s="13">
        <v>41781.666770833333</v>
      </c>
      <c r="R458">
        <v>2014</v>
      </c>
      <c r="S458" t="s">
        <v>8368</v>
      </c>
    </row>
    <row r="459" spans="1:19" ht="247" thickBot="1" x14ac:dyDescent="0.4">
      <c r="A459">
        <v>3178</v>
      </c>
      <c r="B459" s="3" t="s">
        <v>3178</v>
      </c>
      <c r="C459" s="3" t="s">
        <v>7288</v>
      </c>
      <c r="D459" s="6">
        <v>1500</v>
      </c>
      <c r="E459" s="8">
        <v>2576</v>
      </c>
      <c r="F459" t="s">
        <v>8218</v>
      </c>
      <c r="G459" t="s">
        <v>8224</v>
      </c>
      <c r="H459" t="s">
        <v>8246</v>
      </c>
      <c r="I459">
        <v>1405521075</v>
      </c>
      <c r="J459">
        <v>1402929075</v>
      </c>
      <c r="K459" t="b">
        <v>1</v>
      </c>
      <c r="L459">
        <v>78</v>
      </c>
      <c r="M459" t="b">
        <v>1</v>
      </c>
      <c r="N459" t="s">
        <v>8269</v>
      </c>
      <c r="O459" s="20" t="s">
        <v>8319</v>
      </c>
      <c r="P459" s="15" t="s">
        <v>8320</v>
      </c>
      <c r="Q459" s="12">
        <v>41806.605034722219</v>
      </c>
      <c r="R459">
        <v>2014</v>
      </c>
      <c r="S459" t="s">
        <v>8369</v>
      </c>
    </row>
    <row r="460" spans="1:19" ht="174.5" thickBot="1" x14ac:dyDescent="0.4">
      <c r="A460">
        <v>3179</v>
      </c>
      <c r="B460" s="3" t="s">
        <v>3179</v>
      </c>
      <c r="C460" s="3" t="s">
        <v>7289</v>
      </c>
      <c r="D460" s="6">
        <v>4200</v>
      </c>
      <c r="E460" s="8">
        <v>4794.82</v>
      </c>
      <c r="F460" t="s">
        <v>8218</v>
      </c>
      <c r="G460" t="s">
        <v>8223</v>
      </c>
      <c r="H460" t="s">
        <v>8245</v>
      </c>
      <c r="I460">
        <v>1367859071</v>
      </c>
      <c r="J460">
        <v>1365699071</v>
      </c>
      <c r="K460" t="b">
        <v>1</v>
      </c>
      <c r="L460">
        <v>62</v>
      </c>
      <c r="M460" t="b">
        <v>1</v>
      </c>
      <c r="N460" t="s">
        <v>8269</v>
      </c>
      <c r="O460" s="20" t="s">
        <v>8319</v>
      </c>
      <c r="P460" s="15" t="s">
        <v>8320</v>
      </c>
      <c r="Q460" s="13">
        <v>41375.702210648145</v>
      </c>
      <c r="R460">
        <v>2013</v>
      </c>
      <c r="S460" t="s">
        <v>8367</v>
      </c>
    </row>
    <row r="461" spans="1:19" ht="218" thickBot="1" x14ac:dyDescent="0.4">
      <c r="A461">
        <v>3180</v>
      </c>
      <c r="B461" s="3" t="s">
        <v>3180</v>
      </c>
      <c r="C461" s="3" t="s">
        <v>7290</v>
      </c>
      <c r="D461" s="6">
        <v>1200</v>
      </c>
      <c r="E461" s="8">
        <v>1437</v>
      </c>
      <c r="F461" t="s">
        <v>8218</v>
      </c>
      <c r="G461" t="s">
        <v>8224</v>
      </c>
      <c r="H461" t="s">
        <v>8246</v>
      </c>
      <c r="I461">
        <v>1403258049</v>
      </c>
      <c r="J461">
        <v>1400666049</v>
      </c>
      <c r="K461" t="b">
        <v>1</v>
      </c>
      <c r="L461">
        <v>45</v>
      </c>
      <c r="M461" t="b">
        <v>1</v>
      </c>
      <c r="N461" t="s">
        <v>8269</v>
      </c>
      <c r="O461" s="20" t="s">
        <v>8319</v>
      </c>
      <c r="P461" s="15" t="s">
        <v>8320</v>
      </c>
      <c r="Q461" s="12">
        <v>41780.412604166668</v>
      </c>
      <c r="R461">
        <v>2014</v>
      </c>
      <c r="S461" t="s">
        <v>8368</v>
      </c>
    </row>
    <row r="462" spans="1:19" ht="261.5" thickBot="1" x14ac:dyDescent="0.4">
      <c r="A462">
        <v>3181</v>
      </c>
      <c r="B462" s="3" t="s">
        <v>3181</v>
      </c>
      <c r="C462" s="3" t="s">
        <v>7291</v>
      </c>
      <c r="D462" s="6">
        <v>500</v>
      </c>
      <c r="E462" s="8">
        <v>545</v>
      </c>
      <c r="F462" t="s">
        <v>8218</v>
      </c>
      <c r="G462" t="s">
        <v>8224</v>
      </c>
      <c r="H462" t="s">
        <v>8246</v>
      </c>
      <c r="I462">
        <v>1402848000</v>
      </c>
      <c r="J462">
        <v>1400570787</v>
      </c>
      <c r="K462" t="b">
        <v>1</v>
      </c>
      <c r="L462">
        <v>15</v>
      </c>
      <c r="M462" t="b">
        <v>1</v>
      </c>
      <c r="N462" t="s">
        <v>8269</v>
      </c>
      <c r="O462" s="20" t="s">
        <v>8319</v>
      </c>
      <c r="P462" s="15" t="s">
        <v>8320</v>
      </c>
      <c r="Q462" s="13">
        <v>41779.310034722221</v>
      </c>
      <c r="R462">
        <v>2014</v>
      </c>
      <c r="S462" t="s">
        <v>8368</v>
      </c>
    </row>
    <row r="463" spans="1:19" ht="232.5" thickBot="1" x14ac:dyDescent="0.4">
      <c r="A463">
        <v>3182</v>
      </c>
      <c r="B463" s="3" t="s">
        <v>3182</v>
      </c>
      <c r="C463" s="3" t="s">
        <v>7292</v>
      </c>
      <c r="D463" s="6">
        <v>7000</v>
      </c>
      <c r="E463" s="8">
        <v>7062</v>
      </c>
      <c r="F463" t="s">
        <v>8218</v>
      </c>
      <c r="G463" t="s">
        <v>8223</v>
      </c>
      <c r="H463" t="s">
        <v>8245</v>
      </c>
      <c r="I463">
        <v>1328029200</v>
      </c>
      <c r="J463">
        <v>1323211621</v>
      </c>
      <c r="K463" t="b">
        <v>1</v>
      </c>
      <c r="L463">
        <v>151</v>
      </c>
      <c r="M463" t="b">
        <v>1</v>
      </c>
      <c r="N463" t="s">
        <v>8269</v>
      </c>
      <c r="O463" s="20" t="s">
        <v>8319</v>
      </c>
      <c r="P463" s="15" t="s">
        <v>8320</v>
      </c>
      <c r="Q463" s="12">
        <v>40883.949317129627</v>
      </c>
      <c r="R463">
        <v>2011</v>
      </c>
      <c r="S463" t="s">
        <v>8375</v>
      </c>
    </row>
    <row r="464" spans="1:19" ht="203.5" thickBot="1" x14ac:dyDescent="0.4">
      <c r="A464">
        <v>3183</v>
      </c>
      <c r="B464" s="3" t="s">
        <v>3183</v>
      </c>
      <c r="C464" s="3" t="s">
        <v>7293</v>
      </c>
      <c r="D464" s="6">
        <v>2500</v>
      </c>
      <c r="E464" s="8">
        <v>2725</v>
      </c>
      <c r="F464" t="s">
        <v>8218</v>
      </c>
      <c r="G464" t="s">
        <v>8223</v>
      </c>
      <c r="H464" t="s">
        <v>8245</v>
      </c>
      <c r="I464">
        <v>1377284669</v>
      </c>
      <c r="J464">
        <v>1375729469</v>
      </c>
      <c r="K464" t="b">
        <v>1</v>
      </c>
      <c r="L464">
        <v>68</v>
      </c>
      <c r="M464" t="b">
        <v>1</v>
      </c>
      <c r="N464" t="s">
        <v>8269</v>
      </c>
      <c r="O464" s="20" t="s">
        <v>8319</v>
      </c>
      <c r="P464" s="15" t="s">
        <v>8320</v>
      </c>
      <c r="Q464" s="13">
        <v>41491.79478009259</v>
      </c>
      <c r="R464">
        <v>2013</v>
      </c>
      <c r="S464" t="s">
        <v>8371</v>
      </c>
    </row>
    <row r="465" spans="1:19" ht="189" thickBot="1" x14ac:dyDescent="0.4">
      <c r="A465">
        <v>3184</v>
      </c>
      <c r="B465" s="3" t="s">
        <v>3184</v>
      </c>
      <c r="C465" s="3" t="s">
        <v>7294</v>
      </c>
      <c r="D465" s="6">
        <v>4300</v>
      </c>
      <c r="E465" s="8">
        <v>4610</v>
      </c>
      <c r="F465" t="s">
        <v>8218</v>
      </c>
      <c r="G465" t="s">
        <v>8223</v>
      </c>
      <c r="H465" t="s">
        <v>8245</v>
      </c>
      <c r="I465">
        <v>1404258631</v>
      </c>
      <c r="J465">
        <v>1401666631</v>
      </c>
      <c r="K465" t="b">
        <v>1</v>
      </c>
      <c r="L465">
        <v>46</v>
      </c>
      <c r="M465" t="b">
        <v>1</v>
      </c>
      <c r="N465" t="s">
        <v>8269</v>
      </c>
      <c r="O465" s="20" t="s">
        <v>8319</v>
      </c>
      <c r="P465" s="15" t="s">
        <v>8320</v>
      </c>
      <c r="Q465" s="12">
        <v>41791.993414351855</v>
      </c>
      <c r="R465">
        <v>2014</v>
      </c>
      <c r="S465" t="s">
        <v>8369</v>
      </c>
    </row>
    <row r="466" spans="1:19" ht="261.5" thickBot="1" x14ac:dyDescent="0.4">
      <c r="A466">
        <v>3185</v>
      </c>
      <c r="B466" s="3" t="s">
        <v>3185</v>
      </c>
      <c r="C466" s="3" t="s">
        <v>7295</v>
      </c>
      <c r="D466" s="6">
        <v>1000</v>
      </c>
      <c r="E466" s="8">
        <v>1000</v>
      </c>
      <c r="F466" t="s">
        <v>8218</v>
      </c>
      <c r="G466" t="s">
        <v>8224</v>
      </c>
      <c r="H466" t="s">
        <v>8246</v>
      </c>
      <c r="I466">
        <v>1405553241</v>
      </c>
      <c r="J466">
        <v>1404948441</v>
      </c>
      <c r="K466" t="b">
        <v>1</v>
      </c>
      <c r="L466">
        <v>24</v>
      </c>
      <c r="M466" t="b">
        <v>1</v>
      </c>
      <c r="N466" t="s">
        <v>8269</v>
      </c>
      <c r="O466" s="20" t="s">
        <v>8319</v>
      </c>
      <c r="P466" s="15" t="s">
        <v>8320</v>
      </c>
      <c r="Q466" s="13">
        <v>41829.977326388886</v>
      </c>
      <c r="R466">
        <v>2014</v>
      </c>
      <c r="S466" t="s">
        <v>8370</v>
      </c>
    </row>
    <row r="467" spans="1:19" ht="261.5" thickBot="1" x14ac:dyDescent="0.4">
      <c r="A467">
        <v>3186</v>
      </c>
      <c r="B467" s="3" t="s">
        <v>3186</v>
      </c>
      <c r="C467" s="3" t="s">
        <v>7296</v>
      </c>
      <c r="D467" s="6">
        <v>3200</v>
      </c>
      <c r="E467" s="8">
        <v>3270</v>
      </c>
      <c r="F467" t="s">
        <v>8218</v>
      </c>
      <c r="G467" t="s">
        <v>8224</v>
      </c>
      <c r="H467" t="s">
        <v>8246</v>
      </c>
      <c r="I467">
        <v>1410901200</v>
      </c>
      <c r="J467">
        <v>1408313438</v>
      </c>
      <c r="K467" t="b">
        <v>1</v>
      </c>
      <c r="L467">
        <v>70</v>
      </c>
      <c r="M467" t="b">
        <v>1</v>
      </c>
      <c r="N467" t="s">
        <v>8269</v>
      </c>
      <c r="O467" s="20" t="s">
        <v>8319</v>
      </c>
      <c r="P467" s="15" t="s">
        <v>8320</v>
      </c>
      <c r="Q467" s="12">
        <v>41868.924050925925</v>
      </c>
      <c r="R467">
        <v>2014</v>
      </c>
      <c r="S467" t="s">
        <v>8371</v>
      </c>
    </row>
    <row r="468" spans="1:19" ht="290.5" thickBot="1" x14ac:dyDescent="0.4">
      <c r="A468">
        <v>3187</v>
      </c>
      <c r="B468" s="3" t="s">
        <v>3187</v>
      </c>
      <c r="C468" s="3" t="s">
        <v>7297</v>
      </c>
      <c r="D468" s="6">
        <v>15000</v>
      </c>
      <c r="E468" s="8">
        <v>17444</v>
      </c>
      <c r="F468" t="s">
        <v>8218</v>
      </c>
      <c r="G468" t="s">
        <v>8223</v>
      </c>
      <c r="H468" t="s">
        <v>8245</v>
      </c>
      <c r="I468">
        <v>1407167973</v>
      </c>
      <c r="J468">
        <v>1405439973</v>
      </c>
      <c r="K468" t="b">
        <v>1</v>
      </c>
      <c r="L468">
        <v>244</v>
      </c>
      <c r="M468" t="b">
        <v>1</v>
      </c>
      <c r="N468" t="s">
        <v>8269</v>
      </c>
      <c r="O468" s="20" t="s">
        <v>8319</v>
      </c>
      <c r="P468" s="15" t="s">
        <v>8320</v>
      </c>
      <c r="Q468" s="13">
        <v>41835.666354166664</v>
      </c>
      <c r="R468">
        <v>2014</v>
      </c>
      <c r="S468" t="s">
        <v>8370</v>
      </c>
    </row>
    <row r="469" spans="1:19" ht="261.5" thickBot="1" x14ac:dyDescent="0.4">
      <c r="A469">
        <v>3188</v>
      </c>
      <c r="B469" s="3" t="s">
        <v>3188</v>
      </c>
      <c r="C469" s="3" t="s">
        <v>7298</v>
      </c>
      <c r="D469" s="6">
        <v>200</v>
      </c>
      <c r="E469" s="8">
        <v>130</v>
      </c>
      <c r="F469" t="s">
        <v>8220</v>
      </c>
      <c r="G469" t="s">
        <v>8224</v>
      </c>
      <c r="H469" t="s">
        <v>8246</v>
      </c>
      <c r="I469">
        <v>1433930302</v>
      </c>
      <c r="J469">
        <v>1432115902</v>
      </c>
      <c r="K469" t="b">
        <v>0</v>
      </c>
      <c r="L469">
        <v>9</v>
      </c>
      <c r="M469" t="b">
        <v>0</v>
      </c>
      <c r="N469" t="s">
        <v>8303</v>
      </c>
      <c r="O469" s="20" t="s">
        <v>8319</v>
      </c>
      <c r="P469" s="15" t="s">
        <v>8361</v>
      </c>
      <c r="Q469" s="12">
        <v>42144.415532407409</v>
      </c>
      <c r="R469">
        <v>2015</v>
      </c>
      <c r="S469" t="s">
        <v>8368</v>
      </c>
    </row>
    <row r="470" spans="1:19" ht="261.5" thickBot="1" x14ac:dyDescent="0.4">
      <c r="A470">
        <v>3189</v>
      </c>
      <c r="B470" s="3" t="s">
        <v>3189</v>
      </c>
      <c r="C470" s="3" t="s">
        <v>7299</v>
      </c>
      <c r="D470" s="6">
        <v>55000</v>
      </c>
      <c r="E470" s="8">
        <v>6780</v>
      </c>
      <c r="F470" t="s">
        <v>8220</v>
      </c>
      <c r="G470" t="s">
        <v>8234</v>
      </c>
      <c r="H470" t="s">
        <v>8254</v>
      </c>
      <c r="I470">
        <v>1432455532</v>
      </c>
      <c r="J470">
        <v>1429863532</v>
      </c>
      <c r="K470" t="b">
        <v>0</v>
      </c>
      <c r="L470">
        <v>19</v>
      </c>
      <c r="M470" t="b">
        <v>0</v>
      </c>
      <c r="N470" t="s">
        <v>8303</v>
      </c>
      <c r="O470" s="20" t="s">
        <v>8319</v>
      </c>
      <c r="P470" s="15" t="s">
        <v>8361</v>
      </c>
      <c r="Q470" s="13">
        <v>42118.346435185187</v>
      </c>
      <c r="R470">
        <v>2015</v>
      </c>
      <c r="S470" t="s">
        <v>8367</v>
      </c>
    </row>
    <row r="471" spans="1:19" ht="203.5" thickBot="1" x14ac:dyDescent="0.4">
      <c r="A471">
        <v>3190</v>
      </c>
      <c r="B471" s="3" t="s">
        <v>3190</v>
      </c>
      <c r="C471" s="3" t="s">
        <v>7300</v>
      </c>
      <c r="D471" s="6">
        <v>4000</v>
      </c>
      <c r="E471" s="8">
        <v>0</v>
      </c>
      <c r="F471" t="s">
        <v>8220</v>
      </c>
      <c r="G471" t="s">
        <v>8228</v>
      </c>
      <c r="H471" t="s">
        <v>8250</v>
      </c>
      <c r="I471">
        <v>1481258275</v>
      </c>
      <c r="J471">
        <v>1478662675</v>
      </c>
      <c r="K471" t="b">
        <v>0</v>
      </c>
      <c r="L471">
        <v>0</v>
      </c>
      <c r="M471" t="b">
        <v>0</v>
      </c>
      <c r="N471" t="s">
        <v>8303</v>
      </c>
      <c r="O471" s="20" t="s">
        <v>8319</v>
      </c>
      <c r="P471" s="15" t="s">
        <v>8361</v>
      </c>
      <c r="Q471" s="12">
        <v>42683.151331018518</v>
      </c>
      <c r="R471">
        <v>2016</v>
      </c>
      <c r="S471" t="s">
        <v>8374</v>
      </c>
    </row>
    <row r="472" spans="1:19" ht="261.5" thickBot="1" x14ac:dyDescent="0.4">
      <c r="A472">
        <v>3191</v>
      </c>
      <c r="B472" s="3" t="s">
        <v>3191</v>
      </c>
      <c r="C472" s="3" t="s">
        <v>7301</v>
      </c>
      <c r="D472" s="6">
        <v>3750</v>
      </c>
      <c r="E472" s="8">
        <v>151</v>
      </c>
      <c r="F472" t="s">
        <v>8220</v>
      </c>
      <c r="G472" t="s">
        <v>8223</v>
      </c>
      <c r="H472" t="s">
        <v>8245</v>
      </c>
      <c r="I472">
        <v>1471370869</v>
      </c>
      <c r="J472">
        <v>1466186869</v>
      </c>
      <c r="K472" t="b">
        <v>0</v>
      </c>
      <c r="L472">
        <v>4</v>
      </c>
      <c r="M472" t="b">
        <v>0</v>
      </c>
      <c r="N472" t="s">
        <v>8303</v>
      </c>
      <c r="O472" s="20" t="s">
        <v>8319</v>
      </c>
      <c r="P472" s="15" t="s">
        <v>8361</v>
      </c>
      <c r="Q472" s="13">
        <v>42538.755428240744</v>
      </c>
      <c r="R472">
        <v>2016</v>
      </c>
      <c r="S472" t="s">
        <v>8369</v>
      </c>
    </row>
    <row r="473" spans="1:19" ht="247" thickBot="1" x14ac:dyDescent="0.4">
      <c r="A473">
        <v>3192</v>
      </c>
      <c r="B473" s="3" t="s">
        <v>3192</v>
      </c>
      <c r="C473" s="3" t="s">
        <v>7302</v>
      </c>
      <c r="D473" s="6">
        <v>10000</v>
      </c>
      <c r="E473" s="8">
        <v>102</v>
      </c>
      <c r="F473" t="s">
        <v>8220</v>
      </c>
      <c r="G473" t="s">
        <v>8224</v>
      </c>
      <c r="H473" t="s">
        <v>8246</v>
      </c>
      <c r="I473">
        <v>1425160800</v>
      </c>
      <c r="J473">
        <v>1421274859</v>
      </c>
      <c r="K473" t="b">
        <v>0</v>
      </c>
      <c r="L473">
        <v>8</v>
      </c>
      <c r="M473" t="b">
        <v>0</v>
      </c>
      <c r="N473" t="s">
        <v>8303</v>
      </c>
      <c r="O473" s="20" t="s">
        <v>8319</v>
      </c>
      <c r="P473" s="15" t="s">
        <v>8361</v>
      </c>
      <c r="Q473" s="12">
        <v>42018.940497685187</v>
      </c>
      <c r="R473">
        <v>2015</v>
      </c>
      <c r="S473" t="s">
        <v>8365</v>
      </c>
    </row>
    <row r="474" spans="1:19" ht="218" thickBot="1" x14ac:dyDescent="0.4">
      <c r="A474">
        <v>3193</v>
      </c>
      <c r="B474" s="3" t="s">
        <v>3193</v>
      </c>
      <c r="C474" s="3" t="s">
        <v>7303</v>
      </c>
      <c r="D474" s="6">
        <v>5000</v>
      </c>
      <c r="E474" s="8">
        <v>587</v>
      </c>
      <c r="F474" t="s">
        <v>8220</v>
      </c>
      <c r="G474" t="s">
        <v>8224</v>
      </c>
      <c r="H474" t="s">
        <v>8246</v>
      </c>
      <c r="I474">
        <v>1424474056</v>
      </c>
      <c r="J474">
        <v>1420586056</v>
      </c>
      <c r="K474" t="b">
        <v>0</v>
      </c>
      <c r="L474">
        <v>24</v>
      </c>
      <c r="M474" t="b">
        <v>0</v>
      </c>
      <c r="N474" t="s">
        <v>8303</v>
      </c>
      <c r="O474" s="20" t="s">
        <v>8319</v>
      </c>
      <c r="P474" s="15" t="s">
        <v>8361</v>
      </c>
      <c r="Q474" s="13">
        <v>42010.968240740738</v>
      </c>
      <c r="R474">
        <v>2015</v>
      </c>
      <c r="S474" t="s">
        <v>8365</v>
      </c>
    </row>
    <row r="475" spans="1:19" ht="261.5" thickBot="1" x14ac:dyDescent="0.4">
      <c r="A475">
        <v>3194</v>
      </c>
      <c r="B475" s="3" t="s">
        <v>3194</v>
      </c>
      <c r="C475" s="3" t="s">
        <v>7304</v>
      </c>
      <c r="D475" s="6">
        <v>11000</v>
      </c>
      <c r="E475" s="8">
        <v>0</v>
      </c>
      <c r="F475" t="s">
        <v>8220</v>
      </c>
      <c r="G475" t="s">
        <v>8223</v>
      </c>
      <c r="H475" t="s">
        <v>8245</v>
      </c>
      <c r="I475">
        <v>1437960598</v>
      </c>
      <c r="J475">
        <v>1435368598</v>
      </c>
      <c r="K475" t="b">
        <v>0</v>
      </c>
      <c r="L475">
        <v>0</v>
      </c>
      <c r="M475" t="b">
        <v>0</v>
      </c>
      <c r="N475" t="s">
        <v>8303</v>
      </c>
      <c r="O475" s="20" t="s">
        <v>8319</v>
      </c>
      <c r="P475" s="15" t="s">
        <v>8361</v>
      </c>
      <c r="Q475" s="12">
        <v>42182.062476851854</v>
      </c>
      <c r="R475">
        <v>2015</v>
      </c>
      <c r="S475" t="s">
        <v>8369</v>
      </c>
    </row>
    <row r="476" spans="1:19" ht="261.5" thickBot="1" x14ac:dyDescent="0.4">
      <c r="A476">
        <v>3195</v>
      </c>
      <c r="B476" s="3" t="s">
        <v>3195</v>
      </c>
      <c r="C476" s="3" t="s">
        <v>7305</v>
      </c>
      <c r="D476" s="6">
        <v>3500</v>
      </c>
      <c r="E476" s="8">
        <v>2070</v>
      </c>
      <c r="F476" t="s">
        <v>8220</v>
      </c>
      <c r="G476" t="s">
        <v>8223</v>
      </c>
      <c r="H476" t="s">
        <v>8245</v>
      </c>
      <c r="I476">
        <v>1423750542</v>
      </c>
      <c r="J476">
        <v>1421158542</v>
      </c>
      <c r="K476" t="b">
        <v>0</v>
      </c>
      <c r="L476">
        <v>39</v>
      </c>
      <c r="M476" t="b">
        <v>0</v>
      </c>
      <c r="N476" t="s">
        <v>8303</v>
      </c>
      <c r="O476" s="20" t="s">
        <v>8319</v>
      </c>
      <c r="P476" s="15" t="s">
        <v>8361</v>
      </c>
      <c r="Q476" s="13">
        <v>42017.594236111108</v>
      </c>
      <c r="R476">
        <v>2015</v>
      </c>
      <c r="S476" t="s">
        <v>8365</v>
      </c>
    </row>
    <row r="477" spans="1:19" ht="232.5" thickBot="1" x14ac:dyDescent="0.4">
      <c r="A477">
        <v>3196</v>
      </c>
      <c r="B477" s="3" t="s">
        <v>3196</v>
      </c>
      <c r="C477" s="3" t="s">
        <v>7306</v>
      </c>
      <c r="D477" s="6">
        <v>3000000</v>
      </c>
      <c r="E477" s="8">
        <v>1800</v>
      </c>
      <c r="F477" t="s">
        <v>8220</v>
      </c>
      <c r="G477" t="s">
        <v>8223</v>
      </c>
      <c r="H477" t="s">
        <v>8245</v>
      </c>
      <c r="I477">
        <v>1438437600</v>
      </c>
      <c r="J477">
        <v>1433254875</v>
      </c>
      <c r="K477" t="b">
        <v>0</v>
      </c>
      <c r="L477">
        <v>6</v>
      </c>
      <c r="M477" t="b">
        <v>0</v>
      </c>
      <c r="N477" t="s">
        <v>8303</v>
      </c>
      <c r="O477" s="20" t="s">
        <v>8319</v>
      </c>
      <c r="P477" s="15" t="s">
        <v>8361</v>
      </c>
      <c r="Q477" s="12">
        <v>42157.598090277781</v>
      </c>
      <c r="R477">
        <v>2015</v>
      </c>
      <c r="S477" t="s">
        <v>8369</v>
      </c>
    </row>
    <row r="478" spans="1:19" ht="203.5" thickBot="1" x14ac:dyDescent="0.4">
      <c r="A478">
        <v>3197</v>
      </c>
      <c r="B478" s="3" t="s">
        <v>3197</v>
      </c>
      <c r="C478" s="3" t="s">
        <v>7307</v>
      </c>
      <c r="D478" s="6">
        <v>10000</v>
      </c>
      <c r="E478" s="8">
        <v>1145</v>
      </c>
      <c r="F478" t="s">
        <v>8220</v>
      </c>
      <c r="G478" t="s">
        <v>8233</v>
      </c>
      <c r="H478" t="s">
        <v>8253</v>
      </c>
      <c r="I478">
        <v>1423050618</v>
      </c>
      <c r="J478">
        <v>1420458618</v>
      </c>
      <c r="K478" t="b">
        <v>0</v>
      </c>
      <c r="L478">
        <v>4</v>
      </c>
      <c r="M478" t="b">
        <v>0</v>
      </c>
      <c r="N478" t="s">
        <v>8303</v>
      </c>
      <c r="O478" s="20" t="s">
        <v>8319</v>
      </c>
      <c r="P478" s="15" t="s">
        <v>8361</v>
      </c>
      <c r="Q478" s="13">
        <v>42009.493263888886</v>
      </c>
      <c r="R478">
        <v>2015</v>
      </c>
      <c r="S478" t="s">
        <v>8365</v>
      </c>
    </row>
    <row r="479" spans="1:19" ht="261.5" thickBot="1" x14ac:dyDescent="0.4">
      <c r="A479">
        <v>3198</v>
      </c>
      <c r="B479" s="3" t="s">
        <v>3198</v>
      </c>
      <c r="C479" s="3" t="s">
        <v>7308</v>
      </c>
      <c r="D479" s="6">
        <v>30000</v>
      </c>
      <c r="E479" s="8">
        <v>110</v>
      </c>
      <c r="F479" t="s">
        <v>8220</v>
      </c>
      <c r="G479" t="s">
        <v>8231</v>
      </c>
      <c r="H479" t="s">
        <v>8252</v>
      </c>
      <c r="I479">
        <v>1424081477</v>
      </c>
      <c r="J479">
        <v>1420798277</v>
      </c>
      <c r="K479" t="b">
        <v>0</v>
      </c>
      <c r="L479">
        <v>3</v>
      </c>
      <c r="M479" t="b">
        <v>0</v>
      </c>
      <c r="N479" t="s">
        <v>8303</v>
      </c>
      <c r="O479" s="20" t="s">
        <v>8319</v>
      </c>
      <c r="P479" s="15" t="s">
        <v>8361</v>
      </c>
      <c r="Q479" s="12">
        <v>42013.424502314818</v>
      </c>
      <c r="R479">
        <v>2015</v>
      </c>
      <c r="S479" t="s">
        <v>8365</v>
      </c>
    </row>
    <row r="480" spans="1:19" ht="218" thickBot="1" x14ac:dyDescent="0.4">
      <c r="A480">
        <v>3199</v>
      </c>
      <c r="B480" s="3" t="s">
        <v>3199</v>
      </c>
      <c r="C480" s="3" t="s">
        <v>7309</v>
      </c>
      <c r="D480" s="6">
        <v>5000</v>
      </c>
      <c r="E480" s="8">
        <v>2608</v>
      </c>
      <c r="F480" t="s">
        <v>8220</v>
      </c>
      <c r="G480" t="s">
        <v>8223</v>
      </c>
      <c r="H480" t="s">
        <v>8245</v>
      </c>
      <c r="I480">
        <v>1410037200</v>
      </c>
      <c r="J480">
        <v>1407435418</v>
      </c>
      <c r="K480" t="b">
        <v>0</v>
      </c>
      <c r="L480">
        <v>53</v>
      </c>
      <c r="M480" t="b">
        <v>0</v>
      </c>
      <c r="N480" t="s">
        <v>8303</v>
      </c>
      <c r="O480" s="20" t="s">
        <v>8319</v>
      </c>
      <c r="P480" s="15" t="s">
        <v>8361</v>
      </c>
      <c r="Q480" s="13">
        <v>41858.761782407404</v>
      </c>
      <c r="R480">
        <v>2014</v>
      </c>
      <c r="S480" t="s">
        <v>8371</v>
      </c>
    </row>
    <row r="481" spans="1:19" ht="247" thickBot="1" x14ac:dyDescent="0.4">
      <c r="A481">
        <v>3200</v>
      </c>
      <c r="B481" s="3" t="s">
        <v>3200</v>
      </c>
      <c r="C481" s="3" t="s">
        <v>7310</v>
      </c>
      <c r="D481" s="6">
        <v>50000</v>
      </c>
      <c r="E481" s="8">
        <v>1</v>
      </c>
      <c r="F481" t="s">
        <v>8220</v>
      </c>
      <c r="G481" t="s">
        <v>8223</v>
      </c>
      <c r="H481" t="s">
        <v>8245</v>
      </c>
      <c r="I481">
        <v>1461994440</v>
      </c>
      <c r="J481">
        <v>1459410101</v>
      </c>
      <c r="K481" t="b">
        <v>0</v>
      </c>
      <c r="L481">
        <v>1</v>
      </c>
      <c r="M481" t="b">
        <v>0</v>
      </c>
      <c r="N481" t="s">
        <v>8303</v>
      </c>
      <c r="O481" s="20" t="s">
        <v>8319</v>
      </c>
      <c r="P481" s="15" t="s">
        <v>8361</v>
      </c>
      <c r="Q481" s="12">
        <v>42460.320613425924</v>
      </c>
      <c r="R481">
        <v>2016</v>
      </c>
      <c r="S481" t="s">
        <v>8366</v>
      </c>
    </row>
    <row r="482" spans="1:19" ht="261.5" thickBot="1" x14ac:dyDescent="0.4">
      <c r="A482">
        <v>3201</v>
      </c>
      <c r="B482" s="3" t="s">
        <v>3201</v>
      </c>
      <c r="C482" s="3" t="s">
        <v>7311</v>
      </c>
      <c r="D482" s="6">
        <v>2000</v>
      </c>
      <c r="E482" s="8">
        <v>25</v>
      </c>
      <c r="F482" t="s">
        <v>8220</v>
      </c>
      <c r="G482" t="s">
        <v>8224</v>
      </c>
      <c r="H482" t="s">
        <v>8246</v>
      </c>
      <c r="I482">
        <v>1409509477</v>
      </c>
      <c r="J482">
        <v>1407695077</v>
      </c>
      <c r="K482" t="b">
        <v>0</v>
      </c>
      <c r="L482">
        <v>2</v>
      </c>
      <c r="M482" t="b">
        <v>0</v>
      </c>
      <c r="N482" t="s">
        <v>8303</v>
      </c>
      <c r="O482" s="20" t="s">
        <v>8319</v>
      </c>
      <c r="P482" s="15" t="s">
        <v>8361</v>
      </c>
      <c r="Q482" s="13">
        <v>41861.767094907409</v>
      </c>
      <c r="R482">
        <v>2014</v>
      </c>
      <c r="S482" t="s">
        <v>8371</v>
      </c>
    </row>
    <row r="483" spans="1:19" ht="232.5" thickBot="1" x14ac:dyDescent="0.4">
      <c r="A483">
        <v>3202</v>
      </c>
      <c r="B483" s="3" t="s">
        <v>3202</v>
      </c>
      <c r="C483" s="3" t="s">
        <v>7312</v>
      </c>
      <c r="D483" s="6">
        <v>5000</v>
      </c>
      <c r="E483" s="8">
        <v>2726</v>
      </c>
      <c r="F483" t="s">
        <v>8220</v>
      </c>
      <c r="G483" t="s">
        <v>8223</v>
      </c>
      <c r="H483" t="s">
        <v>8245</v>
      </c>
      <c r="I483">
        <v>1450072740</v>
      </c>
      <c r="J483">
        <v>1445027346</v>
      </c>
      <c r="K483" t="b">
        <v>0</v>
      </c>
      <c r="L483">
        <v>25</v>
      </c>
      <c r="M483" t="b">
        <v>0</v>
      </c>
      <c r="N483" t="s">
        <v>8303</v>
      </c>
      <c r="O483" s="20" t="s">
        <v>8319</v>
      </c>
      <c r="P483" s="15" t="s">
        <v>8361</v>
      </c>
      <c r="Q483" s="12">
        <v>42293.853541666664</v>
      </c>
      <c r="R483">
        <v>2015</v>
      </c>
      <c r="S483" t="s">
        <v>8373</v>
      </c>
    </row>
    <row r="484" spans="1:19" ht="189" thickBot="1" x14ac:dyDescent="0.4">
      <c r="A484">
        <v>3203</v>
      </c>
      <c r="B484" s="3" t="s">
        <v>3203</v>
      </c>
      <c r="C484" s="3" t="s">
        <v>7313</v>
      </c>
      <c r="D484" s="6">
        <v>1000</v>
      </c>
      <c r="E484" s="8">
        <v>250</v>
      </c>
      <c r="F484" t="s">
        <v>8220</v>
      </c>
      <c r="G484" t="s">
        <v>8223</v>
      </c>
      <c r="H484" t="s">
        <v>8245</v>
      </c>
      <c r="I484">
        <v>1443224622</v>
      </c>
      <c r="J484">
        <v>1440632622</v>
      </c>
      <c r="K484" t="b">
        <v>0</v>
      </c>
      <c r="L484">
        <v>6</v>
      </c>
      <c r="M484" t="b">
        <v>0</v>
      </c>
      <c r="N484" t="s">
        <v>8303</v>
      </c>
      <c r="O484" s="20" t="s">
        <v>8319</v>
      </c>
      <c r="P484" s="15" t="s">
        <v>8361</v>
      </c>
      <c r="Q484" s="13">
        <v>42242.988680555558</v>
      </c>
      <c r="R484">
        <v>2015</v>
      </c>
      <c r="S484" t="s">
        <v>8371</v>
      </c>
    </row>
    <row r="485" spans="1:19" ht="232.5" thickBot="1" x14ac:dyDescent="0.4">
      <c r="A485">
        <v>3204</v>
      </c>
      <c r="B485" s="3" t="s">
        <v>3204</v>
      </c>
      <c r="C485" s="3" t="s">
        <v>7314</v>
      </c>
      <c r="D485" s="6">
        <v>500</v>
      </c>
      <c r="E485" s="8">
        <v>0</v>
      </c>
      <c r="F485" t="s">
        <v>8220</v>
      </c>
      <c r="G485" t="s">
        <v>8223</v>
      </c>
      <c r="H485" t="s">
        <v>8245</v>
      </c>
      <c r="I485">
        <v>1437149640</v>
      </c>
      <c r="J485">
        <v>1434558479</v>
      </c>
      <c r="K485" t="b">
        <v>0</v>
      </c>
      <c r="L485">
        <v>0</v>
      </c>
      <c r="M485" t="b">
        <v>0</v>
      </c>
      <c r="N485" t="s">
        <v>8303</v>
      </c>
      <c r="O485" s="20" t="s">
        <v>8319</v>
      </c>
      <c r="P485" s="15" t="s">
        <v>8361</v>
      </c>
      <c r="Q485" s="12">
        <v>42172.686099537037</v>
      </c>
      <c r="R485">
        <v>2015</v>
      </c>
      <c r="S485" t="s">
        <v>8369</v>
      </c>
    </row>
    <row r="486" spans="1:19" ht="232.5" thickBot="1" x14ac:dyDescent="0.4">
      <c r="A486">
        <v>3205</v>
      </c>
      <c r="B486" s="3" t="s">
        <v>3205</v>
      </c>
      <c r="C486" s="3" t="s">
        <v>7315</v>
      </c>
      <c r="D486" s="6">
        <v>8000</v>
      </c>
      <c r="E486" s="8">
        <v>273</v>
      </c>
      <c r="F486" t="s">
        <v>8220</v>
      </c>
      <c r="G486" t="s">
        <v>8224</v>
      </c>
      <c r="H486" t="s">
        <v>8246</v>
      </c>
      <c r="I486">
        <v>1430470772</v>
      </c>
      <c r="J486">
        <v>1427878772</v>
      </c>
      <c r="K486" t="b">
        <v>0</v>
      </c>
      <c r="L486">
        <v>12</v>
      </c>
      <c r="M486" t="b">
        <v>0</v>
      </c>
      <c r="N486" t="s">
        <v>8303</v>
      </c>
      <c r="O486" s="20" t="s">
        <v>8319</v>
      </c>
      <c r="P486" s="15" t="s">
        <v>8361</v>
      </c>
      <c r="Q486" s="13">
        <v>42095.374675925923</v>
      </c>
      <c r="R486">
        <v>2015</v>
      </c>
      <c r="S486" t="s">
        <v>8367</v>
      </c>
    </row>
    <row r="487" spans="1:19" ht="232.5" thickBot="1" x14ac:dyDescent="0.4">
      <c r="A487">
        <v>3206</v>
      </c>
      <c r="B487" s="3" t="s">
        <v>3206</v>
      </c>
      <c r="C487" s="3" t="s">
        <v>7316</v>
      </c>
      <c r="D487" s="6">
        <v>5000</v>
      </c>
      <c r="E487" s="8">
        <v>0</v>
      </c>
      <c r="F487" t="s">
        <v>8220</v>
      </c>
      <c r="G487" t="s">
        <v>8223</v>
      </c>
      <c r="H487" t="s">
        <v>8245</v>
      </c>
      <c r="I487">
        <v>1442644651</v>
      </c>
      <c r="J487">
        <v>1440052651</v>
      </c>
      <c r="K487" t="b">
        <v>0</v>
      </c>
      <c r="L487">
        <v>0</v>
      </c>
      <c r="M487" t="b">
        <v>0</v>
      </c>
      <c r="N487" t="s">
        <v>8303</v>
      </c>
      <c r="O487" s="20" t="s">
        <v>8319</v>
      </c>
      <c r="P487" s="15" t="s">
        <v>8361</v>
      </c>
      <c r="Q487" s="12">
        <v>42236.276053240741</v>
      </c>
      <c r="R487">
        <v>2015</v>
      </c>
      <c r="S487" t="s">
        <v>8371</v>
      </c>
    </row>
    <row r="488" spans="1:19" ht="261.5" thickBot="1" x14ac:dyDescent="0.4">
      <c r="A488">
        <v>3207</v>
      </c>
      <c r="B488" s="3" t="s">
        <v>3207</v>
      </c>
      <c r="C488" s="3" t="s">
        <v>7317</v>
      </c>
      <c r="D488" s="6">
        <v>5500</v>
      </c>
      <c r="E488" s="8">
        <v>2550</v>
      </c>
      <c r="F488" t="s">
        <v>8220</v>
      </c>
      <c r="G488" t="s">
        <v>8223</v>
      </c>
      <c r="H488" t="s">
        <v>8245</v>
      </c>
      <c r="I488">
        <v>1429767607</v>
      </c>
      <c r="J488">
        <v>1424587207</v>
      </c>
      <c r="K488" t="b">
        <v>0</v>
      </c>
      <c r="L488">
        <v>36</v>
      </c>
      <c r="M488" t="b">
        <v>0</v>
      </c>
      <c r="N488" t="s">
        <v>8303</v>
      </c>
      <c r="O488" s="20" t="s">
        <v>8319</v>
      </c>
      <c r="P488" s="15" t="s">
        <v>8361</v>
      </c>
      <c r="Q488" s="13">
        <v>42057.277858796297</v>
      </c>
      <c r="R488">
        <v>2015</v>
      </c>
      <c r="S488" t="s">
        <v>8376</v>
      </c>
    </row>
    <row r="489" spans="1:19" ht="247" thickBot="1" x14ac:dyDescent="0.4">
      <c r="A489">
        <v>3208</v>
      </c>
      <c r="B489" s="3" t="s">
        <v>3208</v>
      </c>
      <c r="C489" s="3" t="s">
        <v>7318</v>
      </c>
      <c r="D489" s="6">
        <v>5000</v>
      </c>
      <c r="E489" s="8">
        <v>5175</v>
      </c>
      <c r="F489" t="s">
        <v>8218</v>
      </c>
      <c r="G489" t="s">
        <v>8223</v>
      </c>
      <c r="H489" t="s">
        <v>8245</v>
      </c>
      <c r="I489">
        <v>1406557877</v>
      </c>
      <c r="J489">
        <v>1404743477</v>
      </c>
      <c r="K489" t="b">
        <v>1</v>
      </c>
      <c r="L489">
        <v>82</v>
      </c>
      <c r="M489" t="b">
        <v>1</v>
      </c>
      <c r="N489" t="s">
        <v>8269</v>
      </c>
      <c r="O489" s="20" t="s">
        <v>8319</v>
      </c>
      <c r="P489" s="15" t="s">
        <v>8320</v>
      </c>
      <c r="Q489" s="12">
        <v>41827.605057870373</v>
      </c>
      <c r="R489">
        <v>2014</v>
      </c>
      <c r="S489" t="s">
        <v>8370</v>
      </c>
    </row>
    <row r="490" spans="1:19" ht="261.5" thickBot="1" x14ac:dyDescent="0.4">
      <c r="A490">
        <v>3209</v>
      </c>
      <c r="B490" s="3" t="s">
        <v>3209</v>
      </c>
      <c r="C490" s="3" t="s">
        <v>7319</v>
      </c>
      <c r="D490" s="6">
        <v>9500</v>
      </c>
      <c r="E490" s="8">
        <v>11335.7</v>
      </c>
      <c r="F490" t="s">
        <v>8218</v>
      </c>
      <c r="G490" t="s">
        <v>8223</v>
      </c>
      <c r="H490" t="s">
        <v>8245</v>
      </c>
      <c r="I490">
        <v>1403305200</v>
      </c>
      <c r="J490">
        <v>1400512658</v>
      </c>
      <c r="K490" t="b">
        <v>1</v>
      </c>
      <c r="L490">
        <v>226</v>
      </c>
      <c r="M490" t="b">
        <v>1</v>
      </c>
      <c r="N490" t="s">
        <v>8269</v>
      </c>
      <c r="O490" s="20" t="s">
        <v>8319</v>
      </c>
      <c r="P490" s="15" t="s">
        <v>8320</v>
      </c>
      <c r="Q490" s="13">
        <v>41778.637245370373</v>
      </c>
      <c r="R490">
        <v>2014</v>
      </c>
      <c r="S490" t="s">
        <v>8368</v>
      </c>
    </row>
    <row r="491" spans="1:19" ht="261.5" thickBot="1" x14ac:dyDescent="0.4">
      <c r="A491">
        <v>3210</v>
      </c>
      <c r="B491" s="3" t="s">
        <v>3210</v>
      </c>
      <c r="C491" s="3" t="s">
        <v>7320</v>
      </c>
      <c r="D491" s="6">
        <v>3000</v>
      </c>
      <c r="E491" s="8">
        <v>3773</v>
      </c>
      <c r="F491" t="s">
        <v>8218</v>
      </c>
      <c r="G491" t="s">
        <v>8223</v>
      </c>
      <c r="H491" t="s">
        <v>8245</v>
      </c>
      <c r="I491">
        <v>1338523140</v>
      </c>
      <c r="J491">
        <v>1334442519</v>
      </c>
      <c r="K491" t="b">
        <v>1</v>
      </c>
      <c r="L491">
        <v>60</v>
      </c>
      <c r="M491" t="b">
        <v>1</v>
      </c>
      <c r="N491" t="s">
        <v>8269</v>
      </c>
      <c r="O491" s="20" t="s">
        <v>8319</v>
      </c>
      <c r="P491" s="15" t="s">
        <v>8320</v>
      </c>
      <c r="Q491" s="12">
        <v>41013.936562499999</v>
      </c>
      <c r="R491">
        <v>2012</v>
      </c>
      <c r="S491" t="s">
        <v>8367</v>
      </c>
    </row>
    <row r="492" spans="1:19" ht="261.5" thickBot="1" x14ac:dyDescent="0.4">
      <c r="A492">
        <v>3211</v>
      </c>
      <c r="B492" s="3" t="s">
        <v>3211</v>
      </c>
      <c r="C492" s="3" t="s">
        <v>7321</v>
      </c>
      <c r="D492" s="6">
        <v>23000</v>
      </c>
      <c r="E492" s="8">
        <v>27541</v>
      </c>
      <c r="F492" t="s">
        <v>8218</v>
      </c>
      <c r="G492" t="s">
        <v>8223</v>
      </c>
      <c r="H492" t="s">
        <v>8245</v>
      </c>
      <c r="I492">
        <v>1408068000</v>
      </c>
      <c r="J492">
        <v>1405346680</v>
      </c>
      <c r="K492" t="b">
        <v>1</v>
      </c>
      <c r="L492">
        <v>322</v>
      </c>
      <c r="M492" t="b">
        <v>1</v>
      </c>
      <c r="N492" t="s">
        <v>8269</v>
      </c>
      <c r="O492" s="20" t="s">
        <v>8319</v>
      </c>
      <c r="P492" s="15" t="s">
        <v>8320</v>
      </c>
      <c r="Q492" s="13">
        <v>41834.586574074077</v>
      </c>
      <c r="R492">
        <v>2014</v>
      </c>
      <c r="S492" t="s">
        <v>8370</v>
      </c>
    </row>
    <row r="493" spans="1:19" ht="160" thickBot="1" x14ac:dyDescent="0.4">
      <c r="A493">
        <v>3212</v>
      </c>
      <c r="B493" s="3" t="s">
        <v>3212</v>
      </c>
      <c r="C493" s="3" t="s">
        <v>7322</v>
      </c>
      <c r="D493" s="6">
        <v>4000</v>
      </c>
      <c r="E493" s="8">
        <v>5050</v>
      </c>
      <c r="F493" t="s">
        <v>8218</v>
      </c>
      <c r="G493" t="s">
        <v>8223</v>
      </c>
      <c r="H493" t="s">
        <v>8245</v>
      </c>
      <c r="I493">
        <v>1407524751</v>
      </c>
      <c r="J493">
        <v>1404932751</v>
      </c>
      <c r="K493" t="b">
        <v>1</v>
      </c>
      <c r="L493">
        <v>94</v>
      </c>
      <c r="M493" t="b">
        <v>1</v>
      </c>
      <c r="N493" t="s">
        <v>8269</v>
      </c>
      <c r="O493" s="20" t="s">
        <v>8319</v>
      </c>
      <c r="P493" s="15" t="s">
        <v>8320</v>
      </c>
      <c r="Q493" s="12">
        <v>41829.795729166668</v>
      </c>
      <c r="R493">
        <v>2014</v>
      </c>
      <c r="S493" t="s">
        <v>8370</v>
      </c>
    </row>
    <row r="494" spans="1:19" ht="232.5" thickBot="1" x14ac:dyDescent="0.4">
      <c r="A494">
        <v>3213</v>
      </c>
      <c r="B494" s="3" t="s">
        <v>3213</v>
      </c>
      <c r="C494" s="3" t="s">
        <v>7323</v>
      </c>
      <c r="D494" s="6">
        <v>6000</v>
      </c>
      <c r="E494" s="8">
        <v>6007</v>
      </c>
      <c r="F494" t="s">
        <v>8218</v>
      </c>
      <c r="G494" t="s">
        <v>8224</v>
      </c>
      <c r="H494" t="s">
        <v>8246</v>
      </c>
      <c r="I494">
        <v>1437934759</v>
      </c>
      <c r="J494">
        <v>1434478759</v>
      </c>
      <c r="K494" t="b">
        <v>1</v>
      </c>
      <c r="L494">
        <v>47</v>
      </c>
      <c r="M494" t="b">
        <v>1</v>
      </c>
      <c r="N494" t="s">
        <v>8269</v>
      </c>
      <c r="O494" s="20" t="s">
        <v>8319</v>
      </c>
      <c r="P494" s="15" t="s">
        <v>8320</v>
      </c>
      <c r="Q494" s="13">
        <v>42171.763414351852</v>
      </c>
      <c r="R494">
        <v>2015</v>
      </c>
      <c r="S494" t="s">
        <v>8369</v>
      </c>
    </row>
    <row r="495" spans="1:19" ht="261.5" thickBot="1" x14ac:dyDescent="0.4">
      <c r="A495">
        <v>3214</v>
      </c>
      <c r="B495" s="3" t="s">
        <v>3214</v>
      </c>
      <c r="C495" s="3" t="s">
        <v>7324</v>
      </c>
      <c r="D495" s="6">
        <v>12000</v>
      </c>
      <c r="E495" s="8">
        <v>12256</v>
      </c>
      <c r="F495" t="s">
        <v>8218</v>
      </c>
      <c r="G495" t="s">
        <v>8224</v>
      </c>
      <c r="H495" t="s">
        <v>8246</v>
      </c>
      <c r="I495">
        <v>1452038100</v>
      </c>
      <c r="J495">
        <v>1448823673</v>
      </c>
      <c r="K495" t="b">
        <v>1</v>
      </c>
      <c r="L495">
        <v>115</v>
      </c>
      <c r="M495" t="b">
        <v>1</v>
      </c>
      <c r="N495" t="s">
        <v>8269</v>
      </c>
      <c r="O495" s="20" t="s">
        <v>8319</v>
      </c>
      <c r="P495" s="15" t="s">
        <v>8320</v>
      </c>
      <c r="Q495" s="12">
        <v>42337.792511574073</v>
      </c>
      <c r="R495">
        <v>2015</v>
      </c>
      <c r="S495" t="s">
        <v>8374</v>
      </c>
    </row>
    <row r="496" spans="1:19" ht="261.5" thickBot="1" x14ac:dyDescent="0.4">
      <c r="A496">
        <v>3215</v>
      </c>
      <c r="B496" s="3" t="s">
        <v>3215</v>
      </c>
      <c r="C496" s="3" t="s">
        <v>7325</v>
      </c>
      <c r="D496" s="6">
        <v>35000</v>
      </c>
      <c r="E496" s="8">
        <v>35123</v>
      </c>
      <c r="F496" t="s">
        <v>8218</v>
      </c>
      <c r="G496" t="s">
        <v>8223</v>
      </c>
      <c r="H496" t="s">
        <v>8245</v>
      </c>
      <c r="I496">
        <v>1441857540</v>
      </c>
      <c r="J496">
        <v>1438617471</v>
      </c>
      <c r="K496" t="b">
        <v>1</v>
      </c>
      <c r="L496">
        <v>134</v>
      </c>
      <c r="M496" t="b">
        <v>1</v>
      </c>
      <c r="N496" t="s">
        <v>8269</v>
      </c>
      <c r="O496" s="20" t="s">
        <v>8319</v>
      </c>
      <c r="P496" s="15" t="s">
        <v>8320</v>
      </c>
      <c r="Q496" s="13">
        <v>42219.665173611109</v>
      </c>
      <c r="R496">
        <v>2015</v>
      </c>
      <c r="S496" t="s">
        <v>8371</v>
      </c>
    </row>
    <row r="497" spans="1:19" ht="247" thickBot="1" x14ac:dyDescent="0.4">
      <c r="A497">
        <v>3216</v>
      </c>
      <c r="B497" s="3" t="s">
        <v>3216</v>
      </c>
      <c r="C497" s="3" t="s">
        <v>7326</v>
      </c>
      <c r="D497" s="6">
        <v>2000</v>
      </c>
      <c r="E497" s="8">
        <v>2001</v>
      </c>
      <c r="F497" t="s">
        <v>8218</v>
      </c>
      <c r="G497" t="s">
        <v>8224</v>
      </c>
      <c r="H497" t="s">
        <v>8246</v>
      </c>
      <c r="I497">
        <v>1436625000</v>
      </c>
      <c r="J497">
        <v>1433934371</v>
      </c>
      <c r="K497" t="b">
        <v>1</v>
      </c>
      <c r="L497">
        <v>35</v>
      </c>
      <c r="M497" t="b">
        <v>1</v>
      </c>
      <c r="N497" t="s">
        <v>8269</v>
      </c>
      <c r="O497" s="20" t="s">
        <v>8319</v>
      </c>
      <c r="P497" s="15" t="s">
        <v>8320</v>
      </c>
      <c r="Q497" s="12">
        <v>42165.462627314817</v>
      </c>
      <c r="R497">
        <v>2015</v>
      </c>
      <c r="S497" t="s">
        <v>8369</v>
      </c>
    </row>
    <row r="498" spans="1:19" ht="189" thickBot="1" x14ac:dyDescent="0.4">
      <c r="A498">
        <v>3217</v>
      </c>
      <c r="B498" s="3" t="s">
        <v>3217</v>
      </c>
      <c r="C498" s="3" t="s">
        <v>7327</v>
      </c>
      <c r="D498" s="6">
        <v>4500</v>
      </c>
      <c r="E498" s="8">
        <v>5221</v>
      </c>
      <c r="F498" t="s">
        <v>8218</v>
      </c>
      <c r="G498" t="s">
        <v>8223</v>
      </c>
      <c r="H498" t="s">
        <v>8245</v>
      </c>
      <c r="I498">
        <v>1478264784</v>
      </c>
      <c r="J498">
        <v>1475672784</v>
      </c>
      <c r="K498" t="b">
        <v>1</v>
      </c>
      <c r="L498">
        <v>104</v>
      </c>
      <c r="M498" t="b">
        <v>1</v>
      </c>
      <c r="N498" t="s">
        <v>8269</v>
      </c>
      <c r="O498" s="20" t="s">
        <v>8319</v>
      </c>
      <c r="P498" s="15" t="s">
        <v>8320</v>
      </c>
      <c r="Q498" s="13">
        <v>42648.546111111114</v>
      </c>
      <c r="R498">
        <v>2016</v>
      </c>
      <c r="S498" t="s">
        <v>8373</v>
      </c>
    </row>
    <row r="499" spans="1:19" ht="261.5" thickBot="1" x14ac:dyDescent="0.4">
      <c r="A499">
        <v>3218</v>
      </c>
      <c r="B499" s="3" t="s">
        <v>3218</v>
      </c>
      <c r="C499" s="3" t="s">
        <v>7328</v>
      </c>
      <c r="D499" s="6">
        <v>12000</v>
      </c>
      <c r="E499" s="8">
        <v>12252</v>
      </c>
      <c r="F499" t="s">
        <v>8218</v>
      </c>
      <c r="G499" t="s">
        <v>8224</v>
      </c>
      <c r="H499" t="s">
        <v>8246</v>
      </c>
      <c r="I499">
        <v>1419984000</v>
      </c>
      <c r="J499">
        <v>1417132986</v>
      </c>
      <c r="K499" t="b">
        <v>1</v>
      </c>
      <c r="L499">
        <v>184</v>
      </c>
      <c r="M499" t="b">
        <v>1</v>
      </c>
      <c r="N499" t="s">
        <v>8269</v>
      </c>
      <c r="O499" s="20" t="s">
        <v>8319</v>
      </c>
      <c r="P499" s="15" t="s">
        <v>8320</v>
      </c>
      <c r="Q499" s="12">
        <v>41971.002152777779</v>
      </c>
      <c r="R499">
        <v>2014</v>
      </c>
      <c r="S499" t="s">
        <v>8374</v>
      </c>
    </row>
    <row r="500" spans="1:19" ht="189" thickBot="1" x14ac:dyDescent="0.4">
      <c r="A500">
        <v>3219</v>
      </c>
      <c r="B500" s="3" t="s">
        <v>3219</v>
      </c>
      <c r="C500" s="3" t="s">
        <v>7329</v>
      </c>
      <c r="D500" s="6">
        <v>20000</v>
      </c>
      <c r="E500" s="8">
        <v>20022</v>
      </c>
      <c r="F500" t="s">
        <v>8218</v>
      </c>
      <c r="G500" t="s">
        <v>8223</v>
      </c>
      <c r="H500" t="s">
        <v>8245</v>
      </c>
      <c r="I500">
        <v>1427063747</v>
      </c>
      <c r="J500">
        <v>1424043347</v>
      </c>
      <c r="K500" t="b">
        <v>1</v>
      </c>
      <c r="L500">
        <v>119</v>
      </c>
      <c r="M500" t="b">
        <v>1</v>
      </c>
      <c r="N500" t="s">
        <v>8269</v>
      </c>
      <c r="O500" s="20" t="s">
        <v>8319</v>
      </c>
      <c r="P500" s="15" t="s">
        <v>8320</v>
      </c>
      <c r="Q500" s="13">
        <v>42050.983182870368</v>
      </c>
      <c r="R500">
        <v>2015</v>
      </c>
      <c r="S500" t="s">
        <v>8376</v>
      </c>
    </row>
    <row r="501" spans="1:19" ht="116.5" thickBot="1" x14ac:dyDescent="0.4">
      <c r="A501">
        <v>3220</v>
      </c>
      <c r="B501" s="3" t="s">
        <v>3220</v>
      </c>
      <c r="C501" s="3" t="s">
        <v>7330</v>
      </c>
      <c r="D501" s="6">
        <v>15000</v>
      </c>
      <c r="E501" s="8">
        <v>15126</v>
      </c>
      <c r="F501" t="s">
        <v>8218</v>
      </c>
      <c r="G501" t="s">
        <v>8223</v>
      </c>
      <c r="H501" t="s">
        <v>8245</v>
      </c>
      <c r="I501">
        <v>1489352400</v>
      </c>
      <c r="J501">
        <v>1486411204</v>
      </c>
      <c r="K501" t="b">
        <v>1</v>
      </c>
      <c r="L501">
        <v>59</v>
      </c>
      <c r="M501" t="b">
        <v>1</v>
      </c>
      <c r="N501" t="s">
        <v>8269</v>
      </c>
      <c r="O501" s="20" t="s">
        <v>8319</v>
      </c>
      <c r="P501" s="15" t="s">
        <v>8320</v>
      </c>
      <c r="Q501" s="12">
        <v>42772.833379629628</v>
      </c>
      <c r="R501">
        <v>2017</v>
      </c>
      <c r="S501" t="s">
        <v>8376</v>
      </c>
    </row>
    <row r="502" spans="1:19" ht="276" thickBot="1" x14ac:dyDescent="0.4">
      <c r="A502">
        <v>3221</v>
      </c>
      <c r="B502" s="3" t="s">
        <v>3221</v>
      </c>
      <c r="C502" s="3" t="s">
        <v>7331</v>
      </c>
      <c r="D502" s="6">
        <v>4000</v>
      </c>
      <c r="E502" s="8">
        <v>4137</v>
      </c>
      <c r="F502" t="s">
        <v>8218</v>
      </c>
      <c r="G502" t="s">
        <v>8224</v>
      </c>
      <c r="H502" t="s">
        <v>8246</v>
      </c>
      <c r="I502">
        <v>1436114603</v>
      </c>
      <c r="J502">
        <v>1433090603</v>
      </c>
      <c r="K502" t="b">
        <v>1</v>
      </c>
      <c r="L502">
        <v>113</v>
      </c>
      <c r="M502" t="b">
        <v>1</v>
      </c>
      <c r="N502" t="s">
        <v>8269</v>
      </c>
      <c r="O502" s="20" t="s">
        <v>8319</v>
      </c>
      <c r="P502" s="15" t="s">
        <v>8320</v>
      </c>
      <c r="Q502" s="13">
        <v>42155.696793981479</v>
      </c>
      <c r="R502">
        <v>2015</v>
      </c>
      <c r="S502" t="s">
        <v>8368</v>
      </c>
    </row>
    <row r="503" spans="1:19" ht="203.5" thickBot="1" x14ac:dyDescent="0.4">
      <c r="A503">
        <v>3222</v>
      </c>
      <c r="B503" s="3" t="s">
        <v>3222</v>
      </c>
      <c r="C503" s="3" t="s">
        <v>7332</v>
      </c>
      <c r="D503" s="6">
        <v>2500</v>
      </c>
      <c r="E503" s="8">
        <v>3120</v>
      </c>
      <c r="F503" t="s">
        <v>8218</v>
      </c>
      <c r="G503" t="s">
        <v>8223</v>
      </c>
      <c r="H503" t="s">
        <v>8245</v>
      </c>
      <c r="I503">
        <v>1445722140</v>
      </c>
      <c r="J503">
        <v>1443016697</v>
      </c>
      <c r="K503" t="b">
        <v>1</v>
      </c>
      <c r="L503">
        <v>84</v>
      </c>
      <c r="M503" t="b">
        <v>1</v>
      </c>
      <c r="N503" t="s">
        <v>8269</v>
      </c>
      <c r="O503" s="20" t="s">
        <v>8319</v>
      </c>
      <c r="P503" s="15" t="s">
        <v>8320</v>
      </c>
      <c r="Q503" s="12">
        <v>42270.582141203704</v>
      </c>
      <c r="R503">
        <v>2015</v>
      </c>
      <c r="S503" t="s">
        <v>8372</v>
      </c>
    </row>
    <row r="504" spans="1:19" ht="145.5" thickBot="1" x14ac:dyDescent="0.4">
      <c r="A504">
        <v>3223</v>
      </c>
      <c r="B504" s="3" t="s">
        <v>3223</v>
      </c>
      <c r="C504" s="3" t="s">
        <v>7333</v>
      </c>
      <c r="D504" s="6">
        <v>3100</v>
      </c>
      <c r="E504" s="8">
        <v>3395</v>
      </c>
      <c r="F504" t="s">
        <v>8218</v>
      </c>
      <c r="G504" t="s">
        <v>8223</v>
      </c>
      <c r="H504" t="s">
        <v>8245</v>
      </c>
      <c r="I504">
        <v>1440100976</v>
      </c>
      <c r="J504">
        <v>1437508976</v>
      </c>
      <c r="K504" t="b">
        <v>1</v>
      </c>
      <c r="L504">
        <v>74</v>
      </c>
      <c r="M504" t="b">
        <v>1</v>
      </c>
      <c r="N504" t="s">
        <v>8269</v>
      </c>
      <c r="O504" s="20" t="s">
        <v>8319</v>
      </c>
      <c r="P504" s="15" t="s">
        <v>8320</v>
      </c>
      <c r="Q504" s="13">
        <v>42206.835370370369</v>
      </c>
      <c r="R504">
        <v>2015</v>
      </c>
      <c r="S504" t="s">
        <v>8370</v>
      </c>
    </row>
    <row r="505" spans="1:19" ht="261.5" thickBot="1" x14ac:dyDescent="0.4">
      <c r="A505">
        <v>3224</v>
      </c>
      <c r="B505" s="3" t="s">
        <v>3224</v>
      </c>
      <c r="C505" s="3" t="s">
        <v>7334</v>
      </c>
      <c r="D505" s="6">
        <v>30000</v>
      </c>
      <c r="E505" s="8">
        <v>30610</v>
      </c>
      <c r="F505" t="s">
        <v>8218</v>
      </c>
      <c r="G505" t="s">
        <v>8223</v>
      </c>
      <c r="H505" t="s">
        <v>8245</v>
      </c>
      <c r="I505">
        <v>1484024400</v>
      </c>
      <c r="J505">
        <v>1479932713</v>
      </c>
      <c r="K505" t="b">
        <v>1</v>
      </c>
      <c r="L505">
        <v>216</v>
      </c>
      <c r="M505" t="b">
        <v>1</v>
      </c>
      <c r="N505" t="s">
        <v>8269</v>
      </c>
      <c r="O505" s="20" t="s">
        <v>8319</v>
      </c>
      <c r="P505" s="15" t="s">
        <v>8320</v>
      </c>
      <c r="Q505" s="12">
        <v>42697.850844907407</v>
      </c>
      <c r="R505">
        <v>2016</v>
      </c>
      <c r="S505" t="s">
        <v>8374</v>
      </c>
    </row>
    <row r="506" spans="1:19" ht="247" thickBot="1" x14ac:dyDescent="0.4">
      <c r="A506">
        <v>3225</v>
      </c>
      <c r="B506" s="3" t="s">
        <v>3225</v>
      </c>
      <c r="C506" s="3" t="s">
        <v>7335</v>
      </c>
      <c r="D506" s="6">
        <v>2000</v>
      </c>
      <c r="E506" s="8">
        <v>2047</v>
      </c>
      <c r="F506" t="s">
        <v>8218</v>
      </c>
      <c r="G506" t="s">
        <v>8223</v>
      </c>
      <c r="H506" t="s">
        <v>8245</v>
      </c>
      <c r="I506">
        <v>1464987600</v>
      </c>
      <c r="J506">
        <v>1463145938</v>
      </c>
      <c r="K506" t="b">
        <v>1</v>
      </c>
      <c r="L506">
        <v>39</v>
      </c>
      <c r="M506" t="b">
        <v>1</v>
      </c>
      <c r="N506" t="s">
        <v>8269</v>
      </c>
      <c r="O506" s="20" t="s">
        <v>8319</v>
      </c>
      <c r="P506" s="15" t="s">
        <v>8320</v>
      </c>
      <c r="Q506" s="13">
        <v>42503.559467592589</v>
      </c>
      <c r="R506">
        <v>2016</v>
      </c>
      <c r="S506" t="s">
        <v>8368</v>
      </c>
    </row>
    <row r="507" spans="1:19" ht="247" thickBot="1" x14ac:dyDescent="0.4">
      <c r="A507">
        <v>3226</v>
      </c>
      <c r="B507" s="3" t="s">
        <v>3226</v>
      </c>
      <c r="C507" s="3" t="s">
        <v>7336</v>
      </c>
      <c r="D507" s="6">
        <v>1200</v>
      </c>
      <c r="E507" s="8">
        <v>1250</v>
      </c>
      <c r="F507" t="s">
        <v>8218</v>
      </c>
      <c r="G507" t="s">
        <v>8224</v>
      </c>
      <c r="H507" t="s">
        <v>8246</v>
      </c>
      <c r="I507">
        <v>1446213612</v>
      </c>
      <c r="J507">
        <v>1443621612</v>
      </c>
      <c r="K507" t="b">
        <v>1</v>
      </c>
      <c r="L507">
        <v>21</v>
      </c>
      <c r="M507" t="b">
        <v>1</v>
      </c>
      <c r="N507" t="s">
        <v>8269</v>
      </c>
      <c r="O507" s="20" t="s">
        <v>8319</v>
      </c>
      <c r="P507" s="15" t="s">
        <v>8320</v>
      </c>
      <c r="Q507" s="12">
        <v>42277.583472222221</v>
      </c>
      <c r="R507">
        <v>2015</v>
      </c>
      <c r="S507" t="s">
        <v>8372</v>
      </c>
    </row>
    <row r="508" spans="1:19" ht="276" thickBot="1" x14ac:dyDescent="0.4">
      <c r="A508">
        <v>3227</v>
      </c>
      <c r="B508" s="3" t="s">
        <v>3227</v>
      </c>
      <c r="C508" s="3" t="s">
        <v>7337</v>
      </c>
      <c r="D508" s="6">
        <v>1200</v>
      </c>
      <c r="E508" s="8">
        <v>1500</v>
      </c>
      <c r="F508" t="s">
        <v>8218</v>
      </c>
      <c r="G508" t="s">
        <v>8224</v>
      </c>
      <c r="H508" t="s">
        <v>8246</v>
      </c>
      <c r="I508">
        <v>1484687436</v>
      </c>
      <c r="J508">
        <v>1482095436</v>
      </c>
      <c r="K508" t="b">
        <v>0</v>
      </c>
      <c r="L508">
        <v>30</v>
      </c>
      <c r="M508" t="b">
        <v>1</v>
      </c>
      <c r="N508" t="s">
        <v>8269</v>
      </c>
      <c r="O508" s="20" t="s">
        <v>8319</v>
      </c>
      <c r="P508" s="15" t="s">
        <v>8320</v>
      </c>
      <c r="Q508" s="13">
        <v>42722.882361111115</v>
      </c>
      <c r="R508">
        <v>2016</v>
      </c>
      <c r="S508" t="s">
        <v>8375</v>
      </c>
    </row>
    <row r="509" spans="1:19" ht="102" thickBot="1" x14ac:dyDescent="0.4">
      <c r="A509">
        <v>3228</v>
      </c>
      <c r="B509" s="3" t="s">
        <v>3228</v>
      </c>
      <c r="C509" s="3" t="s">
        <v>7338</v>
      </c>
      <c r="D509" s="6">
        <v>7000</v>
      </c>
      <c r="E509" s="8">
        <v>7164</v>
      </c>
      <c r="F509" t="s">
        <v>8218</v>
      </c>
      <c r="G509" t="s">
        <v>8223</v>
      </c>
      <c r="H509" t="s">
        <v>8245</v>
      </c>
      <c r="I509">
        <v>1450328340</v>
      </c>
      <c r="J509">
        <v>1447606884</v>
      </c>
      <c r="K509" t="b">
        <v>1</v>
      </c>
      <c r="L509">
        <v>37</v>
      </c>
      <c r="M509" t="b">
        <v>1</v>
      </c>
      <c r="N509" t="s">
        <v>8269</v>
      </c>
      <c r="O509" s="20" t="s">
        <v>8319</v>
      </c>
      <c r="P509" s="15" t="s">
        <v>8320</v>
      </c>
      <c r="Q509" s="12">
        <v>42323.709305555552</v>
      </c>
      <c r="R509">
        <v>2015</v>
      </c>
      <c r="S509" t="s">
        <v>8374</v>
      </c>
    </row>
    <row r="510" spans="1:19" ht="232.5" thickBot="1" x14ac:dyDescent="0.4">
      <c r="A510">
        <v>3229</v>
      </c>
      <c r="B510" s="3" t="s">
        <v>3229</v>
      </c>
      <c r="C510" s="3" t="s">
        <v>7339</v>
      </c>
      <c r="D510" s="6">
        <v>20000</v>
      </c>
      <c r="E510" s="8">
        <v>21573</v>
      </c>
      <c r="F510" t="s">
        <v>8218</v>
      </c>
      <c r="G510" t="s">
        <v>8223</v>
      </c>
      <c r="H510" t="s">
        <v>8245</v>
      </c>
      <c r="I510">
        <v>1416470398</v>
      </c>
      <c r="J510">
        <v>1413874798</v>
      </c>
      <c r="K510" t="b">
        <v>1</v>
      </c>
      <c r="L510">
        <v>202</v>
      </c>
      <c r="M510" t="b">
        <v>1</v>
      </c>
      <c r="N510" t="s">
        <v>8269</v>
      </c>
      <c r="O510" s="20" t="s">
        <v>8319</v>
      </c>
      <c r="P510" s="15" t="s">
        <v>8320</v>
      </c>
      <c r="Q510" s="13">
        <v>41933.291643518518</v>
      </c>
      <c r="R510">
        <v>2014</v>
      </c>
      <c r="S510" t="s">
        <v>8373</v>
      </c>
    </row>
    <row r="511" spans="1:19" ht="276" thickBot="1" x14ac:dyDescent="0.4">
      <c r="A511">
        <v>3230</v>
      </c>
      <c r="B511" s="3" t="s">
        <v>3230</v>
      </c>
      <c r="C511" s="3" t="s">
        <v>7340</v>
      </c>
      <c r="D511" s="6">
        <v>2600</v>
      </c>
      <c r="E511" s="8">
        <v>2857</v>
      </c>
      <c r="F511" t="s">
        <v>8218</v>
      </c>
      <c r="G511" t="s">
        <v>8223</v>
      </c>
      <c r="H511" t="s">
        <v>8245</v>
      </c>
      <c r="I511">
        <v>1412135940</v>
      </c>
      <c r="J511">
        <v>1410840126</v>
      </c>
      <c r="K511" t="b">
        <v>1</v>
      </c>
      <c r="L511">
        <v>37</v>
      </c>
      <c r="M511" t="b">
        <v>1</v>
      </c>
      <c r="N511" t="s">
        <v>8269</v>
      </c>
      <c r="O511" s="20" t="s">
        <v>8319</v>
      </c>
      <c r="P511" s="15" t="s">
        <v>8320</v>
      </c>
      <c r="Q511" s="12">
        <v>41898.168124999997</v>
      </c>
      <c r="R511">
        <v>2014</v>
      </c>
      <c r="S511" t="s">
        <v>8372</v>
      </c>
    </row>
    <row r="512" spans="1:19" ht="232.5" thickBot="1" x14ac:dyDescent="0.4">
      <c r="A512">
        <v>3231</v>
      </c>
      <c r="B512" s="3" t="s">
        <v>3231</v>
      </c>
      <c r="C512" s="3" t="s">
        <v>7341</v>
      </c>
      <c r="D512" s="6">
        <v>1000</v>
      </c>
      <c r="E512" s="8">
        <v>1610</v>
      </c>
      <c r="F512" t="s">
        <v>8218</v>
      </c>
      <c r="G512" t="s">
        <v>8223</v>
      </c>
      <c r="H512" t="s">
        <v>8245</v>
      </c>
      <c r="I512">
        <v>1460846347</v>
      </c>
      <c r="J512">
        <v>1458254347</v>
      </c>
      <c r="K512" t="b">
        <v>0</v>
      </c>
      <c r="L512">
        <v>28</v>
      </c>
      <c r="M512" t="b">
        <v>1</v>
      </c>
      <c r="N512" t="s">
        <v>8269</v>
      </c>
      <c r="O512" s="20" t="s">
        <v>8319</v>
      </c>
      <c r="P512" s="15" t="s">
        <v>8320</v>
      </c>
      <c r="Q512" s="13">
        <v>42446.943831018521</v>
      </c>
      <c r="R512">
        <v>2016</v>
      </c>
      <c r="S512" t="s">
        <v>8366</v>
      </c>
    </row>
    <row r="513" spans="1:19" ht="218" thickBot="1" x14ac:dyDescent="0.4">
      <c r="A513">
        <v>3232</v>
      </c>
      <c r="B513" s="3" t="s">
        <v>3232</v>
      </c>
      <c r="C513" s="3" t="s">
        <v>7342</v>
      </c>
      <c r="D513" s="6">
        <v>1000</v>
      </c>
      <c r="E513" s="8">
        <v>1312</v>
      </c>
      <c r="F513" t="s">
        <v>8218</v>
      </c>
      <c r="G513" t="s">
        <v>8223</v>
      </c>
      <c r="H513" t="s">
        <v>8245</v>
      </c>
      <c r="I513">
        <v>1462334340</v>
      </c>
      <c r="J513">
        <v>1459711917</v>
      </c>
      <c r="K513" t="b">
        <v>1</v>
      </c>
      <c r="L513">
        <v>26</v>
      </c>
      <c r="M513" t="b">
        <v>1</v>
      </c>
      <c r="N513" t="s">
        <v>8269</v>
      </c>
      <c r="O513" s="20" t="s">
        <v>8319</v>
      </c>
      <c r="P513" s="15" t="s">
        <v>8320</v>
      </c>
      <c r="Q513" s="12">
        <v>42463.813854166663</v>
      </c>
      <c r="R513">
        <v>2016</v>
      </c>
      <c r="S513" t="s">
        <v>8367</v>
      </c>
    </row>
    <row r="514" spans="1:19" ht="218" thickBot="1" x14ac:dyDescent="0.4">
      <c r="A514">
        <v>3233</v>
      </c>
      <c r="B514" s="3" t="s">
        <v>3233</v>
      </c>
      <c r="C514" s="3" t="s">
        <v>7343</v>
      </c>
      <c r="D514" s="6">
        <v>5000</v>
      </c>
      <c r="E514" s="8">
        <v>5940</v>
      </c>
      <c r="F514" t="s">
        <v>8218</v>
      </c>
      <c r="G514" t="s">
        <v>8223</v>
      </c>
      <c r="H514" t="s">
        <v>8245</v>
      </c>
      <c r="I514">
        <v>1488482355</v>
      </c>
      <c r="J514">
        <v>1485890355</v>
      </c>
      <c r="K514" t="b">
        <v>0</v>
      </c>
      <c r="L514">
        <v>61</v>
      </c>
      <c r="M514" t="b">
        <v>1</v>
      </c>
      <c r="N514" t="s">
        <v>8269</v>
      </c>
      <c r="O514" s="20" t="s">
        <v>8319</v>
      </c>
      <c r="P514" s="15" t="s">
        <v>8320</v>
      </c>
      <c r="Q514" s="13">
        <v>42766.805034722223</v>
      </c>
      <c r="R514">
        <v>2017</v>
      </c>
      <c r="S514" t="s">
        <v>8365</v>
      </c>
    </row>
    <row r="515" spans="1:19" ht="261.5" thickBot="1" x14ac:dyDescent="0.4">
      <c r="A515">
        <v>3234</v>
      </c>
      <c r="B515" s="3" t="s">
        <v>3234</v>
      </c>
      <c r="C515" s="3" t="s">
        <v>7344</v>
      </c>
      <c r="D515" s="6">
        <v>4000</v>
      </c>
      <c r="E515" s="8">
        <v>4015.71</v>
      </c>
      <c r="F515" t="s">
        <v>8218</v>
      </c>
      <c r="G515" t="s">
        <v>8224</v>
      </c>
      <c r="H515" t="s">
        <v>8246</v>
      </c>
      <c r="I515">
        <v>1485991860</v>
      </c>
      <c r="J515">
        <v>1483124208</v>
      </c>
      <c r="K515" t="b">
        <v>0</v>
      </c>
      <c r="L515">
        <v>115</v>
      </c>
      <c r="M515" t="b">
        <v>1</v>
      </c>
      <c r="N515" t="s">
        <v>8269</v>
      </c>
      <c r="O515" s="20" t="s">
        <v>8319</v>
      </c>
      <c r="P515" s="15" t="s">
        <v>8320</v>
      </c>
      <c r="Q515" s="12">
        <v>42734.789444444446</v>
      </c>
      <c r="R515">
        <v>2016</v>
      </c>
      <c r="S515" t="s">
        <v>8375</v>
      </c>
    </row>
    <row r="516" spans="1:19" ht="276" thickBot="1" x14ac:dyDescent="0.4">
      <c r="A516">
        <v>3235</v>
      </c>
      <c r="B516" s="3" t="s">
        <v>3235</v>
      </c>
      <c r="C516" s="3" t="s">
        <v>7345</v>
      </c>
      <c r="D516" s="6">
        <v>15000</v>
      </c>
      <c r="E516" s="8">
        <v>15481</v>
      </c>
      <c r="F516" t="s">
        <v>8218</v>
      </c>
      <c r="G516" t="s">
        <v>8223</v>
      </c>
      <c r="H516" t="s">
        <v>8245</v>
      </c>
      <c r="I516">
        <v>1467361251</v>
      </c>
      <c r="J516">
        <v>1464769251</v>
      </c>
      <c r="K516" t="b">
        <v>1</v>
      </c>
      <c r="L516">
        <v>181</v>
      </c>
      <c r="M516" t="b">
        <v>1</v>
      </c>
      <c r="N516" t="s">
        <v>8269</v>
      </c>
      <c r="O516" s="20" t="s">
        <v>8319</v>
      </c>
      <c r="P516" s="15" t="s">
        <v>8320</v>
      </c>
      <c r="Q516" s="13">
        <v>42522.347812499997</v>
      </c>
      <c r="R516">
        <v>2016</v>
      </c>
      <c r="S516" t="s">
        <v>8369</v>
      </c>
    </row>
    <row r="517" spans="1:19" ht="247" thickBot="1" x14ac:dyDescent="0.4">
      <c r="A517">
        <v>3236</v>
      </c>
      <c r="B517" s="3" t="s">
        <v>3236</v>
      </c>
      <c r="C517" s="3" t="s">
        <v>7346</v>
      </c>
      <c r="D517" s="6">
        <v>20000</v>
      </c>
      <c r="E517" s="8">
        <v>20120</v>
      </c>
      <c r="F517" t="s">
        <v>8218</v>
      </c>
      <c r="G517" t="s">
        <v>8223</v>
      </c>
      <c r="H517" t="s">
        <v>8245</v>
      </c>
      <c r="I517">
        <v>1482962433</v>
      </c>
      <c r="J517">
        <v>1480370433</v>
      </c>
      <c r="K517" t="b">
        <v>0</v>
      </c>
      <c r="L517">
        <v>110</v>
      </c>
      <c r="M517" t="b">
        <v>1</v>
      </c>
      <c r="N517" t="s">
        <v>8269</v>
      </c>
      <c r="O517" s="20" t="s">
        <v>8319</v>
      </c>
      <c r="P517" s="15" t="s">
        <v>8320</v>
      </c>
      <c r="Q517" s="12">
        <v>42702.917048611111</v>
      </c>
      <c r="R517">
        <v>2016</v>
      </c>
      <c r="S517" t="s">
        <v>8374</v>
      </c>
    </row>
    <row r="518" spans="1:19" ht="160" thickBot="1" x14ac:dyDescent="0.4">
      <c r="A518">
        <v>3237</v>
      </c>
      <c r="B518" s="3" t="s">
        <v>3237</v>
      </c>
      <c r="C518" s="3" t="s">
        <v>7347</v>
      </c>
      <c r="D518" s="6">
        <v>35000</v>
      </c>
      <c r="E518" s="8">
        <v>35275.64</v>
      </c>
      <c r="F518" t="s">
        <v>8218</v>
      </c>
      <c r="G518" t="s">
        <v>8223</v>
      </c>
      <c r="H518" t="s">
        <v>8245</v>
      </c>
      <c r="I518">
        <v>1443499140</v>
      </c>
      <c r="J518">
        <v>1441452184</v>
      </c>
      <c r="K518" t="b">
        <v>1</v>
      </c>
      <c r="L518">
        <v>269</v>
      </c>
      <c r="M518" t="b">
        <v>1</v>
      </c>
      <c r="N518" t="s">
        <v>8269</v>
      </c>
      <c r="O518" s="20" t="s">
        <v>8319</v>
      </c>
      <c r="P518" s="15" t="s">
        <v>8320</v>
      </c>
      <c r="Q518" s="13">
        <v>42252.474351851852</v>
      </c>
      <c r="R518">
        <v>2015</v>
      </c>
      <c r="S518" t="s">
        <v>8372</v>
      </c>
    </row>
    <row r="519" spans="1:19" ht="261.5" thickBot="1" x14ac:dyDescent="0.4">
      <c r="A519">
        <v>3238</v>
      </c>
      <c r="B519" s="3" t="s">
        <v>3238</v>
      </c>
      <c r="C519" s="3" t="s">
        <v>7348</v>
      </c>
      <c r="D519" s="6">
        <v>2800</v>
      </c>
      <c r="E519" s="8">
        <v>3145</v>
      </c>
      <c r="F519" t="s">
        <v>8218</v>
      </c>
      <c r="G519" t="s">
        <v>8224</v>
      </c>
      <c r="H519" t="s">
        <v>8246</v>
      </c>
      <c r="I519">
        <v>1435752898</v>
      </c>
      <c r="J519">
        <v>1433160898</v>
      </c>
      <c r="K519" t="b">
        <v>1</v>
      </c>
      <c r="L519">
        <v>79</v>
      </c>
      <c r="M519" t="b">
        <v>1</v>
      </c>
      <c r="N519" t="s">
        <v>8269</v>
      </c>
      <c r="O519" s="20" t="s">
        <v>8319</v>
      </c>
      <c r="P519" s="15" t="s">
        <v>8320</v>
      </c>
      <c r="Q519" s="12">
        <v>42156.510393518518</v>
      </c>
      <c r="R519">
        <v>2015</v>
      </c>
      <c r="S519" t="s">
        <v>8369</v>
      </c>
    </row>
    <row r="520" spans="1:19" ht="247" thickBot="1" x14ac:dyDescent="0.4">
      <c r="A520">
        <v>3239</v>
      </c>
      <c r="B520" s="3" t="s">
        <v>3239</v>
      </c>
      <c r="C520" s="3" t="s">
        <v>7349</v>
      </c>
      <c r="D520" s="6">
        <v>5862</v>
      </c>
      <c r="E520" s="8">
        <v>6208.98</v>
      </c>
      <c r="F520" t="s">
        <v>8218</v>
      </c>
      <c r="G520" t="s">
        <v>8224</v>
      </c>
      <c r="H520" t="s">
        <v>8246</v>
      </c>
      <c r="I520">
        <v>1445817540</v>
      </c>
      <c r="J520">
        <v>1443665293</v>
      </c>
      <c r="K520" t="b">
        <v>1</v>
      </c>
      <c r="L520">
        <v>104</v>
      </c>
      <c r="M520" t="b">
        <v>1</v>
      </c>
      <c r="N520" t="s">
        <v>8269</v>
      </c>
      <c r="O520" s="20" t="s">
        <v>8319</v>
      </c>
      <c r="P520" s="15" t="s">
        <v>8320</v>
      </c>
      <c r="Q520" s="13">
        <v>42278.089039351849</v>
      </c>
      <c r="R520">
        <v>2015</v>
      </c>
      <c r="S520" t="s">
        <v>8373</v>
      </c>
    </row>
    <row r="521" spans="1:19" ht="261.5" thickBot="1" x14ac:dyDescent="0.4">
      <c r="A521">
        <v>3240</v>
      </c>
      <c r="B521" s="3" t="s">
        <v>3240</v>
      </c>
      <c r="C521" s="3" t="s">
        <v>7350</v>
      </c>
      <c r="D521" s="6">
        <v>3000</v>
      </c>
      <c r="E521" s="8">
        <v>3017</v>
      </c>
      <c r="F521" t="s">
        <v>8218</v>
      </c>
      <c r="G521" t="s">
        <v>8224</v>
      </c>
      <c r="H521" t="s">
        <v>8246</v>
      </c>
      <c r="I521">
        <v>1487286000</v>
      </c>
      <c r="J521">
        <v>1484843948</v>
      </c>
      <c r="K521" t="b">
        <v>0</v>
      </c>
      <c r="L521">
        <v>34</v>
      </c>
      <c r="M521" t="b">
        <v>1</v>
      </c>
      <c r="N521" t="s">
        <v>8269</v>
      </c>
      <c r="O521" s="20" t="s">
        <v>8319</v>
      </c>
      <c r="P521" s="15" t="s">
        <v>8320</v>
      </c>
      <c r="Q521" s="12">
        <v>42754.693842592591</v>
      </c>
      <c r="R521">
        <v>2017</v>
      </c>
      <c r="S521" t="s">
        <v>8365</v>
      </c>
    </row>
    <row r="522" spans="1:19" ht="276" thickBot="1" x14ac:dyDescent="0.4">
      <c r="A522">
        <v>3241</v>
      </c>
      <c r="B522" s="3" t="s">
        <v>3241</v>
      </c>
      <c r="C522" s="3" t="s">
        <v>7351</v>
      </c>
      <c r="D522" s="6">
        <v>8500</v>
      </c>
      <c r="E522" s="8">
        <v>9801</v>
      </c>
      <c r="F522" t="s">
        <v>8218</v>
      </c>
      <c r="G522" t="s">
        <v>8223</v>
      </c>
      <c r="H522" t="s">
        <v>8245</v>
      </c>
      <c r="I522">
        <v>1413269940</v>
      </c>
      <c r="J522">
        <v>1410421670</v>
      </c>
      <c r="K522" t="b">
        <v>1</v>
      </c>
      <c r="L522">
        <v>167</v>
      </c>
      <c r="M522" t="b">
        <v>1</v>
      </c>
      <c r="N522" t="s">
        <v>8269</v>
      </c>
      <c r="O522" s="20" t="s">
        <v>8319</v>
      </c>
      <c r="P522" s="15" t="s">
        <v>8320</v>
      </c>
      <c r="Q522" s="13">
        <v>41893.324884259258</v>
      </c>
      <c r="R522">
        <v>2014</v>
      </c>
      <c r="S522" t="s">
        <v>8372</v>
      </c>
    </row>
    <row r="523" spans="1:19" ht="116.5" thickBot="1" x14ac:dyDescent="0.4">
      <c r="A523">
        <v>3242</v>
      </c>
      <c r="B523" s="3" t="s">
        <v>3242</v>
      </c>
      <c r="C523" s="3" t="s">
        <v>7352</v>
      </c>
      <c r="D523" s="6">
        <v>10000</v>
      </c>
      <c r="E523" s="8">
        <v>12730.42</v>
      </c>
      <c r="F523" t="s">
        <v>8218</v>
      </c>
      <c r="G523" t="s">
        <v>8223</v>
      </c>
      <c r="H523" t="s">
        <v>8245</v>
      </c>
      <c r="I523">
        <v>1411150092</v>
      </c>
      <c r="J523">
        <v>1408558092</v>
      </c>
      <c r="K523" t="b">
        <v>1</v>
      </c>
      <c r="L523">
        <v>183</v>
      </c>
      <c r="M523" t="b">
        <v>1</v>
      </c>
      <c r="N523" t="s">
        <v>8269</v>
      </c>
      <c r="O523" s="20" t="s">
        <v>8319</v>
      </c>
      <c r="P523" s="15" t="s">
        <v>8320</v>
      </c>
      <c r="Q523" s="12">
        <v>41871.755694444444</v>
      </c>
      <c r="R523">
        <v>2014</v>
      </c>
      <c r="S523" t="s">
        <v>8371</v>
      </c>
    </row>
    <row r="524" spans="1:19" ht="261.5" thickBot="1" x14ac:dyDescent="0.4">
      <c r="A524">
        <v>3243</v>
      </c>
      <c r="B524" s="3" t="s">
        <v>3243</v>
      </c>
      <c r="C524" s="3" t="s">
        <v>7353</v>
      </c>
      <c r="D524" s="6">
        <v>8000</v>
      </c>
      <c r="E524" s="8">
        <v>8227</v>
      </c>
      <c r="F524" t="s">
        <v>8218</v>
      </c>
      <c r="G524" t="s">
        <v>8223</v>
      </c>
      <c r="H524" t="s">
        <v>8245</v>
      </c>
      <c r="I524">
        <v>1444348800</v>
      </c>
      <c r="J524">
        <v>1442283562</v>
      </c>
      <c r="K524" t="b">
        <v>1</v>
      </c>
      <c r="L524">
        <v>71</v>
      </c>
      <c r="M524" t="b">
        <v>1</v>
      </c>
      <c r="N524" t="s">
        <v>8269</v>
      </c>
      <c r="O524" s="20" t="s">
        <v>8319</v>
      </c>
      <c r="P524" s="15" t="s">
        <v>8320</v>
      </c>
      <c r="Q524" s="13">
        <v>42262.096782407411</v>
      </c>
      <c r="R524">
        <v>2015</v>
      </c>
      <c r="S524" t="s">
        <v>8372</v>
      </c>
    </row>
    <row r="525" spans="1:19" ht="261.5" thickBot="1" x14ac:dyDescent="0.4">
      <c r="A525">
        <v>3244</v>
      </c>
      <c r="B525" s="3" t="s">
        <v>3244</v>
      </c>
      <c r="C525" s="3" t="s">
        <v>7354</v>
      </c>
      <c r="D525" s="6">
        <v>1600</v>
      </c>
      <c r="E525" s="8">
        <v>1647</v>
      </c>
      <c r="F525" t="s">
        <v>8218</v>
      </c>
      <c r="G525" t="s">
        <v>8224</v>
      </c>
      <c r="H525" t="s">
        <v>8246</v>
      </c>
      <c r="I525">
        <v>1480613982</v>
      </c>
      <c r="J525">
        <v>1478018382</v>
      </c>
      <c r="K525" t="b">
        <v>0</v>
      </c>
      <c r="L525">
        <v>69</v>
      </c>
      <c r="M525" t="b">
        <v>1</v>
      </c>
      <c r="N525" t="s">
        <v>8269</v>
      </c>
      <c r="O525" s="20" t="s">
        <v>8319</v>
      </c>
      <c r="P525" s="15" t="s">
        <v>8320</v>
      </c>
      <c r="Q525" s="12">
        <v>42675.694236111114</v>
      </c>
      <c r="R525">
        <v>2016</v>
      </c>
      <c r="S525" t="s">
        <v>8374</v>
      </c>
    </row>
    <row r="526" spans="1:19" ht="247" thickBot="1" x14ac:dyDescent="0.4">
      <c r="A526">
        <v>3245</v>
      </c>
      <c r="B526" s="3" t="s">
        <v>3245</v>
      </c>
      <c r="C526" s="3" t="s">
        <v>7355</v>
      </c>
      <c r="D526" s="6">
        <v>21000</v>
      </c>
      <c r="E526" s="8">
        <v>21904</v>
      </c>
      <c r="F526" t="s">
        <v>8218</v>
      </c>
      <c r="G526" t="s">
        <v>8223</v>
      </c>
      <c r="H526" t="s">
        <v>8245</v>
      </c>
      <c r="I526">
        <v>1434074400</v>
      </c>
      <c r="J526">
        <v>1431354258</v>
      </c>
      <c r="K526" t="b">
        <v>0</v>
      </c>
      <c r="L526">
        <v>270</v>
      </c>
      <c r="M526" t="b">
        <v>1</v>
      </c>
      <c r="N526" t="s">
        <v>8269</v>
      </c>
      <c r="O526" s="20" t="s">
        <v>8319</v>
      </c>
      <c r="P526" s="15" t="s">
        <v>8320</v>
      </c>
      <c r="Q526" s="13">
        <v>42135.600208333337</v>
      </c>
      <c r="R526">
        <v>2015</v>
      </c>
      <c r="S526" t="s">
        <v>8368</v>
      </c>
    </row>
    <row r="527" spans="1:19" ht="218" thickBot="1" x14ac:dyDescent="0.4">
      <c r="A527">
        <v>3246</v>
      </c>
      <c r="B527" s="3" t="s">
        <v>3246</v>
      </c>
      <c r="C527" s="3" t="s">
        <v>7356</v>
      </c>
      <c r="D527" s="6">
        <v>10000</v>
      </c>
      <c r="E527" s="8">
        <v>11122</v>
      </c>
      <c r="F527" t="s">
        <v>8218</v>
      </c>
      <c r="G527" t="s">
        <v>8223</v>
      </c>
      <c r="H527" t="s">
        <v>8245</v>
      </c>
      <c r="I527">
        <v>1442030340</v>
      </c>
      <c r="J527">
        <v>1439551200</v>
      </c>
      <c r="K527" t="b">
        <v>1</v>
      </c>
      <c r="L527">
        <v>193</v>
      </c>
      <c r="M527" t="b">
        <v>1</v>
      </c>
      <c r="N527" t="s">
        <v>8269</v>
      </c>
      <c r="O527" s="20" t="s">
        <v>8319</v>
      </c>
      <c r="P527" s="15" t="s">
        <v>8320</v>
      </c>
      <c r="Q527" s="12">
        <v>42230.472222222219</v>
      </c>
      <c r="R527">
        <v>2015</v>
      </c>
      <c r="S527" t="s">
        <v>8371</v>
      </c>
    </row>
    <row r="528" spans="1:19" ht="232.5" thickBot="1" x14ac:dyDescent="0.4">
      <c r="A528">
        <v>3247</v>
      </c>
      <c r="B528" s="3" t="s">
        <v>3247</v>
      </c>
      <c r="C528" s="3" t="s">
        <v>7357</v>
      </c>
      <c r="D528" s="6">
        <v>2500</v>
      </c>
      <c r="E528" s="8">
        <v>2646.5</v>
      </c>
      <c r="F528" t="s">
        <v>8218</v>
      </c>
      <c r="G528" t="s">
        <v>8224</v>
      </c>
      <c r="H528" t="s">
        <v>8246</v>
      </c>
      <c r="I528">
        <v>1436696712</v>
      </c>
      <c r="J528">
        <v>1434104712</v>
      </c>
      <c r="K528" t="b">
        <v>1</v>
      </c>
      <c r="L528">
        <v>57</v>
      </c>
      <c r="M528" t="b">
        <v>1</v>
      </c>
      <c r="N528" t="s">
        <v>8269</v>
      </c>
      <c r="O528" s="20" t="s">
        <v>8319</v>
      </c>
      <c r="P528" s="15" t="s">
        <v>8320</v>
      </c>
      <c r="Q528" s="13">
        <v>42167.434166666666</v>
      </c>
      <c r="R528">
        <v>2015</v>
      </c>
      <c r="S528" t="s">
        <v>8369</v>
      </c>
    </row>
    <row r="529" spans="1:19" ht="116.5" thickBot="1" x14ac:dyDescent="0.4">
      <c r="A529">
        <v>3248</v>
      </c>
      <c r="B529" s="3" t="s">
        <v>3248</v>
      </c>
      <c r="C529" s="3" t="s">
        <v>7358</v>
      </c>
      <c r="D529" s="6">
        <v>12000</v>
      </c>
      <c r="E529" s="8">
        <v>12095</v>
      </c>
      <c r="F529" t="s">
        <v>8218</v>
      </c>
      <c r="G529" t="s">
        <v>8223</v>
      </c>
      <c r="H529" t="s">
        <v>8245</v>
      </c>
      <c r="I529">
        <v>1428178757</v>
      </c>
      <c r="J529">
        <v>1425590357</v>
      </c>
      <c r="K529" t="b">
        <v>1</v>
      </c>
      <c r="L529">
        <v>200</v>
      </c>
      <c r="M529" t="b">
        <v>1</v>
      </c>
      <c r="N529" t="s">
        <v>8269</v>
      </c>
      <c r="O529" s="20" t="s">
        <v>8319</v>
      </c>
      <c r="P529" s="15" t="s">
        <v>8320</v>
      </c>
      <c r="Q529" s="12">
        <v>42068.888391203705</v>
      </c>
      <c r="R529">
        <v>2015</v>
      </c>
      <c r="S529" t="s">
        <v>8366</v>
      </c>
    </row>
    <row r="530" spans="1:19" ht="247" thickBot="1" x14ac:dyDescent="0.4">
      <c r="A530">
        <v>3249</v>
      </c>
      <c r="B530" s="3" t="s">
        <v>3249</v>
      </c>
      <c r="C530" s="3" t="s">
        <v>7359</v>
      </c>
      <c r="D530" s="6">
        <v>5500</v>
      </c>
      <c r="E530" s="8">
        <v>5771</v>
      </c>
      <c r="F530" t="s">
        <v>8218</v>
      </c>
      <c r="G530" t="s">
        <v>8223</v>
      </c>
      <c r="H530" t="s">
        <v>8245</v>
      </c>
      <c r="I530">
        <v>1434822914</v>
      </c>
      <c r="J530">
        <v>1432230914</v>
      </c>
      <c r="K530" t="b">
        <v>1</v>
      </c>
      <c r="L530">
        <v>88</v>
      </c>
      <c r="M530" t="b">
        <v>1</v>
      </c>
      <c r="N530" t="s">
        <v>8269</v>
      </c>
      <c r="O530" s="20" t="s">
        <v>8319</v>
      </c>
      <c r="P530" s="15" t="s">
        <v>8320</v>
      </c>
      <c r="Q530" s="13">
        <v>42145.746689814812</v>
      </c>
      <c r="R530">
        <v>2015</v>
      </c>
      <c r="S530" t="s">
        <v>8368</v>
      </c>
    </row>
    <row r="531" spans="1:19" ht="261.5" thickBot="1" x14ac:dyDescent="0.4">
      <c r="A531">
        <v>3250</v>
      </c>
      <c r="B531" s="3" t="s">
        <v>3250</v>
      </c>
      <c r="C531" s="3" t="s">
        <v>7360</v>
      </c>
      <c r="D531" s="6">
        <v>25000</v>
      </c>
      <c r="E531" s="8">
        <v>25388</v>
      </c>
      <c r="F531" t="s">
        <v>8218</v>
      </c>
      <c r="G531" t="s">
        <v>8223</v>
      </c>
      <c r="H531" t="s">
        <v>8245</v>
      </c>
      <c r="I531">
        <v>1415213324</v>
      </c>
      <c r="J531">
        <v>1412617724</v>
      </c>
      <c r="K531" t="b">
        <v>1</v>
      </c>
      <c r="L531">
        <v>213</v>
      </c>
      <c r="M531" t="b">
        <v>1</v>
      </c>
      <c r="N531" t="s">
        <v>8269</v>
      </c>
      <c r="O531" s="20" t="s">
        <v>8319</v>
      </c>
      <c r="P531" s="15" t="s">
        <v>8320</v>
      </c>
      <c r="Q531" s="12">
        <v>41918.742175925923</v>
      </c>
      <c r="R531">
        <v>2014</v>
      </c>
      <c r="S531" t="s">
        <v>8373</v>
      </c>
    </row>
    <row r="532" spans="1:19" ht="261.5" thickBot="1" x14ac:dyDescent="0.4">
      <c r="A532">
        <v>3251</v>
      </c>
      <c r="B532" s="3" t="s">
        <v>3251</v>
      </c>
      <c r="C532" s="3" t="s">
        <v>7361</v>
      </c>
      <c r="D532" s="6">
        <v>1500</v>
      </c>
      <c r="E532" s="8">
        <v>1661</v>
      </c>
      <c r="F532" t="s">
        <v>8218</v>
      </c>
      <c r="G532" t="s">
        <v>8223</v>
      </c>
      <c r="H532" t="s">
        <v>8245</v>
      </c>
      <c r="I532">
        <v>1434907966</v>
      </c>
      <c r="J532">
        <v>1432315966</v>
      </c>
      <c r="K532" t="b">
        <v>1</v>
      </c>
      <c r="L532">
        <v>20</v>
      </c>
      <c r="M532" t="b">
        <v>1</v>
      </c>
      <c r="N532" t="s">
        <v>8269</v>
      </c>
      <c r="O532" s="20" t="s">
        <v>8319</v>
      </c>
      <c r="P532" s="15" t="s">
        <v>8320</v>
      </c>
      <c r="Q532" s="13">
        <v>42146.731087962966</v>
      </c>
      <c r="R532">
        <v>2015</v>
      </c>
      <c r="S532" t="s">
        <v>8368</v>
      </c>
    </row>
    <row r="533" spans="1:19" ht="189" thickBot="1" x14ac:dyDescent="0.4">
      <c r="A533">
        <v>3252</v>
      </c>
      <c r="B533" s="3" t="s">
        <v>3252</v>
      </c>
      <c r="C533" s="3" t="s">
        <v>7362</v>
      </c>
      <c r="D533" s="6">
        <v>2250</v>
      </c>
      <c r="E533" s="8">
        <v>2876</v>
      </c>
      <c r="F533" t="s">
        <v>8218</v>
      </c>
      <c r="G533" t="s">
        <v>8224</v>
      </c>
      <c r="H533" t="s">
        <v>8246</v>
      </c>
      <c r="I533">
        <v>1473247240</v>
      </c>
      <c r="J533">
        <v>1470655240</v>
      </c>
      <c r="K533" t="b">
        <v>1</v>
      </c>
      <c r="L533">
        <v>50</v>
      </c>
      <c r="M533" t="b">
        <v>1</v>
      </c>
      <c r="N533" t="s">
        <v>8269</v>
      </c>
      <c r="O533" s="20" t="s">
        <v>8319</v>
      </c>
      <c r="P533" s="15" t="s">
        <v>8320</v>
      </c>
      <c r="Q533" s="12">
        <v>42590.472685185188</v>
      </c>
      <c r="R533">
        <v>2016</v>
      </c>
      <c r="S533" t="s">
        <v>8371</v>
      </c>
    </row>
    <row r="534" spans="1:19" ht="116.5" thickBot="1" x14ac:dyDescent="0.4">
      <c r="A534">
        <v>3253</v>
      </c>
      <c r="B534" s="3" t="s">
        <v>3253</v>
      </c>
      <c r="C534" s="3" t="s">
        <v>7363</v>
      </c>
      <c r="D534" s="6">
        <v>20000</v>
      </c>
      <c r="E534" s="8">
        <v>20365</v>
      </c>
      <c r="F534" t="s">
        <v>8218</v>
      </c>
      <c r="G534" t="s">
        <v>8223</v>
      </c>
      <c r="H534" t="s">
        <v>8245</v>
      </c>
      <c r="I534">
        <v>1473306300</v>
      </c>
      <c r="J534">
        <v>1471701028</v>
      </c>
      <c r="K534" t="b">
        <v>1</v>
      </c>
      <c r="L534">
        <v>115</v>
      </c>
      <c r="M534" t="b">
        <v>1</v>
      </c>
      <c r="N534" t="s">
        <v>8269</v>
      </c>
      <c r="O534" s="20" t="s">
        <v>8319</v>
      </c>
      <c r="P534" s="15" t="s">
        <v>8320</v>
      </c>
      <c r="Q534" s="13">
        <v>42602.57671296296</v>
      </c>
      <c r="R534">
        <v>2016</v>
      </c>
      <c r="S534" t="s">
        <v>8371</v>
      </c>
    </row>
    <row r="535" spans="1:19" ht="276" thickBot="1" x14ac:dyDescent="0.4">
      <c r="A535">
        <v>3254</v>
      </c>
      <c r="B535" s="3" t="s">
        <v>3254</v>
      </c>
      <c r="C535" s="3" t="s">
        <v>7364</v>
      </c>
      <c r="D535" s="6">
        <v>13000</v>
      </c>
      <c r="E535" s="8">
        <v>13163.5</v>
      </c>
      <c r="F535" t="s">
        <v>8218</v>
      </c>
      <c r="G535" t="s">
        <v>8224</v>
      </c>
      <c r="H535" t="s">
        <v>8246</v>
      </c>
      <c r="I535">
        <v>1427331809</v>
      </c>
      <c r="J535">
        <v>1424743409</v>
      </c>
      <c r="K535" t="b">
        <v>1</v>
      </c>
      <c r="L535">
        <v>186</v>
      </c>
      <c r="M535" t="b">
        <v>1</v>
      </c>
      <c r="N535" t="s">
        <v>8269</v>
      </c>
      <c r="O535" s="20" t="s">
        <v>8319</v>
      </c>
      <c r="P535" s="15" t="s">
        <v>8320</v>
      </c>
      <c r="Q535" s="12">
        <v>42059.085752314815</v>
      </c>
      <c r="R535">
        <v>2015</v>
      </c>
      <c r="S535" t="s">
        <v>8376</v>
      </c>
    </row>
    <row r="536" spans="1:19" ht="261.5" thickBot="1" x14ac:dyDescent="0.4">
      <c r="A536">
        <v>3255</v>
      </c>
      <c r="B536" s="3" t="s">
        <v>3255</v>
      </c>
      <c r="C536" s="3" t="s">
        <v>7365</v>
      </c>
      <c r="D536" s="6">
        <v>300</v>
      </c>
      <c r="E536" s="8">
        <v>525</v>
      </c>
      <c r="F536" t="s">
        <v>8218</v>
      </c>
      <c r="G536" t="s">
        <v>8224</v>
      </c>
      <c r="H536" t="s">
        <v>8246</v>
      </c>
      <c r="I536">
        <v>1412706375</v>
      </c>
      <c r="J536">
        <v>1410114375</v>
      </c>
      <c r="K536" t="b">
        <v>1</v>
      </c>
      <c r="L536">
        <v>18</v>
      </c>
      <c r="M536" t="b">
        <v>1</v>
      </c>
      <c r="N536" t="s">
        <v>8269</v>
      </c>
      <c r="O536" s="20" t="s">
        <v>8319</v>
      </c>
      <c r="P536" s="15" t="s">
        <v>8320</v>
      </c>
      <c r="Q536" s="13">
        <v>41889.768229166664</v>
      </c>
      <c r="R536">
        <v>2014</v>
      </c>
      <c r="S536" t="s">
        <v>8372</v>
      </c>
    </row>
    <row r="537" spans="1:19" ht="203.5" thickBot="1" x14ac:dyDescent="0.4">
      <c r="A537">
        <v>3256</v>
      </c>
      <c r="B537" s="3" t="s">
        <v>3256</v>
      </c>
      <c r="C537" s="3" t="s">
        <v>7366</v>
      </c>
      <c r="D537" s="6">
        <v>10000</v>
      </c>
      <c r="E537" s="8">
        <v>12806</v>
      </c>
      <c r="F537" t="s">
        <v>8218</v>
      </c>
      <c r="G537" t="s">
        <v>8223</v>
      </c>
      <c r="H537" t="s">
        <v>8245</v>
      </c>
      <c r="I537">
        <v>1433995140</v>
      </c>
      <c r="J537">
        <v>1432129577</v>
      </c>
      <c r="K537" t="b">
        <v>1</v>
      </c>
      <c r="L537">
        <v>176</v>
      </c>
      <c r="M537" t="b">
        <v>1</v>
      </c>
      <c r="N537" t="s">
        <v>8269</v>
      </c>
      <c r="O537" s="20" t="s">
        <v>8319</v>
      </c>
      <c r="P537" s="15" t="s">
        <v>8320</v>
      </c>
      <c r="Q537" s="12">
        <v>42144.573807870373</v>
      </c>
      <c r="R537">
        <v>2015</v>
      </c>
      <c r="S537" t="s">
        <v>8368</v>
      </c>
    </row>
    <row r="538" spans="1:19" ht="276" thickBot="1" x14ac:dyDescent="0.4">
      <c r="A538">
        <v>3257</v>
      </c>
      <c r="B538" s="3" t="s">
        <v>3257</v>
      </c>
      <c r="C538" s="3" t="s">
        <v>7367</v>
      </c>
      <c r="D538" s="6">
        <v>2000</v>
      </c>
      <c r="E538" s="8">
        <v>2125.9899999999998</v>
      </c>
      <c r="F538" t="s">
        <v>8218</v>
      </c>
      <c r="G538" t="s">
        <v>8224</v>
      </c>
      <c r="H538" t="s">
        <v>8246</v>
      </c>
      <c r="I538">
        <v>1487769952</v>
      </c>
      <c r="J538">
        <v>1485177952</v>
      </c>
      <c r="K538" t="b">
        <v>0</v>
      </c>
      <c r="L538">
        <v>41</v>
      </c>
      <c r="M538" t="b">
        <v>1</v>
      </c>
      <c r="N538" t="s">
        <v>8269</v>
      </c>
      <c r="O538" s="20" t="s">
        <v>8319</v>
      </c>
      <c r="P538" s="15" t="s">
        <v>8320</v>
      </c>
      <c r="Q538" s="13">
        <v>42758.559629629628</v>
      </c>
      <c r="R538">
        <v>2017</v>
      </c>
      <c r="S538" t="s">
        <v>8365</v>
      </c>
    </row>
    <row r="539" spans="1:19" ht="189" thickBot="1" x14ac:dyDescent="0.4">
      <c r="A539">
        <v>3258</v>
      </c>
      <c r="B539" s="3" t="s">
        <v>3258</v>
      </c>
      <c r="C539" s="3" t="s">
        <v>7368</v>
      </c>
      <c r="D539" s="6">
        <v>7000</v>
      </c>
      <c r="E539" s="8">
        <v>7365</v>
      </c>
      <c r="F539" t="s">
        <v>8218</v>
      </c>
      <c r="G539" t="s">
        <v>8223</v>
      </c>
      <c r="H539" t="s">
        <v>8245</v>
      </c>
      <c r="I539">
        <v>1420751861</v>
      </c>
      <c r="J539">
        <v>1418159861</v>
      </c>
      <c r="K539" t="b">
        <v>1</v>
      </c>
      <c r="L539">
        <v>75</v>
      </c>
      <c r="M539" t="b">
        <v>1</v>
      </c>
      <c r="N539" t="s">
        <v>8269</v>
      </c>
      <c r="O539" s="20" t="s">
        <v>8319</v>
      </c>
      <c r="P539" s="15" t="s">
        <v>8320</v>
      </c>
      <c r="Q539" s="12">
        <v>41982.887280092589</v>
      </c>
      <c r="R539">
        <v>2014</v>
      </c>
      <c r="S539" t="s">
        <v>8375</v>
      </c>
    </row>
    <row r="540" spans="1:19" ht="261.5" thickBot="1" x14ac:dyDescent="0.4">
      <c r="A540">
        <v>3259</v>
      </c>
      <c r="B540" s="3" t="s">
        <v>3259</v>
      </c>
      <c r="C540" s="3" t="s">
        <v>7369</v>
      </c>
      <c r="D540" s="6">
        <v>23000</v>
      </c>
      <c r="E540" s="8">
        <v>24418.6</v>
      </c>
      <c r="F540" t="s">
        <v>8218</v>
      </c>
      <c r="G540" t="s">
        <v>8223</v>
      </c>
      <c r="H540" t="s">
        <v>8245</v>
      </c>
      <c r="I540">
        <v>1475294340</v>
      </c>
      <c r="J540">
        <v>1472753745</v>
      </c>
      <c r="K540" t="b">
        <v>1</v>
      </c>
      <c r="L540">
        <v>97</v>
      </c>
      <c r="M540" t="b">
        <v>1</v>
      </c>
      <c r="N540" t="s">
        <v>8269</v>
      </c>
      <c r="O540" s="20" t="s">
        <v>8319</v>
      </c>
      <c r="P540" s="15" t="s">
        <v>8320</v>
      </c>
      <c r="Q540" s="13">
        <v>42614.760937500003</v>
      </c>
      <c r="R540">
        <v>2016</v>
      </c>
      <c r="S540" t="s">
        <v>8372</v>
      </c>
    </row>
    <row r="541" spans="1:19" ht="218" thickBot="1" x14ac:dyDescent="0.4">
      <c r="A541">
        <v>3260</v>
      </c>
      <c r="B541" s="3" t="s">
        <v>3260</v>
      </c>
      <c r="C541" s="3" t="s">
        <v>7370</v>
      </c>
      <c r="D541" s="6">
        <v>5000</v>
      </c>
      <c r="E541" s="8">
        <v>5462</v>
      </c>
      <c r="F541" t="s">
        <v>8218</v>
      </c>
      <c r="G541" t="s">
        <v>8223</v>
      </c>
      <c r="H541" t="s">
        <v>8245</v>
      </c>
      <c r="I541">
        <v>1448903318</v>
      </c>
      <c r="J541">
        <v>1445875718</v>
      </c>
      <c r="K541" t="b">
        <v>1</v>
      </c>
      <c r="L541">
        <v>73</v>
      </c>
      <c r="M541" t="b">
        <v>1</v>
      </c>
      <c r="N541" t="s">
        <v>8269</v>
      </c>
      <c r="O541" s="20" t="s">
        <v>8319</v>
      </c>
      <c r="P541" s="15" t="s">
        <v>8320</v>
      </c>
      <c r="Q541" s="12">
        <v>42303.672662037039</v>
      </c>
      <c r="R541">
        <v>2015</v>
      </c>
      <c r="S541" t="s">
        <v>8373</v>
      </c>
    </row>
    <row r="542" spans="1:19" ht="276" thickBot="1" x14ac:dyDescent="0.4">
      <c r="A542">
        <v>3261</v>
      </c>
      <c r="B542" s="3" t="s">
        <v>3261</v>
      </c>
      <c r="C542" s="3" t="s">
        <v>7371</v>
      </c>
      <c r="D542" s="6">
        <v>3300</v>
      </c>
      <c r="E542" s="8">
        <v>3315</v>
      </c>
      <c r="F542" t="s">
        <v>8218</v>
      </c>
      <c r="G542" t="s">
        <v>8223</v>
      </c>
      <c r="H542" t="s">
        <v>8245</v>
      </c>
      <c r="I542">
        <v>1437067476</v>
      </c>
      <c r="J542">
        <v>1434475476</v>
      </c>
      <c r="K542" t="b">
        <v>1</v>
      </c>
      <c r="L542">
        <v>49</v>
      </c>
      <c r="M542" t="b">
        <v>1</v>
      </c>
      <c r="N542" t="s">
        <v>8269</v>
      </c>
      <c r="O542" s="20" t="s">
        <v>8319</v>
      </c>
      <c r="P542" s="15" t="s">
        <v>8320</v>
      </c>
      <c r="Q542" s="13">
        <v>42171.725416666668</v>
      </c>
      <c r="R542">
        <v>2015</v>
      </c>
      <c r="S542" t="s">
        <v>8369</v>
      </c>
    </row>
    <row r="543" spans="1:19" ht="145.5" thickBot="1" x14ac:dyDescent="0.4">
      <c r="A543">
        <v>3262</v>
      </c>
      <c r="B543" s="3" t="s">
        <v>3262</v>
      </c>
      <c r="C543" s="3" t="s">
        <v>7372</v>
      </c>
      <c r="D543" s="6">
        <v>12200</v>
      </c>
      <c r="E543" s="8">
        <v>12571</v>
      </c>
      <c r="F543" t="s">
        <v>8218</v>
      </c>
      <c r="G543" t="s">
        <v>8223</v>
      </c>
      <c r="H543" t="s">
        <v>8245</v>
      </c>
      <c r="I543">
        <v>1419220800</v>
      </c>
      <c r="J543">
        <v>1416555262</v>
      </c>
      <c r="K543" t="b">
        <v>1</v>
      </c>
      <c r="L543">
        <v>134</v>
      </c>
      <c r="M543" t="b">
        <v>1</v>
      </c>
      <c r="N543" t="s">
        <v>8269</v>
      </c>
      <c r="O543" s="20" t="s">
        <v>8319</v>
      </c>
      <c r="P543" s="15" t="s">
        <v>8320</v>
      </c>
      <c r="Q543" s="12">
        <v>41964.315532407411</v>
      </c>
      <c r="R543">
        <v>2014</v>
      </c>
      <c r="S543" t="s">
        <v>8374</v>
      </c>
    </row>
    <row r="544" spans="1:19" ht="160" thickBot="1" x14ac:dyDescent="0.4">
      <c r="A544">
        <v>3263</v>
      </c>
      <c r="B544" s="3" t="s">
        <v>3263</v>
      </c>
      <c r="C544" s="3" t="s">
        <v>7373</v>
      </c>
      <c r="D544" s="6">
        <v>2500</v>
      </c>
      <c r="E544" s="8">
        <v>2804.16</v>
      </c>
      <c r="F544" t="s">
        <v>8218</v>
      </c>
      <c r="G544" t="s">
        <v>8223</v>
      </c>
      <c r="H544" t="s">
        <v>8245</v>
      </c>
      <c r="I544">
        <v>1446238800</v>
      </c>
      <c r="J544">
        <v>1444220588</v>
      </c>
      <c r="K544" t="b">
        <v>1</v>
      </c>
      <c r="L544">
        <v>68</v>
      </c>
      <c r="M544" t="b">
        <v>1</v>
      </c>
      <c r="N544" t="s">
        <v>8269</v>
      </c>
      <c r="O544" s="20" t="s">
        <v>8319</v>
      </c>
      <c r="P544" s="15" t="s">
        <v>8320</v>
      </c>
      <c r="Q544" s="13">
        <v>42284.516064814816</v>
      </c>
      <c r="R544">
        <v>2015</v>
      </c>
      <c r="S544" t="s">
        <v>8373</v>
      </c>
    </row>
    <row r="545" spans="1:19" ht="189" thickBot="1" x14ac:dyDescent="0.4">
      <c r="A545">
        <v>3264</v>
      </c>
      <c r="B545" s="3" t="s">
        <v>3264</v>
      </c>
      <c r="C545" s="3" t="s">
        <v>7374</v>
      </c>
      <c r="D545" s="6">
        <v>2500</v>
      </c>
      <c r="E545" s="8">
        <v>2575</v>
      </c>
      <c r="F545" t="s">
        <v>8218</v>
      </c>
      <c r="G545" t="s">
        <v>8223</v>
      </c>
      <c r="H545" t="s">
        <v>8245</v>
      </c>
      <c r="I545">
        <v>1422482400</v>
      </c>
      <c r="J545">
        <v>1421089938</v>
      </c>
      <c r="K545" t="b">
        <v>1</v>
      </c>
      <c r="L545">
        <v>49</v>
      </c>
      <c r="M545" t="b">
        <v>1</v>
      </c>
      <c r="N545" t="s">
        <v>8269</v>
      </c>
      <c r="O545" s="20" t="s">
        <v>8319</v>
      </c>
      <c r="P545" s="15" t="s">
        <v>8320</v>
      </c>
      <c r="Q545" s="12">
        <v>42016.800208333334</v>
      </c>
      <c r="R545">
        <v>2015</v>
      </c>
      <c r="S545" t="s">
        <v>8365</v>
      </c>
    </row>
    <row r="546" spans="1:19" ht="203.5" thickBot="1" x14ac:dyDescent="0.4">
      <c r="A546">
        <v>3265</v>
      </c>
      <c r="B546" s="3" t="s">
        <v>3265</v>
      </c>
      <c r="C546" s="3" t="s">
        <v>7375</v>
      </c>
      <c r="D546" s="6">
        <v>2700</v>
      </c>
      <c r="E546" s="8">
        <v>4428</v>
      </c>
      <c r="F546" t="s">
        <v>8218</v>
      </c>
      <c r="G546" t="s">
        <v>8240</v>
      </c>
      <c r="H546" t="s">
        <v>8248</v>
      </c>
      <c r="I546">
        <v>1449162000</v>
      </c>
      <c r="J546">
        <v>1446570315</v>
      </c>
      <c r="K546" t="b">
        <v>1</v>
      </c>
      <c r="L546">
        <v>63</v>
      </c>
      <c r="M546" t="b">
        <v>1</v>
      </c>
      <c r="N546" t="s">
        <v>8269</v>
      </c>
      <c r="O546" s="20" t="s">
        <v>8319</v>
      </c>
      <c r="P546" s="15" t="s">
        <v>8320</v>
      </c>
      <c r="Q546" s="13">
        <v>42311.71197916667</v>
      </c>
      <c r="R546">
        <v>2015</v>
      </c>
      <c r="S546" t="s">
        <v>8374</v>
      </c>
    </row>
    <row r="547" spans="1:19" ht="247" thickBot="1" x14ac:dyDescent="0.4">
      <c r="A547">
        <v>3266</v>
      </c>
      <c r="B547" s="3" t="s">
        <v>3266</v>
      </c>
      <c r="C547" s="3" t="s">
        <v>7376</v>
      </c>
      <c r="D547" s="6">
        <v>6000</v>
      </c>
      <c r="E547" s="8">
        <v>7877</v>
      </c>
      <c r="F547" t="s">
        <v>8218</v>
      </c>
      <c r="G547" t="s">
        <v>8223</v>
      </c>
      <c r="H547" t="s">
        <v>8245</v>
      </c>
      <c r="I547">
        <v>1434142800</v>
      </c>
      <c r="J547">
        <v>1431435122</v>
      </c>
      <c r="K547" t="b">
        <v>1</v>
      </c>
      <c r="L547">
        <v>163</v>
      </c>
      <c r="M547" t="b">
        <v>1</v>
      </c>
      <c r="N547" t="s">
        <v>8269</v>
      </c>
      <c r="O547" s="20" t="s">
        <v>8319</v>
      </c>
      <c r="P547" s="15" t="s">
        <v>8320</v>
      </c>
      <c r="Q547" s="12">
        <v>42136.536134259259</v>
      </c>
      <c r="R547">
        <v>2015</v>
      </c>
      <c r="S547" t="s">
        <v>8368</v>
      </c>
    </row>
    <row r="548" spans="1:19" ht="247" thickBot="1" x14ac:dyDescent="0.4">
      <c r="A548">
        <v>3267</v>
      </c>
      <c r="B548" s="3" t="s">
        <v>3267</v>
      </c>
      <c r="C548" s="3" t="s">
        <v>7377</v>
      </c>
      <c r="D548" s="6">
        <v>15000</v>
      </c>
      <c r="E548" s="8">
        <v>15315</v>
      </c>
      <c r="F548" t="s">
        <v>8218</v>
      </c>
      <c r="G548" t="s">
        <v>8223</v>
      </c>
      <c r="H548" t="s">
        <v>8245</v>
      </c>
      <c r="I548">
        <v>1437156660</v>
      </c>
      <c r="J548">
        <v>1434564660</v>
      </c>
      <c r="K548" t="b">
        <v>1</v>
      </c>
      <c r="L548">
        <v>288</v>
      </c>
      <c r="M548" t="b">
        <v>1</v>
      </c>
      <c r="N548" t="s">
        <v>8269</v>
      </c>
      <c r="O548" s="20" t="s">
        <v>8319</v>
      </c>
      <c r="P548" s="15" t="s">
        <v>8320</v>
      </c>
      <c r="Q548" s="13">
        <v>42172.757638888892</v>
      </c>
      <c r="R548">
        <v>2015</v>
      </c>
      <c r="S548" t="s">
        <v>8369</v>
      </c>
    </row>
    <row r="549" spans="1:19" ht="247" thickBot="1" x14ac:dyDescent="0.4">
      <c r="A549">
        <v>3268</v>
      </c>
      <c r="B549" s="3" t="s">
        <v>3268</v>
      </c>
      <c r="C549" s="3" t="s">
        <v>7378</v>
      </c>
      <c r="D549" s="6">
        <v>2000</v>
      </c>
      <c r="E549" s="8">
        <v>2560</v>
      </c>
      <c r="F549" t="s">
        <v>8218</v>
      </c>
      <c r="G549" t="s">
        <v>8223</v>
      </c>
      <c r="H549" t="s">
        <v>8245</v>
      </c>
      <c r="I549">
        <v>1472074928</v>
      </c>
      <c r="J549">
        <v>1470692528</v>
      </c>
      <c r="K549" t="b">
        <v>1</v>
      </c>
      <c r="L549">
        <v>42</v>
      </c>
      <c r="M549" t="b">
        <v>1</v>
      </c>
      <c r="N549" t="s">
        <v>8269</v>
      </c>
      <c r="O549" s="20" t="s">
        <v>8319</v>
      </c>
      <c r="P549" s="15" t="s">
        <v>8320</v>
      </c>
      <c r="Q549" s="12">
        <v>42590.90425925926</v>
      </c>
      <c r="R549">
        <v>2016</v>
      </c>
      <c r="S549" t="s">
        <v>8371</v>
      </c>
    </row>
    <row r="550" spans="1:19" ht="232.5" thickBot="1" x14ac:dyDescent="0.4">
      <c r="A550">
        <v>3269</v>
      </c>
      <c r="B550" s="3" t="s">
        <v>3269</v>
      </c>
      <c r="C550" s="3" t="s">
        <v>7379</v>
      </c>
      <c r="D550" s="6">
        <v>8000</v>
      </c>
      <c r="E550" s="8">
        <v>8120</v>
      </c>
      <c r="F550" t="s">
        <v>8218</v>
      </c>
      <c r="G550" t="s">
        <v>8224</v>
      </c>
      <c r="H550" t="s">
        <v>8246</v>
      </c>
      <c r="I550">
        <v>1434452400</v>
      </c>
      <c r="J550">
        <v>1431509397</v>
      </c>
      <c r="K550" t="b">
        <v>1</v>
      </c>
      <c r="L550">
        <v>70</v>
      </c>
      <c r="M550" t="b">
        <v>1</v>
      </c>
      <c r="N550" t="s">
        <v>8269</v>
      </c>
      <c r="O550" s="20" t="s">
        <v>8319</v>
      </c>
      <c r="P550" s="15" t="s">
        <v>8320</v>
      </c>
      <c r="Q550" s="13">
        <v>42137.395798611113</v>
      </c>
      <c r="R550">
        <v>2015</v>
      </c>
      <c r="S550" t="s">
        <v>8368</v>
      </c>
    </row>
    <row r="551" spans="1:19" ht="276" thickBot="1" x14ac:dyDescent="0.4">
      <c r="A551">
        <v>3270</v>
      </c>
      <c r="B551" s="3" t="s">
        <v>3270</v>
      </c>
      <c r="C551" s="3" t="s">
        <v>7380</v>
      </c>
      <c r="D551" s="6">
        <v>1800</v>
      </c>
      <c r="E551" s="8">
        <v>1830</v>
      </c>
      <c r="F551" t="s">
        <v>8218</v>
      </c>
      <c r="G551" t="s">
        <v>8224</v>
      </c>
      <c r="H551" t="s">
        <v>8246</v>
      </c>
      <c r="I551">
        <v>1436705265</v>
      </c>
      <c r="J551">
        <v>1434113265</v>
      </c>
      <c r="K551" t="b">
        <v>1</v>
      </c>
      <c r="L551">
        <v>30</v>
      </c>
      <c r="M551" t="b">
        <v>1</v>
      </c>
      <c r="N551" t="s">
        <v>8269</v>
      </c>
      <c r="O551" s="20" t="s">
        <v>8319</v>
      </c>
      <c r="P551" s="15" t="s">
        <v>8320</v>
      </c>
      <c r="Q551" s="12">
        <v>42167.533159722225</v>
      </c>
      <c r="R551">
        <v>2015</v>
      </c>
      <c r="S551" t="s">
        <v>8369</v>
      </c>
    </row>
    <row r="552" spans="1:19" ht="102" thickBot="1" x14ac:dyDescent="0.4">
      <c r="A552">
        <v>3271</v>
      </c>
      <c r="B552" s="3" t="s">
        <v>3271</v>
      </c>
      <c r="C552" s="3" t="s">
        <v>7381</v>
      </c>
      <c r="D552" s="6">
        <v>1500</v>
      </c>
      <c r="E552" s="8">
        <v>1950</v>
      </c>
      <c r="F552" t="s">
        <v>8218</v>
      </c>
      <c r="G552" t="s">
        <v>8224</v>
      </c>
      <c r="H552" t="s">
        <v>8246</v>
      </c>
      <c r="I552">
        <v>1414927775</v>
      </c>
      <c r="J552">
        <v>1412332175</v>
      </c>
      <c r="K552" t="b">
        <v>1</v>
      </c>
      <c r="L552">
        <v>51</v>
      </c>
      <c r="M552" t="b">
        <v>1</v>
      </c>
      <c r="N552" t="s">
        <v>8269</v>
      </c>
      <c r="O552" s="20" t="s">
        <v>8319</v>
      </c>
      <c r="P552" s="15" t="s">
        <v>8320</v>
      </c>
      <c r="Q552" s="13">
        <v>41915.437210648146</v>
      </c>
      <c r="R552">
        <v>2014</v>
      </c>
      <c r="S552" t="s">
        <v>8373</v>
      </c>
    </row>
    <row r="553" spans="1:19" ht="218" thickBot="1" x14ac:dyDescent="0.4">
      <c r="A553">
        <v>3272</v>
      </c>
      <c r="B553" s="3" t="s">
        <v>3272</v>
      </c>
      <c r="C553" s="3" t="s">
        <v>7382</v>
      </c>
      <c r="D553" s="6">
        <v>10000</v>
      </c>
      <c r="E553" s="8">
        <v>15443</v>
      </c>
      <c r="F553" t="s">
        <v>8218</v>
      </c>
      <c r="G553" t="s">
        <v>8223</v>
      </c>
      <c r="H553" t="s">
        <v>8245</v>
      </c>
      <c r="I553">
        <v>1446814809</v>
      </c>
      <c r="J553">
        <v>1444219209</v>
      </c>
      <c r="K553" t="b">
        <v>1</v>
      </c>
      <c r="L553">
        <v>145</v>
      </c>
      <c r="M553" t="b">
        <v>1</v>
      </c>
      <c r="N553" t="s">
        <v>8269</v>
      </c>
      <c r="O553" s="20" t="s">
        <v>8319</v>
      </c>
      <c r="P553" s="15" t="s">
        <v>8320</v>
      </c>
      <c r="Q553" s="12">
        <v>42284.500104166669</v>
      </c>
      <c r="R553">
        <v>2015</v>
      </c>
      <c r="S553" t="s">
        <v>8373</v>
      </c>
    </row>
    <row r="554" spans="1:19" ht="276" thickBot="1" x14ac:dyDescent="0.4">
      <c r="A554">
        <v>3273</v>
      </c>
      <c r="B554" s="3" t="s">
        <v>3273</v>
      </c>
      <c r="C554" s="3" t="s">
        <v>7383</v>
      </c>
      <c r="D554" s="6">
        <v>4000</v>
      </c>
      <c r="E554" s="8">
        <v>4296</v>
      </c>
      <c r="F554" t="s">
        <v>8218</v>
      </c>
      <c r="G554" t="s">
        <v>8223</v>
      </c>
      <c r="H554" t="s">
        <v>8245</v>
      </c>
      <c r="I554">
        <v>1473879600</v>
      </c>
      <c r="J554">
        <v>1472498042</v>
      </c>
      <c r="K554" t="b">
        <v>1</v>
      </c>
      <c r="L554">
        <v>21</v>
      </c>
      <c r="M554" t="b">
        <v>1</v>
      </c>
      <c r="N554" t="s">
        <v>8269</v>
      </c>
      <c r="O554" s="20" t="s">
        <v>8319</v>
      </c>
      <c r="P554" s="15" t="s">
        <v>8320</v>
      </c>
      <c r="Q554" s="13">
        <v>42611.801412037035</v>
      </c>
      <c r="R554">
        <v>2016</v>
      </c>
      <c r="S554" t="s">
        <v>8371</v>
      </c>
    </row>
    <row r="555" spans="1:19" ht="247" thickBot="1" x14ac:dyDescent="0.4">
      <c r="A555">
        <v>3274</v>
      </c>
      <c r="B555" s="3" t="s">
        <v>3274</v>
      </c>
      <c r="C555" s="3" t="s">
        <v>7384</v>
      </c>
      <c r="D555" s="6">
        <v>15500</v>
      </c>
      <c r="E555" s="8">
        <v>15705</v>
      </c>
      <c r="F555" t="s">
        <v>8218</v>
      </c>
      <c r="G555" t="s">
        <v>8223</v>
      </c>
      <c r="H555" t="s">
        <v>8245</v>
      </c>
      <c r="I555">
        <v>1458075600</v>
      </c>
      <c r="J555">
        <v>1454259272</v>
      </c>
      <c r="K555" t="b">
        <v>1</v>
      </c>
      <c r="L555">
        <v>286</v>
      </c>
      <c r="M555" t="b">
        <v>1</v>
      </c>
      <c r="N555" t="s">
        <v>8269</v>
      </c>
      <c r="O555" s="20" t="s">
        <v>8319</v>
      </c>
      <c r="P555" s="15" t="s">
        <v>8320</v>
      </c>
      <c r="Q555" s="12">
        <v>42400.70453703704</v>
      </c>
      <c r="R555">
        <v>2016</v>
      </c>
      <c r="S555" t="s">
        <v>8365</v>
      </c>
    </row>
    <row r="556" spans="1:19" ht="276" thickBot="1" x14ac:dyDescent="0.4">
      <c r="A556">
        <v>3275</v>
      </c>
      <c r="B556" s="3" t="s">
        <v>3275</v>
      </c>
      <c r="C556" s="3" t="s">
        <v>7385</v>
      </c>
      <c r="D556" s="6">
        <v>1800</v>
      </c>
      <c r="E556" s="8">
        <v>1805</v>
      </c>
      <c r="F556" t="s">
        <v>8218</v>
      </c>
      <c r="G556" t="s">
        <v>8223</v>
      </c>
      <c r="H556" t="s">
        <v>8245</v>
      </c>
      <c r="I556">
        <v>1423456200</v>
      </c>
      <c r="J556">
        <v>1421183271</v>
      </c>
      <c r="K556" t="b">
        <v>1</v>
      </c>
      <c r="L556">
        <v>12</v>
      </c>
      <c r="M556" t="b">
        <v>1</v>
      </c>
      <c r="N556" t="s">
        <v>8269</v>
      </c>
      <c r="O556" s="20" t="s">
        <v>8319</v>
      </c>
      <c r="P556" s="15" t="s">
        <v>8320</v>
      </c>
      <c r="Q556" s="13">
        <v>42017.88045138889</v>
      </c>
      <c r="R556">
        <v>2015</v>
      </c>
      <c r="S556" t="s">
        <v>8365</v>
      </c>
    </row>
    <row r="557" spans="1:19" ht="261.5" thickBot="1" x14ac:dyDescent="0.4">
      <c r="A557">
        <v>3276</v>
      </c>
      <c r="B557" s="3" t="s">
        <v>3276</v>
      </c>
      <c r="C557" s="3" t="s">
        <v>7386</v>
      </c>
      <c r="D557" s="6">
        <v>4500</v>
      </c>
      <c r="E557" s="8">
        <v>5258</v>
      </c>
      <c r="F557" t="s">
        <v>8218</v>
      </c>
      <c r="G557" t="s">
        <v>8228</v>
      </c>
      <c r="H557" t="s">
        <v>8250</v>
      </c>
      <c r="I557">
        <v>1459483140</v>
      </c>
      <c r="J557">
        <v>1456526879</v>
      </c>
      <c r="K557" t="b">
        <v>1</v>
      </c>
      <c r="L557">
        <v>100</v>
      </c>
      <c r="M557" t="b">
        <v>1</v>
      </c>
      <c r="N557" t="s">
        <v>8269</v>
      </c>
      <c r="O557" s="20" t="s">
        <v>8319</v>
      </c>
      <c r="P557" s="15" t="s">
        <v>8320</v>
      </c>
      <c r="Q557" s="12">
        <v>42426.949988425928</v>
      </c>
      <c r="R557">
        <v>2016</v>
      </c>
      <c r="S557" t="s">
        <v>8376</v>
      </c>
    </row>
    <row r="558" spans="1:19" ht="247" thickBot="1" x14ac:dyDescent="0.4">
      <c r="A558">
        <v>3277</v>
      </c>
      <c r="B558" s="3" t="s">
        <v>3277</v>
      </c>
      <c r="C558" s="3" t="s">
        <v>7387</v>
      </c>
      <c r="D558" s="6">
        <v>5000</v>
      </c>
      <c r="E558" s="8">
        <v>5430</v>
      </c>
      <c r="F558" t="s">
        <v>8218</v>
      </c>
      <c r="G558" t="s">
        <v>8224</v>
      </c>
      <c r="H558" t="s">
        <v>8246</v>
      </c>
      <c r="I558">
        <v>1416331406</v>
      </c>
      <c r="J558">
        <v>1413735806</v>
      </c>
      <c r="K558" t="b">
        <v>1</v>
      </c>
      <c r="L558">
        <v>100</v>
      </c>
      <c r="M558" t="b">
        <v>1</v>
      </c>
      <c r="N558" t="s">
        <v>8269</v>
      </c>
      <c r="O558" s="20" t="s">
        <v>8319</v>
      </c>
      <c r="P558" s="15" t="s">
        <v>8320</v>
      </c>
      <c r="Q558" s="13">
        <v>41931.682939814818</v>
      </c>
      <c r="R558">
        <v>2014</v>
      </c>
      <c r="S558" t="s">
        <v>8373</v>
      </c>
    </row>
    <row r="559" spans="1:19" ht="276" thickBot="1" x14ac:dyDescent="0.4">
      <c r="A559">
        <v>3278</v>
      </c>
      <c r="B559" s="3" t="s">
        <v>3278</v>
      </c>
      <c r="C559" s="3" t="s">
        <v>7388</v>
      </c>
      <c r="D559" s="6">
        <v>2500</v>
      </c>
      <c r="E559" s="8">
        <v>2585</v>
      </c>
      <c r="F559" t="s">
        <v>8218</v>
      </c>
      <c r="G559" t="s">
        <v>8224</v>
      </c>
      <c r="H559" t="s">
        <v>8246</v>
      </c>
      <c r="I559">
        <v>1433017303</v>
      </c>
      <c r="J559">
        <v>1430425303</v>
      </c>
      <c r="K559" t="b">
        <v>1</v>
      </c>
      <c r="L559">
        <v>34</v>
      </c>
      <c r="M559" t="b">
        <v>1</v>
      </c>
      <c r="N559" t="s">
        <v>8269</v>
      </c>
      <c r="O559" s="20" t="s">
        <v>8319</v>
      </c>
      <c r="P559" s="15" t="s">
        <v>8320</v>
      </c>
      <c r="Q559" s="12">
        <v>42124.848414351851</v>
      </c>
      <c r="R559">
        <v>2015</v>
      </c>
      <c r="S559" t="s">
        <v>8367</v>
      </c>
    </row>
    <row r="560" spans="1:19" ht="276" thickBot="1" x14ac:dyDescent="0.4">
      <c r="A560">
        <v>3279</v>
      </c>
      <c r="B560" s="3" t="s">
        <v>3279</v>
      </c>
      <c r="C560" s="3" t="s">
        <v>7389</v>
      </c>
      <c r="D560" s="6">
        <v>5800</v>
      </c>
      <c r="E560" s="8">
        <v>6628</v>
      </c>
      <c r="F560" t="s">
        <v>8218</v>
      </c>
      <c r="G560" t="s">
        <v>8223</v>
      </c>
      <c r="H560" t="s">
        <v>8245</v>
      </c>
      <c r="I560">
        <v>1459474059</v>
      </c>
      <c r="J560">
        <v>1456885659</v>
      </c>
      <c r="K560" t="b">
        <v>0</v>
      </c>
      <c r="L560">
        <v>63</v>
      </c>
      <c r="M560" t="b">
        <v>1</v>
      </c>
      <c r="N560" t="s">
        <v>8269</v>
      </c>
      <c r="O560" s="20" t="s">
        <v>8319</v>
      </c>
      <c r="P560" s="15" t="s">
        <v>8320</v>
      </c>
      <c r="Q560" s="13">
        <v>42431.102534722224</v>
      </c>
      <c r="R560">
        <v>2016</v>
      </c>
      <c r="S560" t="s">
        <v>8366</v>
      </c>
    </row>
    <row r="561" spans="1:19" ht="276" thickBot="1" x14ac:dyDescent="0.4">
      <c r="A561">
        <v>3280</v>
      </c>
      <c r="B561" s="3" t="s">
        <v>3280</v>
      </c>
      <c r="C561" s="3" t="s">
        <v>7390</v>
      </c>
      <c r="D561" s="6">
        <v>2000</v>
      </c>
      <c r="E561" s="8">
        <v>2060</v>
      </c>
      <c r="F561" t="s">
        <v>8218</v>
      </c>
      <c r="G561" t="s">
        <v>8223</v>
      </c>
      <c r="H561" t="s">
        <v>8245</v>
      </c>
      <c r="I561">
        <v>1433134800</v>
      </c>
      <c r="J561">
        <v>1430158198</v>
      </c>
      <c r="K561" t="b">
        <v>0</v>
      </c>
      <c r="L561">
        <v>30</v>
      </c>
      <c r="M561" t="b">
        <v>1</v>
      </c>
      <c r="N561" t="s">
        <v>8269</v>
      </c>
      <c r="O561" s="20" t="s">
        <v>8319</v>
      </c>
      <c r="P561" s="15" t="s">
        <v>8320</v>
      </c>
      <c r="Q561" s="12">
        <v>42121.756921296299</v>
      </c>
      <c r="R561">
        <v>2015</v>
      </c>
      <c r="S561" t="s">
        <v>8367</v>
      </c>
    </row>
    <row r="562" spans="1:19" ht="189" thickBot="1" x14ac:dyDescent="0.4">
      <c r="A562">
        <v>3281</v>
      </c>
      <c r="B562" s="3" t="s">
        <v>3281</v>
      </c>
      <c r="C562" s="3" t="s">
        <v>7391</v>
      </c>
      <c r="D562" s="6">
        <v>5000</v>
      </c>
      <c r="E562" s="8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 s="20" t="s">
        <v>8319</v>
      </c>
      <c r="P562" s="15" t="s">
        <v>8320</v>
      </c>
      <c r="Q562" s="13">
        <v>42219.019733796296</v>
      </c>
      <c r="R562">
        <v>2015</v>
      </c>
      <c r="S562" t="s">
        <v>8371</v>
      </c>
    </row>
    <row r="563" spans="1:19" ht="261.5" thickBot="1" x14ac:dyDescent="0.4">
      <c r="A563">
        <v>3282</v>
      </c>
      <c r="B563" s="3" t="s">
        <v>3282</v>
      </c>
      <c r="C563" s="3" t="s">
        <v>7392</v>
      </c>
      <c r="D563" s="6">
        <v>31000</v>
      </c>
      <c r="E563" s="8">
        <v>31820.5</v>
      </c>
      <c r="F563" t="s">
        <v>8218</v>
      </c>
      <c r="G563" t="s">
        <v>8223</v>
      </c>
      <c r="H563" t="s">
        <v>8245</v>
      </c>
      <c r="I563">
        <v>1461904788</v>
      </c>
      <c r="J563">
        <v>1458103188</v>
      </c>
      <c r="K563" t="b">
        <v>0</v>
      </c>
      <c r="L563">
        <v>237</v>
      </c>
      <c r="M563" t="b">
        <v>1</v>
      </c>
      <c r="N563" t="s">
        <v>8269</v>
      </c>
      <c r="O563" s="20" t="s">
        <v>8319</v>
      </c>
      <c r="P563" s="15" t="s">
        <v>8320</v>
      </c>
      <c r="Q563" s="12">
        <v>42445.194305555553</v>
      </c>
      <c r="R563">
        <v>2016</v>
      </c>
      <c r="S563" t="s">
        <v>8366</v>
      </c>
    </row>
    <row r="564" spans="1:19" ht="261.5" thickBot="1" x14ac:dyDescent="0.4">
      <c r="A564">
        <v>3283</v>
      </c>
      <c r="B564" s="3" t="s">
        <v>3283</v>
      </c>
      <c r="C564" s="3" t="s">
        <v>7393</v>
      </c>
      <c r="D564" s="6">
        <v>800</v>
      </c>
      <c r="E564" s="8">
        <v>838</v>
      </c>
      <c r="F564" t="s">
        <v>8218</v>
      </c>
      <c r="G564" t="s">
        <v>8224</v>
      </c>
      <c r="H564" t="s">
        <v>8246</v>
      </c>
      <c r="I564">
        <v>1455138000</v>
      </c>
      <c r="J564">
        <v>1452448298</v>
      </c>
      <c r="K564" t="b">
        <v>0</v>
      </c>
      <c r="L564">
        <v>47</v>
      </c>
      <c r="M564" t="b">
        <v>1</v>
      </c>
      <c r="N564" t="s">
        <v>8269</v>
      </c>
      <c r="O564" s="20" t="s">
        <v>8319</v>
      </c>
      <c r="P564" s="15" t="s">
        <v>8320</v>
      </c>
      <c r="Q564" s="13">
        <v>42379.744189814817</v>
      </c>
      <c r="R564">
        <v>2016</v>
      </c>
      <c r="S564" t="s">
        <v>8365</v>
      </c>
    </row>
    <row r="565" spans="1:19" ht="232.5" thickBot="1" x14ac:dyDescent="0.4">
      <c r="A565">
        <v>3284</v>
      </c>
      <c r="B565" s="3" t="s">
        <v>3284</v>
      </c>
      <c r="C565" s="3" t="s">
        <v>7394</v>
      </c>
      <c r="D565" s="6">
        <v>3000</v>
      </c>
      <c r="E565" s="8">
        <v>3048</v>
      </c>
      <c r="F565" t="s">
        <v>8218</v>
      </c>
      <c r="G565" t="s">
        <v>8223</v>
      </c>
      <c r="H565" t="s">
        <v>8245</v>
      </c>
      <c r="I565">
        <v>1454047140</v>
      </c>
      <c r="J565">
        <v>1452546853</v>
      </c>
      <c r="K565" t="b">
        <v>0</v>
      </c>
      <c r="L565">
        <v>15</v>
      </c>
      <c r="M565" t="b">
        <v>1</v>
      </c>
      <c r="N565" t="s">
        <v>8269</v>
      </c>
      <c r="O565" s="20" t="s">
        <v>8319</v>
      </c>
      <c r="P565" s="15" t="s">
        <v>8320</v>
      </c>
      <c r="Q565" s="12">
        <v>42380.884872685187</v>
      </c>
      <c r="R565">
        <v>2016</v>
      </c>
      <c r="S565" t="s">
        <v>8365</v>
      </c>
    </row>
    <row r="566" spans="1:19" ht="58.5" thickBot="1" x14ac:dyDescent="0.4">
      <c r="A566">
        <v>3285</v>
      </c>
      <c r="B566" s="3" t="s">
        <v>3285</v>
      </c>
      <c r="C566" s="3" t="s">
        <v>7395</v>
      </c>
      <c r="D566" s="6">
        <v>4999</v>
      </c>
      <c r="E566" s="8">
        <v>5604</v>
      </c>
      <c r="F566" t="s">
        <v>8218</v>
      </c>
      <c r="G566" t="s">
        <v>8223</v>
      </c>
      <c r="H566" t="s">
        <v>8245</v>
      </c>
      <c r="I566">
        <v>1488258000</v>
      </c>
      <c r="J566">
        <v>1485556626</v>
      </c>
      <c r="K566" t="b">
        <v>0</v>
      </c>
      <c r="L566">
        <v>81</v>
      </c>
      <c r="M566" t="b">
        <v>1</v>
      </c>
      <c r="N566" t="s">
        <v>8269</v>
      </c>
      <c r="O566" s="20" t="s">
        <v>8319</v>
      </c>
      <c r="P566" s="15" t="s">
        <v>8320</v>
      </c>
      <c r="Q566" s="13">
        <v>42762.942430555559</v>
      </c>
      <c r="R566">
        <v>2017</v>
      </c>
      <c r="S566" t="s">
        <v>8365</v>
      </c>
    </row>
    <row r="567" spans="1:19" ht="276" thickBot="1" x14ac:dyDescent="0.4">
      <c r="A567">
        <v>3286</v>
      </c>
      <c r="B567" s="3" t="s">
        <v>3286</v>
      </c>
      <c r="C567" s="3" t="s">
        <v>7396</v>
      </c>
      <c r="D567" s="6">
        <v>15000</v>
      </c>
      <c r="E567" s="8">
        <v>15265</v>
      </c>
      <c r="F567" t="s">
        <v>8218</v>
      </c>
      <c r="G567" t="s">
        <v>8223</v>
      </c>
      <c r="H567" t="s">
        <v>8245</v>
      </c>
      <c r="I567">
        <v>1471291782</v>
      </c>
      <c r="J567">
        <v>1468699782</v>
      </c>
      <c r="K567" t="b">
        <v>0</v>
      </c>
      <c r="L567">
        <v>122</v>
      </c>
      <c r="M567" t="b">
        <v>1</v>
      </c>
      <c r="N567" t="s">
        <v>8269</v>
      </c>
      <c r="O567" s="20" t="s">
        <v>8319</v>
      </c>
      <c r="P567" s="15" t="s">
        <v>8320</v>
      </c>
      <c r="Q567" s="12">
        <v>42567.840069444443</v>
      </c>
      <c r="R567">
        <v>2016</v>
      </c>
      <c r="S567" t="s">
        <v>8370</v>
      </c>
    </row>
    <row r="568" spans="1:19" ht="189" thickBot="1" x14ac:dyDescent="0.4">
      <c r="A568">
        <v>3287</v>
      </c>
      <c r="B568" s="3" t="s">
        <v>3287</v>
      </c>
      <c r="C568" s="3" t="s">
        <v>7397</v>
      </c>
      <c r="D568" s="6">
        <v>2500</v>
      </c>
      <c r="E568" s="8">
        <v>2500</v>
      </c>
      <c r="F568" t="s">
        <v>8218</v>
      </c>
      <c r="G568" t="s">
        <v>8228</v>
      </c>
      <c r="H568" t="s">
        <v>8250</v>
      </c>
      <c r="I568">
        <v>1448733628</v>
      </c>
      <c r="J568">
        <v>1446573628</v>
      </c>
      <c r="K568" t="b">
        <v>0</v>
      </c>
      <c r="L568">
        <v>34</v>
      </c>
      <c r="M568" t="b">
        <v>1</v>
      </c>
      <c r="N568" t="s">
        <v>8269</v>
      </c>
      <c r="O568" s="20" t="s">
        <v>8319</v>
      </c>
      <c r="P568" s="15" t="s">
        <v>8320</v>
      </c>
      <c r="Q568" s="13">
        <v>42311.750324074077</v>
      </c>
      <c r="R568">
        <v>2015</v>
      </c>
      <c r="S568" t="s">
        <v>8374</v>
      </c>
    </row>
    <row r="569" spans="1:19" ht="261.5" thickBot="1" x14ac:dyDescent="0.4">
      <c r="A569">
        <v>3288</v>
      </c>
      <c r="B569" s="3" t="s">
        <v>3288</v>
      </c>
      <c r="C569" s="3" t="s">
        <v>7398</v>
      </c>
      <c r="D569" s="6">
        <v>10000</v>
      </c>
      <c r="E569" s="8">
        <v>10026.49</v>
      </c>
      <c r="F569" t="s">
        <v>8218</v>
      </c>
      <c r="G569" t="s">
        <v>8224</v>
      </c>
      <c r="H569" t="s">
        <v>8246</v>
      </c>
      <c r="I569">
        <v>1466463600</v>
      </c>
      <c r="J569">
        <v>1463337315</v>
      </c>
      <c r="K569" t="b">
        <v>0</v>
      </c>
      <c r="L569">
        <v>207</v>
      </c>
      <c r="M569" t="b">
        <v>1</v>
      </c>
      <c r="N569" t="s">
        <v>8269</v>
      </c>
      <c r="O569" s="20" t="s">
        <v>8319</v>
      </c>
      <c r="P569" s="15" t="s">
        <v>8320</v>
      </c>
      <c r="Q569" s="12">
        <v>42505.77447916667</v>
      </c>
      <c r="R569">
        <v>2016</v>
      </c>
      <c r="S569" t="s">
        <v>8368</v>
      </c>
    </row>
    <row r="570" spans="1:19" ht="276" thickBot="1" x14ac:dyDescent="0.4">
      <c r="A570">
        <v>3289</v>
      </c>
      <c r="B570" s="3" t="s">
        <v>3289</v>
      </c>
      <c r="C570" s="3" t="s">
        <v>7399</v>
      </c>
      <c r="D570" s="6">
        <v>500</v>
      </c>
      <c r="E570" s="8">
        <v>665.21</v>
      </c>
      <c r="F570" t="s">
        <v>8218</v>
      </c>
      <c r="G570" t="s">
        <v>8224</v>
      </c>
      <c r="H570" t="s">
        <v>8246</v>
      </c>
      <c r="I570">
        <v>1487580602</v>
      </c>
      <c r="J570">
        <v>1485161402</v>
      </c>
      <c r="K570" t="b">
        <v>0</v>
      </c>
      <c r="L570">
        <v>25</v>
      </c>
      <c r="M570" t="b">
        <v>1</v>
      </c>
      <c r="N570" t="s">
        <v>8269</v>
      </c>
      <c r="O570" s="20" t="s">
        <v>8319</v>
      </c>
      <c r="P570" s="15" t="s">
        <v>8320</v>
      </c>
      <c r="Q570" s="13">
        <v>42758.368078703701</v>
      </c>
      <c r="R570">
        <v>2017</v>
      </c>
      <c r="S570" t="s">
        <v>8365</v>
      </c>
    </row>
    <row r="571" spans="1:19" ht="247" thickBot="1" x14ac:dyDescent="0.4">
      <c r="A571">
        <v>3290</v>
      </c>
      <c r="B571" s="3" t="s">
        <v>3290</v>
      </c>
      <c r="C571" s="3" t="s">
        <v>7400</v>
      </c>
      <c r="D571" s="6">
        <v>2000</v>
      </c>
      <c r="E571" s="8">
        <v>2424</v>
      </c>
      <c r="F571" t="s">
        <v>8218</v>
      </c>
      <c r="G571" t="s">
        <v>8224</v>
      </c>
      <c r="H571" t="s">
        <v>8246</v>
      </c>
      <c r="I571">
        <v>1489234891</v>
      </c>
      <c r="J571">
        <v>1486642891</v>
      </c>
      <c r="K571" t="b">
        <v>0</v>
      </c>
      <c r="L571">
        <v>72</v>
      </c>
      <c r="M571" t="b">
        <v>1</v>
      </c>
      <c r="N571" t="s">
        <v>8269</v>
      </c>
      <c r="O571" s="20" t="s">
        <v>8319</v>
      </c>
      <c r="P571" s="15" t="s">
        <v>8320</v>
      </c>
      <c r="Q571" s="12">
        <v>42775.51494212963</v>
      </c>
      <c r="R571">
        <v>2017</v>
      </c>
      <c r="S571" t="s">
        <v>8376</v>
      </c>
    </row>
    <row r="572" spans="1:19" ht="276" thickBot="1" x14ac:dyDescent="0.4">
      <c r="A572">
        <v>3291</v>
      </c>
      <c r="B572" s="3" t="s">
        <v>3291</v>
      </c>
      <c r="C572" s="3" t="s">
        <v>7401</v>
      </c>
      <c r="D572" s="6">
        <v>500</v>
      </c>
      <c r="E572" s="8">
        <v>570</v>
      </c>
      <c r="F572" t="s">
        <v>8218</v>
      </c>
      <c r="G572" t="s">
        <v>8223</v>
      </c>
      <c r="H572" t="s">
        <v>8245</v>
      </c>
      <c r="I572">
        <v>1442462340</v>
      </c>
      <c r="J572">
        <v>1439743900</v>
      </c>
      <c r="K572" t="b">
        <v>0</v>
      </c>
      <c r="L572">
        <v>14</v>
      </c>
      <c r="M572" t="b">
        <v>1</v>
      </c>
      <c r="N572" t="s">
        <v>8269</v>
      </c>
      <c r="O572" s="20" t="s">
        <v>8319</v>
      </c>
      <c r="P572" s="15" t="s">
        <v>8320</v>
      </c>
      <c r="Q572" s="13">
        <v>42232.702546296299</v>
      </c>
      <c r="R572">
        <v>2015</v>
      </c>
      <c r="S572" t="s">
        <v>8371</v>
      </c>
    </row>
    <row r="573" spans="1:19" ht="218" thickBot="1" x14ac:dyDescent="0.4">
      <c r="A573">
        <v>3292</v>
      </c>
      <c r="B573" s="3" t="s">
        <v>3292</v>
      </c>
      <c r="C573" s="3" t="s">
        <v>7402</v>
      </c>
      <c r="D573" s="6">
        <v>101</v>
      </c>
      <c r="E573" s="8">
        <v>289</v>
      </c>
      <c r="F573" t="s">
        <v>8218</v>
      </c>
      <c r="G573" t="s">
        <v>8224</v>
      </c>
      <c r="H573" t="s">
        <v>8246</v>
      </c>
      <c r="I573">
        <v>1449257348</v>
      </c>
      <c r="J573">
        <v>1444069748</v>
      </c>
      <c r="K573" t="b">
        <v>0</v>
      </c>
      <c r="L573">
        <v>15</v>
      </c>
      <c r="M573" t="b">
        <v>1</v>
      </c>
      <c r="N573" t="s">
        <v>8269</v>
      </c>
      <c r="O573" s="20" t="s">
        <v>8319</v>
      </c>
      <c r="P573" s="15" t="s">
        <v>8320</v>
      </c>
      <c r="Q573" s="12">
        <v>42282.770231481481</v>
      </c>
      <c r="R573">
        <v>2015</v>
      </c>
      <c r="S573" t="s">
        <v>8373</v>
      </c>
    </row>
    <row r="574" spans="1:19" ht="247" thickBot="1" x14ac:dyDescent="0.4">
      <c r="A574">
        <v>3293</v>
      </c>
      <c r="B574" s="3" t="s">
        <v>3293</v>
      </c>
      <c r="C574" s="3" t="s">
        <v>7403</v>
      </c>
      <c r="D574" s="6">
        <v>4500</v>
      </c>
      <c r="E574" s="8">
        <v>7670</v>
      </c>
      <c r="F574" t="s">
        <v>8218</v>
      </c>
      <c r="G574" t="s">
        <v>8227</v>
      </c>
      <c r="H574" t="s">
        <v>8249</v>
      </c>
      <c r="I574">
        <v>1488622352</v>
      </c>
      <c r="J574">
        <v>1486030352</v>
      </c>
      <c r="K574" t="b">
        <v>0</v>
      </c>
      <c r="L574">
        <v>91</v>
      </c>
      <c r="M574" t="b">
        <v>1</v>
      </c>
      <c r="N574" t="s">
        <v>8269</v>
      </c>
      <c r="O574" s="20" t="s">
        <v>8319</v>
      </c>
      <c r="P574" s="15" t="s">
        <v>8320</v>
      </c>
      <c r="Q574" s="13">
        <v>42768.425370370373</v>
      </c>
      <c r="R574">
        <v>2017</v>
      </c>
      <c r="S574" t="s">
        <v>8376</v>
      </c>
    </row>
    <row r="575" spans="1:19" ht="276" thickBot="1" x14ac:dyDescent="0.4">
      <c r="A575">
        <v>3294</v>
      </c>
      <c r="B575" s="3" t="s">
        <v>3294</v>
      </c>
      <c r="C575" s="3" t="s">
        <v>7404</v>
      </c>
      <c r="D575" s="6">
        <v>600</v>
      </c>
      <c r="E575" s="8">
        <v>710</v>
      </c>
      <c r="F575" t="s">
        <v>8218</v>
      </c>
      <c r="G575" t="s">
        <v>8224</v>
      </c>
      <c r="H575" t="s">
        <v>8246</v>
      </c>
      <c r="I575">
        <v>1434459554</v>
      </c>
      <c r="J575">
        <v>1431867554</v>
      </c>
      <c r="K575" t="b">
        <v>0</v>
      </c>
      <c r="L575">
        <v>24</v>
      </c>
      <c r="M575" t="b">
        <v>1</v>
      </c>
      <c r="N575" t="s">
        <v>8269</v>
      </c>
      <c r="O575" s="20" t="s">
        <v>8319</v>
      </c>
      <c r="P575" s="15" t="s">
        <v>8320</v>
      </c>
      <c r="Q575" s="12">
        <v>42141.541134259256</v>
      </c>
      <c r="R575">
        <v>2015</v>
      </c>
      <c r="S575" t="s">
        <v>8368</v>
      </c>
    </row>
    <row r="576" spans="1:19" ht="261.5" thickBot="1" x14ac:dyDescent="0.4">
      <c r="A576">
        <v>3295</v>
      </c>
      <c r="B576" s="3" t="s">
        <v>3295</v>
      </c>
      <c r="C576" s="3" t="s">
        <v>7405</v>
      </c>
      <c r="D576" s="6">
        <v>700</v>
      </c>
      <c r="E576" s="8">
        <v>720.01</v>
      </c>
      <c r="F576" t="s">
        <v>8218</v>
      </c>
      <c r="G576" t="s">
        <v>8224</v>
      </c>
      <c r="H576" t="s">
        <v>8246</v>
      </c>
      <c r="I576">
        <v>1474886229</v>
      </c>
      <c r="J576">
        <v>1472294229</v>
      </c>
      <c r="K576" t="b">
        <v>0</v>
      </c>
      <c r="L576">
        <v>27</v>
      </c>
      <c r="M576" t="b">
        <v>1</v>
      </c>
      <c r="N576" t="s">
        <v>8269</v>
      </c>
      <c r="O576" s="20" t="s">
        <v>8319</v>
      </c>
      <c r="P576" s="15" t="s">
        <v>8320</v>
      </c>
      <c r="Q576" s="13">
        <v>42609.442465277774</v>
      </c>
      <c r="R576">
        <v>2016</v>
      </c>
      <c r="S576" t="s">
        <v>8371</v>
      </c>
    </row>
    <row r="577" spans="1:19" ht="247" thickBot="1" x14ac:dyDescent="0.4">
      <c r="A577">
        <v>3296</v>
      </c>
      <c r="B577" s="3" t="s">
        <v>3296</v>
      </c>
      <c r="C577" s="3" t="s">
        <v>7406</v>
      </c>
      <c r="D577" s="6">
        <v>1500</v>
      </c>
      <c r="E577" s="8">
        <v>2161</v>
      </c>
      <c r="F577" t="s">
        <v>8218</v>
      </c>
      <c r="G577" t="s">
        <v>8224</v>
      </c>
      <c r="H577" t="s">
        <v>8246</v>
      </c>
      <c r="I577">
        <v>1448229600</v>
      </c>
      <c r="J577">
        <v>1446401372</v>
      </c>
      <c r="K577" t="b">
        <v>0</v>
      </c>
      <c r="L577">
        <v>47</v>
      </c>
      <c r="M577" t="b">
        <v>1</v>
      </c>
      <c r="N577" t="s">
        <v>8269</v>
      </c>
      <c r="O577" s="20" t="s">
        <v>8319</v>
      </c>
      <c r="P577" s="15" t="s">
        <v>8320</v>
      </c>
      <c r="Q577" s="12">
        <v>42309.756620370368</v>
      </c>
      <c r="R577">
        <v>2015</v>
      </c>
      <c r="S577" t="s">
        <v>8374</v>
      </c>
    </row>
    <row r="578" spans="1:19" ht="232.5" thickBot="1" x14ac:dyDescent="0.4">
      <c r="A578">
        <v>3297</v>
      </c>
      <c r="B578" s="3" t="s">
        <v>3297</v>
      </c>
      <c r="C578" s="3" t="s">
        <v>7407</v>
      </c>
      <c r="D578" s="6">
        <v>5500</v>
      </c>
      <c r="E578" s="8">
        <v>5504</v>
      </c>
      <c r="F578" t="s">
        <v>8218</v>
      </c>
      <c r="G578" t="s">
        <v>8224</v>
      </c>
      <c r="H578" t="s">
        <v>8246</v>
      </c>
      <c r="I578">
        <v>1438037940</v>
      </c>
      <c r="J578">
        <v>1436380256</v>
      </c>
      <c r="K578" t="b">
        <v>0</v>
      </c>
      <c r="L578">
        <v>44</v>
      </c>
      <c r="M578" t="b">
        <v>1</v>
      </c>
      <c r="N578" t="s">
        <v>8269</v>
      </c>
      <c r="O578" s="20" t="s">
        <v>8319</v>
      </c>
      <c r="P578" s="15" t="s">
        <v>8320</v>
      </c>
      <c r="Q578" s="13">
        <v>42193.771481481483</v>
      </c>
      <c r="R578">
        <v>2015</v>
      </c>
      <c r="S578" t="s">
        <v>8370</v>
      </c>
    </row>
    <row r="579" spans="1:19" ht="276" thickBot="1" x14ac:dyDescent="0.4">
      <c r="A579">
        <v>3298</v>
      </c>
      <c r="B579" s="3" t="s">
        <v>3298</v>
      </c>
      <c r="C579" s="3" t="s">
        <v>7408</v>
      </c>
      <c r="D579" s="6">
        <v>10000</v>
      </c>
      <c r="E579" s="8">
        <v>10173</v>
      </c>
      <c r="F579" t="s">
        <v>8218</v>
      </c>
      <c r="G579" t="s">
        <v>8223</v>
      </c>
      <c r="H579" t="s">
        <v>8245</v>
      </c>
      <c r="I579">
        <v>1442102400</v>
      </c>
      <c r="J579">
        <v>1440370768</v>
      </c>
      <c r="K579" t="b">
        <v>0</v>
      </c>
      <c r="L579">
        <v>72</v>
      </c>
      <c r="M579" t="b">
        <v>1</v>
      </c>
      <c r="N579" t="s">
        <v>8269</v>
      </c>
      <c r="O579" s="20" t="s">
        <v>8319</v>
      </c>
      <c r="P579" s="15" t="s">
        <v>8320</v>
      </c>
      <c r="Q579" s="12">
        <v>42239.957962962966</v>
      </c>
      <c r="R579">
        <v>2015</v>
      </c>
      <c r="S579" t="s">
        <v>8371</v>
      </c>
    </row>
    <row r="580" spans="1:19" ht="247" thickBot="1" x14ac:dyDescent="0.4">
      <c r="A580">
        <v>3299</v>
      </c>
      <c r="B580" s="3" t="s">
        <v>3299</v>
      </c>
      <c r="C580" s="3" t="s">
        <v>7409</v>
      </c>
      <c r="D580" s="6">
        <v>3000</v>
      </c>
      <c r="E580" s="8">
        <v>3486</v>
      </c>
      <c r="F580" t="s">
        <v>8218</v>
      </c>
      <c r="G580" t="s">
        <v>8223</v>
      </c>
      <c r="H580" t="s">
        <v>8245</v>
      </c>
      <c r="I580">
        <v>1444860063</v>
      </c>
      <c r="J580">
        <v>1442268063</v>
      </c>
      <c r="K580" t="b">
        <v>0</v>
      </c>
      <c r="L580">
        <v>63</v>
      </c>
      <c r="M580" t="b">
        <v>1</v>
      </c>
      <c r="N580" t="s">
        <v>8269</v>
      </c>
      <c r="O580" s="20" t="s">
        <v>8319</v>
      </c>
      <c r="P580" s="15" t="s">
        <v>8320</v>
      </c>
      <c r="Q580" s="13">
        <v>42261.917395833334</v>
      </c>
      <c r="R580">
        <v>2015</v>
      </c>
      <c r="S580" t="s">
        <v>8372</v>
      </c>
    </row>
    <row r="581" spans="1:19" ht="218" thickBot="1" x14ac:dyDescent="0.4">
      <c r="A581">
        <v>3300</v>
      </c>
      <c r="B581" s="3" t="s">
        <v>3300</v>
      </c>
      <c r="C581" s="3" t="s">
        <v>7410</v>
      </c>
      <c r="D581" s="6">
        <v>3000</v>
      </c>
      <c r="E581" s="8">
        <v>4085</v>
      </c>
      <c r="F581" t="s">
        <v>8218</v>
      </c>
      <c r="G581" t="s">
        <v>8223</v>
      </c>
      <c r="H581" t="s">
        <v>8245</v>
      </c>
      <c r="I581">
        <v>1430329862</v>
      </c>
      <c r="J581">
        <v>1428515462</v>
      </c>
      <c r="K581" t="b">
        <v>0</v>
      </c>
      <c r="L581">
        <v>88</v>
      </c>
      <c r="M581" t="b">
        <v>1</v>
      </c>
      <c r="N581" t="s">
        <v>8269</v>
      </c>
      <c r="O581" s="20" t="s">
        <v>8319</v>
      </c>
      <c r="P581" s="15" t="s">
        <v>8320</v>
      </c>
      <c r="Q581" s="12">
        <v>42102.743773148148</v>
      </c>
      <c r="R581">
        <v>2015</v>
      </c>
      <c r="S581" t="s">
        <v>8367</v>
      </c>
    </row>
    <row r="582" spans="1:19" ht="218" thickBot="1" x14ac:dyDescent="0.4">
      <c r="A582">
        <v>3301</v>
      </c>
      <c r="B582" s="3" t="s">
        <v>3301</v>
      </c>
      <c r="C582" s="3" t="s">
        <v>7411</v>
      </c>
      <c r="D582" s="6">
        <v>3000</v>
      </c>
      <c r="E582" s="8">
        <v>4004</v>
      </c>
      <c r="F582" t="s">
        <v>8218</v>
      </c>
      <c r="G582" t="s">
        <v>8223</v>
      </c>
      <c r="H582" t="s">
        <v>8245</v>
      </c>
      <c r="I582">
        <v>1470034740</v>
      </c>
      <c r="J582">
        <v>1466185176</v>
      </c>
      <c r="K582" t="b">
        <v>0</v>
      </c>
      <c r="L582">
        <v>70</v>
      </c>
      <c r="M582" t="b">
        <v>1</v>
      </c>
      <c r="N582" t="s">
        <v>8269</v>
      </c>
      <c r="O582" s="20" t="s">
        <v>8319</v>
      </c>
      <c r="P582" s="15" t="s">
        <v>8320</v>
      </c>
      <c r="Q582" s="13">
        <v>42538.735833333332</v>
      </c>
      <c r="R582">
        <v>2016</v>
      </c>
      <c r="S582" t="s">
        <v>8369</v>
      </c>
    </row>
    <row r="583" spans="1:19" ht="58.5" thickBot="1" x14ac:dyDescent="0.4">
      <c r="A583">
        <v>3302</v>
      </c>
      <c r="B583" s="3" t="s">
        <v>3302</v>
      </c>
      <c r="C583" s="3" t="s">
        <v>7412</v>
      </c>
      <c r="D583" s="6">
        <v>8400</v>
      </c>
      <c r="E583" s="8">
        <v>8685</v>
      </c>
      <c r="F583" t="s">
        <v>8218</v>
      </c>
      <c r="G583" t="s">
        <v>8226</v>
      </c>
      <c r="H583" t="s">
        <v>8248</v>
      </c>
      <c r="I583">
        <v>1481099176</v>
      </c>
      <c r="J583">
        <v>1478507176</v>
      </c>
      <c r="K583" t="b">
        <v>0</v>
      </c>
      <c r="L583">
        <v>50</v>
      </c>
      <c r="M583" t="b">
        <v>1</v>
      </c>
      <c r="N583" t="s">
        <v>8269</v>
      </c>
      <c r="O583" s="20" t="s">
        <v>8319</v>
      </c>
      <c r="P583" s="15" t="s">
        <v>8320</v>
      </c>
      <c r="Q583" s="12">
        <v>42681.351574074077</v>
      </c>
      <c r="R583">
        <v>2016</v>
      </c>
      <c r="S583" t="s">
        <v>8374</v>
      </c>
    </row>
    <row r="584" spans="1:19" ht="232.5" thickBot="1" x14ac:dyDescent="0.4">
      <c r="A584">
        <v>3303</v>
      </c>
      <c r="B584" s="3" t="s">
        <v>3303</v>
      </c>
      <c r="C584" s="3" t="s">
        <v>7413</v>
      </c>
      <c r="D584" s="6">
        <v>1800</v>
      </c>
      <c r="E584" s="8">
        <v>2086</v>
      </c>
      <c r="F584" t="s">
        <v>8218</v>
      </c>
      <c r="G584" t="s">
        <v>8223</v>
      </c>
      <c r="H584" t="s">
        <v>8245</v>
      </c>
      <c r="I584">
        <v>1427553484</v>
      </c>
      <c r="J584">
        <v>1424533084</v>
      </c>
      <c r="K584" t="b">
        <v>0</v>
      </c>
      <c r="L584">
        <v>35</v>
      </c>
      <c r="M584" t="b">
        <v>1</v>
      </c>
      <c r="N584" t="s">
        <v>8269</v>
      </c>
      <c r="O584" s="20" t="s">
        <v>8319</v>
      </c>
      <c r="P584" s="15" t="s">
        <v>8320</v>
      </c>
      <c r="Q584" s="13">
        <v>42056.651435185187</v>
      </c>
      <c r="R584">
        <v>2015</v>
      </c>
      <c r="S584" t="s">
        <v>8376</v>
      </c>
    </row>
    <row r="585" spans="1:19" ht="232.5" thickBot="1" x14ac:dyDescent="0.4">
      <c r="A585">
        <v>3304</v>
      </c>
      <c r="B585" s="3" t="s">
        <v>3304</v>
      </c>
      <c r="C585" s="3" t="s">
        <v>7414</v>
      </c>
      <c r="D585" s="6">
        <v>15000</v>
      </c>
      <c r="E585" s="8">
        <v>15677.5</v>
      </c>
      <c r="F585" t="s">
        <v>8218</v>
      </c>
      <c r="G585" t="s">
        <v>8223</v>
      </c>
      <c r="H585" t="s">
        <v>8245</v>
      </c>
      <c r="I585">
        <v>1482418752</v>
      </c>
      <c r="J585">
        <v>1479826752</v>
      </c>
      <c r="K585" t="b">
        <v>0</v>
      </c>
      <c r="L585">
        <v>175</v>
      </c>
      <c r="M585" t="b">
        <v>1</v>
      </c>
      <c r="N585" t="s">
        <v>8269</v>
      </c>
      <c r="O585" s="20" t="s">
        <v>8319</v>
      </c>
      <c r="P585" s="15" t="s">
        <v>8320</v>
      </c>
      <c r="Q585" s="12">
        <v>42696.624444444446</v>
      </c>
      <c r="R585">
        <v>2016</v>
      </c>
      <c r="S585" t="s">
        <v>8374</v>
      </c>
    </row>
    <row r="586" spans="1:19" ht="261.5" thickBot="1" x14ac:dyDescent="0.4">
      <c r="A586">
        <v>3305</v>
      </c>
      <c r="B586" s="3" t="s">
        <v>3305</v>
      </c>
      <c r="C586" s="3" t="s">
        <v>7415</v>
      </c>
      <c r="D586" s="6">
        <v>4000</v>
      </c>
      <c r="E586" s="8">
        <v>4081</v>
      </c>
      <c r="F586" t="s">
        <v>8218</v>
      </c>
      <c r="G586" t="s">
        <v>8223</v>
      </c>
      <c r="H586" t="s">
        <v>8245</v>
      </c>
      <c r="I586">
        <v>1438374748</v>
      </c>
      <c r="J586">
        <v>1435782748</v>
      </c>
      <c r="K586" t="b">
        <v>0</v>
      </c>
      <c r="L586">
        <v>20</v>
      </c>
      <c r="M586" t="b">
        <v>1</v>
      </c>
      <c r="N586" t="s">
        <v>8269</v>
      </c>
      <c r="O586" s="20" t="s">
        <v>8319</v>
      </c>
      <c r="P586" s="15" t="s">
        <v>8320</v>
      </c>
      <c r="Q586" s="13">
        <v>42186.855879629627</v>
      </c>
      <c r="R586">
        <v>2015</v>
      </c>
      <c r="S586" t="s">
        <v>8370</v>
      </c>
    </row>
    <row r="587" spans="1:19" ht="261.5" thickBot="1" x14ac:dyDescent="0.4">
      <c r="A587">
        <v>3306</v>
      </c>
      <c r="B587" s="3" t="s">
        <v>3306</v>
      </c>
      <c r="C587" s="3" t="s">
        <v>7416</v>
      </c>
      <c r="D587" s="6">
        <v>1500</v>
      </c>
      <c r="E587" s="8">
        <v>2630</v>
      </c>
      <c r="F587" t="s">
        <v>8218</v>
      </c>
      <c r="G587" t="s">
        <v>8223</v>
      </c>
      <c r="H587" t="s">
        <v>8245</v>
      </c>
      <c r="I587">
        <v>1465527600</v>
      </c>
      <c r="J587">
        <v>1462252542</v>
      </c>
      <c r="K587" t="b">
        <v>0</v>
      </c>
      <c r="L587">
        <v>54</v>
      </c>
      <c r="M587" t="b">
        <v>1</v>
      </c>
      <c r="N587" t="s">
        <v>8269</v>
      </c>
      <c r="O587" s="20" t="s">
        <v>8319</v>
      </c>
      <c r="P587" s="15" t="s">
        <v>8320</v>
      </c>
      <c r="Q587" s="12">
        <v>42493.219236111108</v>
      </c>
      <c r="R587">
        <v>2016</v>
      </c>
      <c r="S587" t="s">
        <v>8368</v>
      </c>
    </row>
    <row r="588" spans="1:19" ht="247" thickBot="1" x14ac:dyDescent="0.4">
      <c r="A588">
        <v>3307</v>
      </c>
      <c r="B588" s="3" t="s">
        <v>3307</v>
      </c>
      <c r="C588" s="3" t="s">
        <v>7417</v>
      </c>
      <c r="D588" s="6">
        <v>1000</v>
      </c>
      <c r="E588" s="8">
        <v>1066.8</v>
      </c>
      <c r="F588" t="s">
        <v>8218</v>
      </c>
      <c r="G588" t="s">
        <v>8223</v>
      </c>
      <c r="H588" t="s">
        <v>8245</v>
      </c>
      <c r="I588">
        <v>1463275339</v>
      </c>
      <c r="J588">
        <v>1460683339</v>
      </c>
      <c r="K588" t="b">
        <v>0</v>
      </c>
      <c r="L588">
        <v>20</v>
      </c>
      <c r="M588" t="b">
        <v>1</v>
      </c>
      <c r="N588" t="s">
        <v>8269</v>
      </c>
      <c r="O588" s="20" t="s">
        <v>8319</v>
      </c>
      <c r="P588" s="15" t="s">
        <v>8320</v>
      </c>
      <c r="Q588" s="13">
        <v>42475.057164351849</v>
      </c>
      <c r="R588">
        <v>2016</v>
      </c>
      <c r="S588" t="s">
        <v>8367</v>
      </c>
    </row>
    <row r="589" spans="1:19" ht="232.5" thickBot="1" x14ac:dyDescent="0.4">
      <c r="A589">
        <v>3308</v>
      </c>
      <c r="B589" s="3" t="s">
        <v>3308</v>
      </c>
      <c r="C589" s="3" t="s">
        <v>7418</v>
      </c>
      <c r="D589" s="6">
        <v>3500</v>
      </c>
      <c r="E589" s="8">
        <v>4280</v>
      </c>
      <c r="F589" t="s">
        <v>8218</v>
      </c>
      <c r="G589" t="s">
        <v>8223</v>
      </c>
      <c r="H589" t="s">
        <v>8245</v>
      </c>
      <c r="I589">
        <v>1460581365</v>
      </c>
      <c r="J589">
        <v>1458766965</v>
      </c>
      <c r="K589" t="b">
        <v>0</v>
      </c>
      <c r="L589">
        <v>57</v>
      </c>
      <c r="M589" t="b">
        <v>1</v>
      </c>
      <c r="N589" t="s">
        <v>8269</v>
      </c>
      <c r="O589" s="20" t="s">
        <v>8319</v>
      </c>
      <c r="P589" s="15" t="s">
        <v>8320</v>
      </c>
      <c r="Q589" s="12">
        <v>42452.876909722225</v>
      </c>
      <c r="R589">
        <v>2016</v>
      </c>
      <c r="S589" t="s">
        <v>8366</v>
      </c>
    </row>
    <row r="590" spans="1:19" ht="131" thickBot="1" x14ac:dyDescent="0.4">
      <c r="A590">
        <v>3309</v>
      </c>
      <c r="B590" s="3" t="s">
        <v>3309</v>
      </c>
      <c r="C590" s="3" t="s">
        <v>7419</v>
      </c>
      <c r="D590" s="6">
        <v>350</v>
      </c>
      <c r="E590" s="8">
        <v>558</v>
      </c>
      <c r="F590" t="s">
        <v>8218</v>
      </c>
      <c r="G590" t="s">
        <v>8224</v>
      </c>
      <c r="H590" t="s">
        <v>8246</v>
      </c>
      <c r="I590">
        <v>1476632178</v>
      </c>
      <c r="J590">
        <v>1473953778</v>
      </c>
      <c r="K590" t="b">
        <v>0</v>
      </c>
      <c r="L590">
        <v>31</v>
      </c>
      <c r="M590" t="b">
        <v>1</v>
      </c>
      <c r="N590" t="s">
        <v>8269</v>
      </c>
      <c r="O590" s="20" t="s">
        <v>8319</v>
      </c>
      <c r="P590" s="15" t="s">
        <v>8320</v>
      </c>
      <c r="Q590" s="13">
        <v>42628.650208333333</v>
      </c>
      <c r="R590">
        <v>2016</v>
      </c>
      <c r="S590" t="s">
        <v>8372</v>
      </c>
    </row>
    <row r="591" spans="1:19" ht="174.5" thickBot="1" x14ac:dyDescent="0.4">
      <c r="A591">
        <v>3310</v>
      </c>
      <c r="B591" s="3" t="s">
        <v>3310</v>
      </c>
      <c r="C591" s="3" t="s">
        <v>7420</v>
      </c>
      <c r="D591" s="6">
        <v>6500</v>
      </c>
      <c r="E591" s="8">
        <v>6505</v>
      </c>
      <c r="F591" t="s">
        <v>8218</v>
      </c>
      <c r="G591" t="s">
        <v>8223</v>
      </c>
      <c r="H591" t="s">
        <v>8245</v>
      </c>
      <c r="I591">
        <v>1444169825</v>
      </c>
      <c r="J591">
        <v>1441577825</v>
      </c>
      <c r="K591" t="b">
        <v>0</v>
      </c>
      <c r="L591">
        <v>31</v>
      </c>
      <c r="M591" t="b">
        <v>1</v>
      </c>
      <c r="N591" t="s">
        <v>8269</v>
      </c>
      <c r="O591" s="20" t="s">
        <v>8319</v>
      </c>
      <c r="P591" s="15" t="s">
        <v>8320</v>
      </c>
      <c r="Q591" s="12">
        <v>42253.928530092591</v>
      </c>
      <c r="R591">
        <v>2015</v>
      </c>
      <c r="S591" t="s">
        <v>8372</v>
      </c>
    </row>
    <row r="592" spans="1:19" ht="218" thickBot="1" x14ac:dyDescent="0.4">
      <c r="A592">
        <v>3311</v>
      </c>
      <c r="B592" s="3" t="s">
        <v>3311</v>
      </c>
      <c r="C592" s="3" t="s">
        <v>7421</v>
      </c>
      <c r="D592" s="6">
        <v>2500</v>
      </c>
      <c r="E592" s="8">
        <v>2746</v>
      </c>
      <c r="F592" t="s">
        <v>8218</v>
      </c>
      <c r="G592" t="s">
        <v>8223</v>
      </c>
      <c r="H592" t="s">
        <v>8245</v>
      </c>
      <c r="I592">
        <v>1445065210</v>
      </c>
      <c r="J592">
        <v>1442473210</v>
      </c>
      <c r="K592" t="b">
        <v>0</v>
      </c>
      <c r="L592">
        <v>45</v>
      </c>
      <c r="M592" t="b">
        <v>1</v>
      </c>
      <c r="N592" t="s">
        <v>8269</v>
      </c>
      <c r="O592" s="20" t="s">
        <v>8319</v>
      </c>
      <c r="P592" s="15" t="s">
        <v>8320</v>
      </c>
      <c r="Q592" s="13">
        <v>42264.29178240741</v>
      </c>
      <c r="R592">
        <v>2015</v>
      </c>
      <c r="S592" t="s">
        <v>8372</v>
      </c>
    </row>
    <row r="593" spans="1:19" ht="261.5" thickBot="1" x14ac:dyDescent="0.4">
      <c r="A593">
        <v>3312</v>
      </c>
      <c r="B593" s="3" t="s">
        <v>3312</v>
      </c>
      <c r="C593" s="3" t="s">
        <v>7422</v>
      </c>
      <c r="D593" s="6">
        <v>2500</v>
      </c>
      <c r="E593" s="8">
        <v>2501</v>
      </c>
      <c r="F593" t="s">
        <v>8218</v>
      </c>
      <c r="G593" t="s">
        <v>8223</v>
      </c>
      <c r="H593" t="s">
        <v>8245</v>
      </c>
      <c r="I593">
        <v>1478901600</v>
      </c>
      <c r="J593">
        <v>1477077946</v>
      </c>
      <c r="K593" t="b">
        <v>0</v>
      </c>
      <c r="L593">
        <v>41</v>
      </c>
      <c r="M593" t="b">
        <v>1</v>
      </c>
      <c r="N593" t="s">
        <v>8269</v>
      </c>
      <c r="O593" s="20" t="s">
        <v>8319</v>
      </c>
      <c r="P593" s="15" t="s">
        <v>8320</v>
      </c>
      <c r="Q593" s="12">
        <v>42664.809560185182</v>
      </c>
      <c r="R593">
        <v>2016</v>
      </c>
      <c r="S593" t="s">
        <v>8373</v>
      </c>
    </row>
    <row r="594" spans="1:19" ht="232.5" thickBot="1" x14ac:dyDescent="0.4">
      <c r="A594">
        <v>3313</v>
      </c>
      <c r="B594" s="3" t="s">
        <v>3313</v>
      </c>
      <c r="C594" s="3" t="s">
        <v>7423</v>
      </c>
      <c r="D594" s="6">
        <v>2000</v>
      </c>
      <c r="E594" s="8">
        <v>2321</v>
      </c>
      <c r="F594" t="s">
        <v>8218</v>
      </c>
      <c r="G594" t="s">
        <v>8223</v>
      </c>
      <c r="H594" t="s">
        <v>8245</v>
      </c>
      <c r="I594">
        <v>1453856400</v>
      </c>
      <c r="J594">
        <v>1452664317</v>
      </c>
      <c r="K594" t="b">
        <v>0</v>
      </c>
      <c r="L594">
        <v>29</v>
      </c>
      <c r="M594" t="b">
        <v>1</v>
      </c>
      <c r="N594" t="s">
        <v>8269</v>
      </c>
      <c r="O594" s="20" t="s">
        <v>8319</v>
      </c>
      <c r="P594" s="15" t="s">
        <v>8320</v>
      </c>
      <c r="Q594" s="13">
        <v>42382.244409722225</v>
      </c>
      <c r="R594">
        <v>2016</v>
      </c>
      <c r="S594" t="s">
        <v>8365</v>
      </c>
    </row>
    <row r="595" spans="1:19" ht="247" thickBot="1" x14ac:dyDescent="0.4">
      <c r="A595">
        <v>3314</v>
      </c>
      <c r="B595" s="3" t="s">
        <v>3314</v>
      </c>
      <c r="C595" s="3" t="s">
        <v>7424</v>
      </c>
      <c r="D595" s="6">
        <v>800</v>
      </c>
      <c r="E595" s="8">
        <v>1686</v>
      </c>
      <c r="F595" t="s">
        <v>8218</v>
      </c>
      <c r="G595" t="s">
        <v>8224</v>
      </c>
      <c r="H595" t="s">
        <v>8246</v>
      </c>
      <c r="I595">
        <v>1431115500</v>
      </c>
      <c r="J595">
        <v>1428733511</v>
      </c>
      <c r="K595" t="b">
        <v>0</v>
      </c>
      <c r="L595">
        <v>58</v>
      </c>
      <c r="M595" t="b">
        <v>1</v>
      </c>
      <c r="N595" t="s">
        <v>8269</v>
      </c>
      <c r="O595" s="20" t="s">
        <v>8319</v>
      </c>
      <c r="P595" s="15" t="s">
        <v>8320</v>
      </c>
      <c r="Q595" s="12">
        <v>42105.267488425925</v>
      </c>
      <c r="R595">
        <v>2015</v>
      </c>
      <c r="S595" t="s">
        <v>8367</v>
      </c>
    </row>
    <row r="596" spans="1:19" ht="232.5" thickBot="1" x14ac:dyDescent="0.4">
      <c r="A596">
        <v>3315</v>
      </c>
      <c r="B596" s="3" t="s">
        <v>3315</v>
      </c>
      <c r="C596" s="3" t="s">
        <v>7425</v>
      </c>
      <c r="D596" s="6">
        <v>4000</v>
      </c>
      <c r="E596" s="8">
        <v>4400</v>
      </c>
      <c r="F596" t="s">
        <v>8218</v>
      </c>
      <c r="G596" t="s">
        <v>8224</v>
      </c>
      <c r="H596" t="s">
        <v>8246</v>
      </c>
      <c r="I596">
        <v>1462519041</v>
      </c>
      <c r="J596">
        <v>1459927041</v>
      </c>
      <c r="K596" t="b">
        <v>0</v>
      </c>
      <c r="L596">
        <v>89</v>
      </c>
      <c r="M596" t="b">
        <v>1</v>
      </c>
      <c r="N596" t="s">
        <v>8269</v>
      </c>
      <c r="O596" s="20" t="s">
        <v>8319</v>
      </c>
      <c r="P596" s="15" t="s">
        <v>8320</v>
      </c>
      <c r="Q596" s="13">
        <v>42466.303715277776</v>
      </c>
      <c r="R596">
        <v>2016</v>
      </c>
      <c r="S596" t="s">
        <v>8367</v>
      </c>
    </row>
    <row r="597" spans="1:19" ht="261.5" thickBot="1" x14ac:dyDescent="0.4">
      <c r="A597">
        <v>3316</v>
      </c>
      <c r="B597" s="3" t="s">
        <v>3316</v>
      </c>
      <c r="C597" s="3" t="s">
        <v>7426</v>
      </c>
      <c r="D597" s="6">
        <v>11737</v>
      </c>
      <c r="E597" s="8">
        <v>11747.18</v>
      </c>
      <c r="F597" t="s">
        <v>8218</v>
      </c>
      <c r="G597" t="s">
        <v>8223</v>
      </c>
      <c r="H597" t="s">
        <v>8245</v>
      </c>
      <c r="I597">
        <v>1407506040</v>
      </c>
      <c r="J597">
        <v>1404680075</v>
      </c>
      <c r="K597" t="b">
        <v>0</v>
      </c>
      <c r="L597">
        <v>125</v>
      </c>
      <c r="M597" t="b">
        <v>1</v>
      </c>
      <c r="N597" t="s">
        <v>8269</v>
      </c>
      <c r="O597" s="20" t="s">
        <v>8319</v>
      </c>
      <c r="P597" s="15" t="s">
        <v>8320</v>
      </c>
      <c r="Q597" s="12">
        <v>41826.871238425927</v>
      </c>
      <c r="R597">
        <v>2014</v>
      </c>
      <c r="S597" t="s">
        <v>8370</v>
      </c>
    </row>
    <row r="598" spans="1:19" ht="232.5" thickBot="1" x14ac:dyDescent="0.4">
      <c r="A598">
        <v>3317</v>
      </c>
      <c r="B598" s="3" t="s">
        <v>3317</v>
      </c>
      <c r="C598" s="3" t="s">
        <v>7427</v>
      </c>
      <c r="D598" s="6">
        <v>1050</v>
      </c>
      <c r="E598" s="8">
        <v>1115</v>
      </c>
      <c r="F598" t="s">
        <v>8218</v>
      </c>
      <c r="G598" t="s">
        <v>8223</v>
      </c>
      <c r="H598" t="s">
        <v>8245</v>
      </c>
      <c r="I598">
        <v>1465347424</v>
      </c>
      <c r="J598">
        <v>1462755424</v>
      </c>
      <c r="K598" t="b">
        <v>0</v>
      </c>
      <c r="L598">
        <v>18</v>
      </c>
      <c r="M598" t="b">
        <v>1</v>
      </c>
      <c r="N598" t="s">
        <v>8269</v>
      </c>
      <c r="O598" s="20" t="s">
        <v>8319</v>
      </c>
      <c r="P598" s="15" t="s">
        <v>8320</v>
      </c>
      <c r="Q598" s="13">
        <v>42499.039629629631</v>
      </c>
      <c r="R598">
        <v>2016</v>
      </c>
      <c r="S598" t="s">
        <v>8368</v>
      </c>
    </row>
    <row r="599" spans="1:19" ht="116.5" thickBot="1" x14ac:dyDescent="0.4">
      <c r="A599">
        <v>3318</v>
      </c>
      <c r="B599" s="3" t="s">
        <v>3318</v>
      </c>
      <c r="C599" s="3" t="s">
        <v>7428</v>
      </c>
      <c r="D599" s="6">
        <v>2000</v>
      </c>
      <c r="E599" s="8">
        <v>2512</v>
      </c>
      <c r="F599" t="s">
        <v>8218</v>
      </c>
      <c r="G599" t="s">
        <v>8228</v>
      </c>
      <c r="H599" t="s">
        <v>8250</v>
      </c>
      <c r="I599">
        <v>1460341800</v>
      </c>
      <c r="J599">
        <v>1456902893</v>
      </c>
      <c r="K599" t="b">
        <v>0</v>
      </c>
      <c r="L599">
        <v>32</v>
      </c>
      <c r="M599" t="b">
        <v>1</v>
      </c>
      <c r="N599" t="s">
        <v>8269</v>
      </c>
      <c r="O599" s="20" t="s">
        <v>8319</v>
      </c>
      <c r="P599" s="15" t="s">
        <v>8320</v>
      </c>
      <c r="Q599" s="12">
        <v>42431.302002314813</v>
      </c>
      <c r="R599">
        <v>2016</v>
      </c>
      <c r="S599" t="s">
        <v>8366</v>
      </c>
    </row>
    <row r="600" spans="1:19" ht="290.5" thickBot="1" x14ac:dyDescent="0.4">
      <c r="A600">
        <v>3319</v>
      </c>
      <c r="B600" s="3" t="s">
        <v>3319</v>
      </c>
      <c r="C600" s="3" t="s">
        <v>7429</v>
      </c>
      <c r="D600" s="6">
        <v>500</v>
      </c>
      <c r="E600" s="8">
        <v>540</v>
      </c>
      <c r="F600" t="s">
        <v>8218</v>
      </c>
      <c r="G600" t="s">
        <v>8224</v>
      </c>
      <c r="H600" t="s">
        <v>8246</v>
      </c>
      <c r="I600">
        <v>1422712986</v>
      </c>
      <c r="J600">
        <v>1418824986</v>
      </c>
      <c r="K600" t="b">
        <v>0</v>
      </c>
      <c r="L600">
        <v>16</v>
      </c>
      <c r="M600" t="b">
        <v>1</v>
      </c>
      <c r="N600" t="s">
        <v>8269</v>
      </c>
      <c r="O600" s="20" t="s">
        <v>8319</v>
      </c>
      <c r="P600" s="15" t="s">
        <v>8320</v>
      </c>
      <c r="Q600" s="13">
        <v>41990.585486111115</v>
      </c>
      <c r="R600">
        <v>2014</v>
      </c>
      <c r="S600" t="s">
        <v>8375</v>
      </c>
    </row>
    <row r="601" spans="1:19" ht="203.5" thickBot="1" x14ac:dyDescent="0.4">
      <c r="A601">
        <v>3320</v>
      </c>
      <c r="B601" s="3" t="s">
        <v>3320</v>
      </c>
      <c r="C601" s="3" t="s">
        <v>7430</v>
      </c>
      <c r="D601" s="6">
        <v>2500</v>
      </c>
      <c r="E601" s="8">
        <v>2525</v>
      </c>
      <c r="F601" t="s">
        <v>8218</v>
      </c>
      <c r="G601" t="s">
        <v>8223</v>
      </c>
      <c r="H601" t="s">
        <v>8245</v>
      </c>
      <c r="I601">
        <v>1466557557</v>
      </c>
      <c r="J601">
        <v>1463965557</v>
      </c>
      <c r="K601" t="b">
        <v>0</v>
      </c>
      <c r="L601">
        <v>38</v>
      </c>
      <c r="M601" t="b">
        <v>1</v>
      </c>
      <c r="N601" t="s">
        <v>8269</v>
      </c>
      <c r="O601" s="20" t="s">
        <v>8319</v>
      </c>
      <c r="P601" s="15" t="s">
        <v>8320</v>
      </c>
      <c r="Q601" s="12">
        <v>42513.045798611114</v>
      </c>
      <c r="R601">
        <v>2016</v>
      </c>
      <c r="S601" t="s">
        <v>8368</v>
      </c>
    </row>
    <row r="602" spans="1:19" ht="261.5" thickBot="1" x14ac:dyDescent="0.4">
      <c r="A602">
        <v>3321</v>
      </c>
      <c r="B602" s="3" t="s">
        <v>3321</v>
      </c>
      <c r="C602" s="3" t="s">
        <v>7431</v>
      </c>
      <c r="D602" s="6">
        <v>500</v>
      </c>
      <c r="E602" s="8">
        <v>537</v>
      </c>
      <c r="F602" t="s">
        <v>8218</v>
      </c>
      <c r="G602" t="s">
        <v>8223</v>
      </c>
      <c r="H602" t="s">
        <v>8245</v>
      </c>
      <c r="I602">
        <v>1413431940</v>
      </c>
      <c r="J602">
        <v>1412216665</v>
      </c>
      <c r="K602" t="b">
        <v>0</v>
      </c>
      <c r="L602">
        <v>15</v>
      </c>
      <c r="M602" t="b">
        <v>1</v>
      </c>
      <c r="N602" t="s">
        <v>8269</v>
      </c>
      <c r="O602" s="20" t="s">
        <v>8319</v>
      </c>
      <c r="P602" s="15" t="s">
        <v>8320</v>
      </c>
      <c r="Q602" s="13">
        <v>41914.100289351853</v>
      </c>
      <c r="R602">
        <v>2014</v>
      </c>
      <c r="S602" t="s">
        <v>8373</v>
      </c>
    </row>
    <row r="603" spans="1:19" ht="261.5" thickBot="1" x14ac:dyDescent="0.4">
      <c r="A603">
        <v>3322</v>
      </c>
      <c r="B603" s="3" t="s">
        <v>3322</v>
      </c>
      <c r="C603" s="3" t="s">
        <v>7432</v>
      </c>
      <c r="D603" s="6">
        <v>3300</v>
      </c>
      <c r="E603" s="8">
        <v>3350</v>
      </c>
      <c r="F603" t="s">
        <v>8218</v>
      </c>
      <c r="G603" t="s">
        <v>8223</v>
      </c>
      <c r="H603" t="s">
        <v>8245</v>
      </c>
      <c r="I603">
        <v>1466567700</v>
      </c>
      <c r="J603">
        <v>1464653696</v>
      </c>
      <c r="K603" t="b">
        <v>0</v>
      </c>
      <c r="L603">
        <v>23</v>
      </c>
      <c r="M603" t="b">
        <v>1</v>
      </c>
      <c r="N603" t="s">
        <v>8269</v>
      </c>
      <c r="O603" s="20" t="s">
        <v>8319</v>
      </c>
      <c r="P603" s="15" t="s">
        <v>8320</v>
      </c>
      <c r="Q603" s="12">
        <v>42521.010370370372</v>
      </c>
      <c r="R603">
        <v>2016</v>
      </c>
      <c r="S603" t="s">
        <v>8368</v>
      </c>
    </row>
    <row r="604" spans="1:19" ht="305" thickBot="1" x14ac:dyDescent="0.4">
      <c r="A604">
        <v>3323</v>
      </c>
      <c r="B604" s="3" t="s">
        <v>3323</v>
      </c>
      <c r="C604" s="3" t="s">
        <v>7433</v>
      </c>
      <c r="D604" s="6">
        <v>1000</v>
      </c>
      <c r="E604" s="8">
        <v>1259</v>
      </c>
      <c r="F604" t="s">
        <v>8218</v>
      </c>
      <c r="G604" t="s">
        <v>8224</v>
      </c>
      <c r="H604" t="s">
        <v>8246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8269</v>
      </c>
      <c r="O604" s="20" t="s">
        <v>8319</v>
      </c>
      <c r="P604" s="15" t="s">
        <v>8320</v>
      </c>
      <c r="Q604" s="13">
        <v>42608.365833333337</v>
      </c>
      <c r="R604">
        <v>2016</v>
      </c>
      <c r="S604" t="s">
        <v>8371</v>
      </c>
    </row>
    <row r="605" spans="1:19" ht="174.5" thickBot="1" x14ac:dyDescent="0.4">
      <c r="A605">
        <v>3324</v>
      </c>
      <c r="B605" s="3" t="s">
        <v>3324</v>
      </c>
      <c r="C605" s="3" t="s">
        <v>7434</v>
      </c>
      <c r="D605" s="6">
        <v>1500</v>
      </c>
      <c r="E605" s="8">
        <v>1525</v>
      </c>
      <c r="F605" t="s">
        <v>8218</v>
      </c>
      <c r="G605" t="s">
        <v>8240</v>
      </c>
      <c r="H605" t="s">
        <v>8248</v>
      </c>
      <c r="I605">
        <v>1465135190</v>
      </c>
      <c r="J605">
        <v>1463925590</v>
      </c>
      <c r="K605" t="b">
        <v>0</v>
      </c>
      <c r="L605">
        <v>10</v>
      </c>
      <c r="M605" t="b">
        <v>1</v>
      </c>
      <c r="N605" t="s">
        <v>8269</v>
      </c>
      <c r="O605" s="20" t="s">
        <v>8319</v>
      </c>
      <c r="P605" s="15" t="s">
        <v>8320</v>
      </c>
      <c r="Q605" s="12">
        <v>42512.58321759259</v>
      </c>
      <c r="R605">
        <v>2016</v>
      </c>
      <c r="S605" t="s">
        <v>8368</v>
      </c>
    </row>
    <row r="606" spans="1:19" ht="232.5" thickBot="1" x14ac:dyDescent="0.4">
      <c r="A606">
        <v>3325</v>
      </c>
      <c r="B606" s="3" t="s">
        <v>3325</v>
      </c>
      <c r="C606" s="3" t="s">
        <v>7435</v>
      </c>
      <c r="D606" s="6">
        <v>400</v>
      </c>
      <c r="E606" s="8">
        <v>450</v>
      </c>
      <c r="F606" t="s">
        <v>8218</v>
      </c>
      <c r="G606" t="s">
        <v>8224</v>
      </c>
      <c r="H606" t="s">
        <v>8246</v>
      </c>
      <c r="I606">
        <v>1428256277</v>
      </c>
      <c r="J606">
        <v>1425235877</v>
      </c>
      <c r="K606" t="b">
        <v>0</v>
      </c>
      <c r="L606">
        <v>15</v>
      </c>
      <c r="M606" t="b">
        <v>1</v>
      </c>
      <c r="N606" t="s">
        <v>8269</v>
      </c>
      <c r="O606" s="20" t="s">
        <v>8319</v>
      </c>
      <c r="P606" s="15" t="s">
        <v>8320</v>
      </c>
      <c r="Q606" s="13">
        <v>42064.785613425927</v>
      </c>
      <c r="R606">
        <v>2015</v>
      </c>
      <c r="S606" t="s">
        <v>8366</v>
      </c>
    </row>
    <row r="607" spans="1:19" ht="247" thickBot="1" x14ac:dyDescent="0.4">
      <c r="A607">
        <v>3326</v>
      </c>
      <c r="B607" s="3" t="s">
        <v>3326</v>
      </c>
      <c r="C607" s="3" t="s">
        <v>7436</v>
      </c>
      <c r="D607" s="6">
        <v>8000</v>
      </c>
      <c r="E607" s="8">
        <v>8110</v>
      </c>
      <c r="F607" t="s">
        <v>8218</v>
      </c>
      <c r="G607" t="s">
        <v>8223</v>
      </c>
      <c r="H607" t="s">
        <v>8245</v>
      </c>
      <c r="I607">
        <v>1425830905</v>
      </c>
      <c r="J607">
        <v>1423242505</v>
      </c>
      <c r="K607" t="b">
        <v>0</v>
      </c>
      <c r="L607">
        <v>57</v>
      </c>
      <c r="M607" t="b">
        <v>1</v>
      </c>
      <c r="N607" t="s">
        <v>8269</v>
      </c>
      <c r="O607" s="20" t="s">
        <v>8319</v>
      </c>
      <c r="P607" s="15" t="s">
        <v>8320</v>
      </c>
      <c r="Q607" s="12">
        <v>42041.714178240742</v>
      </c>
      <c r="R607">
        <v>2015</v>
      </c>
      <c r="S607" t="s">
        <v>8376</v>
      </c>
    </row>
    <row r="608" spans="1:19" ht="276" thickBot="1" x14ac:dyDescent="0.4">
      <c r="A608">
        <v>3327</v>
      </c>
      <c r="B608" s="3" t="s">
        <v>3327</v>
      </c>
      <c r="C608" s="3" t="s">
        <v>7437</v>
      </c>
      <c r="D608" s="6">
        <v>800</v>
      </c>
      <c r="E608" s="8">
        <v>810</v>
      </c>
      <c r="F608" t="s">
        <v>8218</v>
      </c>
      <c r="G608" t="s">
        <v>8224</v>
      </c>
      <c r="H608" t="s">
        <v>8246</v>
      </c>
      <c r="I608">
        <v>1462697966</v>
      </c>
      <c r="J608">
        <v>1460105966</v>
      </c>
      <c r="K608" t="b">
        <v>0</v>
      </c>
      <c r="L608">
        <v>33</v>
      </c>
      <c r="M608" t="b">
        <v>1</v>
      </c>
      <c r="N608" t="s">
        <v>8269</v>
      </c>
      <c r="O608" s="20" t="s">
        <v>8319</v>
      </c>
      <c r="P608" s="15" t="s">
        <v>8320</v>
      </c>
      <c r="Q608" s="13">
        <v>42468.374606481484</v>
      </c>
      <c r="R608">
        <v>2016</v>
      </c>
      <c r="S608" t="s">
        <v>8367</v>
      </c>
    </row>
    <row r="609" spans="1:19" ht="276" thickBot="1" x14ac:dyDescent="0.4">
      <c r="A609">
        <v>3328</v>
      </c>
      <c r="B609" s="3" t="s">
        <v>3328</v>
      </c>
      <c r="C609" s="3" t="s">
        <v>7438</v>
      </c>
      <c r="D609" s="6">
        <v>1800</v>
      </c>
      <c r="E609" s="8">
        <v>2635</v>
      </c>
      <c r="F609" t="s">
        <v>8218</v>
      </c>
      <c r="G609" t="s">
        <v>8223</v>
      </c>
      <c r="H609" t="s">
        <v>8245</v>
      </c>
      <c r="I609">
        <v>1404522000</v>
      </c>
      <c r="J609">
        <v>1404308883</v>
      </c>
      <c r="K609" t="b">
        <v>0</v>
      </c>
      <c r="L609">
        <v>9</v>
      </c>
      <c r="M609" t="b">
        <v>1</v>
      </c>
      <c r="N609" t="s">
        <v>8269</v>
      </c>
      <c r="O609" s="20" t="s">
        <v>8319</v>
      </c>
      <c r="P609" s="15" t="s">
        <v>8320</v>
      </c>
      <c r="Q609" s="12">
        <v>41822.57503472222</v>
      </c>
      <c r="R609">
        <v>2014</v>
      </c>
      <c r="S609" t="s">
        <v>8370</v>
      </c>
    </row>
    <row r="610" spans="1:19" ht="232.5" thickBot="1" x14ac:dyDescent="0.4">
      <c r="A610">
        <v>3329</v>
      </c>
      <c r="B610" s="3" t="s">
        <v>3329</v>
      </c>
      <c r="C610" s="3" t="s">
        <v>7439</v>
      </c>
      <c r="D610" s="6">
        <v>1000</v>
      </c>
      <c r="E610" s="8">
        <v>1168</v>
      </c>
      <c r="F610" t="s">
        <v>8218</v>
      </c>
      <c r="G610" t="s">
        <v>8224</v>
      </c>
      <c r="H610" t="s">
        <v>8246</v>
      </c>
      <c r="I610">
        <v>1406502000</v>
      </c>
      <c r="J610">
        <v>1405583108</v>
      </c>
      <c r="K610" t="b">
        <v>0</v>
      </c>
      <c r="L610">
        <v>26</v>
      </c>
      <c r="M610" t="b">
        <v>1</v>
      </c>
      <c r="N610" t="s">
        <v>8269</v>
      </c>
      <c r="O610" s="20" t="s">
        <v>8319</v>
      </c>
      <c r="P610" s="15" t="s">
        <v>8320</v>
      </c>
      <c r="Q610" s="13">
        <v>41837.323009259257</v>
      </c>
      <c r="R610">
        <v>2014</v>
      </c>
      <c r="S610" t="s">
        <v>8370</v>
      </c>
    </row>
    <row r="611" spans="1:19" ht="232.5" thickBot="1" x14ac:dyDescent="0.4">
      <c r="A611">
        <v>3330</v>
      </c>
      <c r="B611" s="3" t="s">
        <v>3330</v>
      </c>
      <c r="C611" s="3" t="s">
        <v>7440</v>
      </c>
      <c r="D611" s="6">
        <v>1500</v>
      </c>
      <c r="E611" s="8">
        <v>1594</v>
      </c>
      <c r="F611" t="s">
        <v>8218</v>
      </c>
      <c r="G611" t="s">
        <v>8224</v>
      </c>
      <c r="H611" t="s">
        <v>8246</v>
      </c>
      <c r="I611">
        <v>1427919468</v>
      </c>
      <c r="J611">
        <v>1425331068</v>
      </c>
      <c r="K611" t="b">
        <v>0</v>
      </c>
      <c r="L611">
        <v>69</v>
      </c>
      <c r="M611" t="b">
        <v>1</v>
      </c>
      <c r="N611" t="s">
        <v>8269</v>
      </c>
      <c r="O611" s="20" t="s">
        <v>8319</v>
      </c>
      <c r="P611" s="15" t="s">
        <v>8320</v>
      </c>
      <c r="Q611" s="12">
        <v>42065.887361111112</v>
      </c>
      <c r="R611">
        <v>2015</v>
      </c>
      <c r="S611" t="s">
        <v>8366</v>
      </c>
    </row>
    <row r="612" spans="1:19" ht="261.5" thickBot="1" x14ac:dyDescent="0.4">
      <c r="A612">
        <v>3331</v>
      </c>
      <c r="B612" s="3" t="s">
        <v>3331</v>
      </c>
      <c r="C612" s="3" t="s">
        <v>7441</v>
      </c>
      <c r="D612" s="6">
        <v>5000</v>
      </c>
      <c r="E612" s="8">
        <v>5226</v>
      </c>
      <c r="F612" t="s">
        <v>8218</v>
      </c>
      <c r="G612" t="s">
        <v>8223</v>
      </c>
      <c r="H612" t="s">
        <v>8245</v>
      </c>
      <c r="I612">
        <v>1444149886</v>
      </c>
      <c r="J612">
        <v>1441125886</v>
      </c>
      <c r="K612" t="b">
        <v>0</v>
      </c>
      <c r="L612">
        <v>65</v>
      </c>
      <c r="M612" t="b">
        <v>1</v>
      </c>
      <c r="N612" t="s">
        <v>8269</v>
      </c>
      <c r="O612" s="20" t="s">
        <v>8319</v>
      </c>
      <c r="P612" s="15" t="s">
        <v>8320</v>
      </c>
      <c r="Q612" s="13">
        <v>42248.697754629633</v>
      </c>
      <c r="R612">
        <v>2015</v>
      </c>
      <c r="S612" t="s">
        <v>8372</v>
      </c>
    </row>
    <row r="613" spans="1:19" ht="261.5" thickBot="1" x14ac:dyDescent="0.4">
      <c r="A613">
        <v>3332</v>
      </c>
      <c r="B613" s="3" t="s">
        <v>3332</v>
      </c>
      <c r="C613" s="3" t="s">
        <v>7442</v>
      </c>
      <c r="D613" s="6">
        <v>6000</v>
      </c>
      <c r="E613" s="8">
        <v>6000</v>
      </c>
      <c r="F613" t="s">
        <v>8218</v>
      </c>
      <c r="G613" t="s">
        <v>8223</v>
      </c>
      <c r="H613" t="s">
        <v>8245</v>
      </c>
      <c r="I613">
        <v>1405802330</v>
      </c>
      <c r="J613">
        <v>1403210330</v>
      </c>
      <c r="K613" t="b">
        <v>0</v>
      </c>
      <c r="L613">
        <v>83</v>
      </c>
      <c r="M613" t="b">
        <v>1</v>
      </c>
      <c r="N613" t="s">
        <v>8269</v>
      </c>
      <c r="O613" s="20" t="s">
        <v>8319</v>
      </c>
      <c r="P613" s="15" t="s">
        <v>8320</v>
      </c>
      <c r="Q613" s="12">
        <v>41809.860300925924</v>
      </c>
      <c r="R613">
        <v>2014</v>
      </c>
      <c r="S613" t="s">
        <v>8369</v>
      </c>
    </row>
    <row r="614" spans="1:19" ht="276" thickBot="1" x14ac:dyDescent="0.4">
      <c r="A614">
        <v>3333</v>
      </c>
      <c r="B614" s="3" t="s">
        <v>3333</v>
      </c>
      <c r="C614" s="3" t="s">
        <v>7443</v>
      </c>
      <c r="D614" s="6">
        <v>3500</v>
      </c>
      <c r="E614" s="8">
        <v>3660</v>
      </c>
      <c r="F614" t="s">
        <v>8218</v>
      </c>
      <c r="G614" t="s">
        <v>8223</v>
      </c>
      <c r="H614" t="s">
        <v>8245</v>
      </c>
      <c r="I614">
        <v>1434384880</v>
      </c>
      <c r="J614">
        <v>1432484080</v>
      </c>
      <c r="K614" t="b">
        <v>0</v>
      </c>
      <c r="L614">
        <v>111</v>
      </c>
      <c r="M614" t="b">
        <v>1</v>
      </c>
      <c r="N614" t="s">
        <v>8269</v>
      </c>
      <c r="O614" s="20" t="s">
        <v>8319</v>
      </c>
      <c r="P614" s="15" t="s">
        <v>8320</v>
      </c>
      <c r="Q614" s="13">
        <v>42148.676851851851</v>
      </c>
      <c r="R614">
        <v>2015</v>
      </c>
      <c r="S614" t="s">
        <v>8368</v>
      </c>
    </row>
    <row r="615" spans="1:19" ht="160" thickBot="1" x14ac:dyDescent="0.4">
      <c r="A615">
        <v>3334</v>
      </c>
      <c r="B615" s="3" t="s">
        <v>3334</v>
      </c>
      <c r="C615" s="3" t="s">
        <v>7444</v>
      </c>
      <c r="D615" s="6">
        <v>3871</v>
      </c>
      <c r="E615" s="8">
        <v>5366</v>
      </c>
      <c r="F615" t="s">
        <v>8218</v>
      </c>
      <c r="G615" t="s">
        <v>8223</v>
      </c>
      <c r="H615" t="s">
        <v>8245</v>
      </c>
      <c r="I615">
        <v>1438259422</v>
      </c>
      <c r="J615">
        <v>1435667422</v>
      </c>
      <c r="K615" t="b">
        <v>0</v>
      </c>
      <c r="L615">
        <v>46</v>
      </c>
      <c r="M615" t="b">
        <v>1</v>
      </c>
      <c r="N615" t="s">
        <v>8269</v>
      </c>
      <c r="O615" s="20" t="s">
        <v>8319</v>
      </c>
      <c r="P615" s="15" t="s">
        <v>8320</v>
      </c>
      <c r="Q615" s="12">
        <v>42185.521087962959</v>
      </c>
      <c r="R615">
        <v>2015</v>
      </c>
      <c r="S615" t="s">
        <v>8369</v>
      </c>
    </row>
    <row r="616" spans="1:19" ht="276" thickBot="1" x14ac:dyDescent="0.4">
      <c r="A616">
        <v>3335</v>
      </c>
      <c r="B616" s="3" t="s">
        <v>3335</v>
      </c>
      <c r="C616" s="3" t="s">
        <v>7445</v>
      </c>
      <c r="D616" s="6">
        <v>5000</v>
      </c>
      <c r="E616" s="8">
        <v>5016</v>
      </c>
      <c r="F616" t="s">
        <v>8218</v>
      </c>
      <c r="G616" t="s">
        <v>8224</v>
      </c>
      <c r="H616" t="s">
        <v>8246</v>
      </c>
      <c r="I616">
        <v>1407106800</v>
      </c>
      <c r="J616">
        <v>1404749446</v>
      </c>
      <c r="K616" t="b">
        <v>0</v>
      </c>
      <c r="L616">
        <v>63</v>
      </c>
      <c r="M616" t="b">
        <v>1</v>
      </c>
      <c r="N616" t="s">
        <v>8269</v>
      </c>
      <c r="O616" s="20" t="s">
        <v>8319</v>
      </c>
      <c r="P616" s="15" t="s">
        <v>8320</v>
      </c>
      <c r="Q616" s="13">
        <v>41827.674143518518</v>
      </c>
      <c r="R616">
        <v>2014</v>
      </c>
      <c r="S616" t="s">
        <v>8370</v>
      </c>
    </row>
    <row r="617" spans="1:19" ht="232.5" thickBot="1" x14ac:dyDescent="0.4">
      <c r="A617">
        <v>3336</v>
      </c>
      <c r="B617" s="3" t="s">
        <v>3336</v>
      </c>
      <c r="C617" s="3" t="s">
        <v>7446</v>
      </c>
      <c r="D617" s="6">
        <v>250</v>
      </c>
      <c r="E617" s="8">
        <v>250</v>
      </c>
      <c r="F617" t="s">
        <v>8218</v>
      </c>
      <c r="G617" t="s">
        <v>8224</v>
      </c>
      <c r="H617" t="s">
        <v>8246</v>
      </c>
      <c r="I617">
        <v>1459845246</v>
      </c>
      <c r="J617">
        <v>1457429646</v>
      </c>
      <c r="K617" t="b">
        <v>0</v>
      </c>
      <c r="L617">
        <v>9</v>
      </c>
      <c r="M617" t="b">
        <v>1</v>
      </c>
      <c r="N617" t="s">
        <v>8269</v>
      </c>
      <c r="O617" s="20" t="s">
        <v>8319</v>
      </c>
      <c r="P617" s="15" t="s">
        <v>8320</v>
      </c>
      <c r="Q617" s="12">
        <v>42437.398680555554</v>
      </c>
      <c r="R617">
        <v>2016</v>
      </c>
      <c r="S617" t="s">
        <v>8366</v>
      </c>
    </row>
    <row r="618" spans="1:19" ht="218" thickBot="1" x14ac:dyDescent="0.4">
      <c r="A618">
        <v>3337</v>
      </c>
      <c r="B618" s="3" t="s">
        <v>3337</v>
      </c>
      <c r="C618" s="3" t="s">
        <v>7447</v>
      </c>
      <c r="D618" s="6">
        <v>2500</v>
      </c>
      <c r="E618" s="8">
        <v>2755</v>
      </c>
      <c r="F618" t="s">
        <v>8218</v>
      </c>
      <c r="G618" t="s">
        <v>8224</v>
      </c>
      <c r="H618" t="s">
        <v>8246</v>
      </c>
      <c r="I618">
        <v>1412974800</v>
      </c>
      <c r="J618">
        <v>1411109167</v>
      </c>
      <c r="K618" t="b">
        <v>0</v>
      </c>
      <c r="L618">
        <v>34</v>
      </c>
      <c r="M618" t="b">
        <v>1</v>
      </c>
      <c r="N618" t="s">
        <v>8269</v>
      </c>
      <c r="O618" s="20" t="s">
        <v>8319</v>
      </c>
      <c r="P618" s="15" t="s">
        <v>8320</v>
      </c>
      <c r="Q618" s="13">
        <v>41901.282025462962</v>
      </c>
      <c r="R618">
        <v>2014</v>
      </c>
      <c r="S618" t="s">
        <v>8372</v>
      </c>
    </row>
    <row r="619" spans="1:19" ht="189" thickBot="1" x14ac:dyDescent="0.4">
      <c r="A619">
        <v>3338</v>
      </c>
      <c r="B619" s="3" t="s">
        <v>3338</v>
      </c>
      <c r="C619" s="3" t="s">
        <v>7448</v>
      </c>
      <c r="D619" s="6">
        <v>15000</v>
      </c>
      <c r="E619" s="8">
        <v>15327</v>
      </c>
      <c r="F619" t="s">
        <v>8218</v>
      </c>
      <c r="G619" t="s">
        <v>8223</v>
      </c>
      <c r="H619" t="s">
        <v>8245</v>
      </c>
      <c r="I619">
        <v>1487944080</v>
      </c>
      <c r="J619">
        <v>1486129680</v>
      </c>
      <c r="K619" t="b">
        <v>0</v>
      </c>
      <c r="L619">
        <v>112</v>
      </c>
      <c r="M619" t="b">
        <v>1</v>
      </c>
      <c r="N619" t="s">
        <v>8269</v>
      </c>
      <c r="O619" s="20" t="s">
        <v>8319</v>
      </c>
      <c r="P619" s="15" t="s">
        <v>8320</v>
      </c>
      <c r="Q619" s="12">
        <v>42769.574999999997</v>
      </c>
      <c r="R619">
        <v>2017</v>
      </c>
      <c r="S619" t="s">
        <v>8376</v>
      </c>
    </row>
    <row r="620" spans="1:19" ht="203.5" thickBot="1" x14ac:dyDescent="0.4">
      <c r="A620">
        <v>3339</v>
      </c>
      <c r="B620" s="3" t="s">
        <v>3339</v>
      </c>
      <c r="C620" s="3" t="s">
        <v>7449</v>
      </c>
      <c r="D620" s="6">
        <v>8000</v>
      </c>
      <c r="E620" s="8">
        <v>8348</v>
      </c>
      <c r="F620" t="s">
        <v>8218</v>
      </c>
      <c r="G620" t="s">
        <v>8223</v>
      </c>
      <c r="H620" t="s">
        <v>8245</v>
      </c>
      <c r="I620">
        <v>1469721518</v>
      </c>
      <c r="J620">
        <v>1467129518</v>
      </c>
      <c r="K620" t="b">
        <v>0</v>
      </c>
      <c r="L620">
        <v>47</v>
      </c>
      <c r="M620" t="b">
        <v>1</v>
      </c>
      <c r="N620" t="s">
        <v>8269</v>
      </c>
      <c r="O620" s="20" t="s">
        <v>8319</v>
      </c>
      <c r="P620" s="15" t="s">
        <v>8320</v>
      </c>
      <c r="Q620" s="13">
        <v>42549.665717592594</v>
      </c>
      <c r="R620">
        <v>2016</v>
      </c>
      <c r="S620" t="s">
        <v>8369</v>
      </c>
    </row>
    <row r="621" spans="1:19" ht="276" thickBot="1" x14ac:dyDescent="0.4">
      <c r="A621">
        <v>3340</v>
      </c>
      <c r="B621" s="3" t="s">
        <v>3340</v>
      </c>
      <c r="C621" s="3" t="s">
        <v>7450</v>
      </c>
      <c r="D621" s="6">
        <v>3000</v>
      </c>
      <c r="E621" s="8">
        <v>4145</v>
      </c>
      <c r="F621" t="s">
        <v>8218</v>
      </c>
      <c r="G621" t="s">
        <v>8223</v>
      </c>
      <c r="H621" t="s">
        <v>8245</v>
      </c>
      <c r="I621">
        <v>1481066554</v>
      </c>
      <c r="J621">
        <v>1478906554</v>
      </c>
      <c r="K621" t="b">
        <v>0</v>
      </c>
      <c r="L621">
        <v>38</v>
      </c>
      <c r="M621" t="b">
        <v>1</v>
      </c>
      <c r="N621" t="s">
        <v>8269</v>
      </c>
      <c r="O621" s="20" t="s">
        <v>8319</v>
      </c>
      <c r="P621" s="15" t="s">
        <v>8320</v>
      </c>
      <c r="Q621" s="12">
        <v>42685.974004629628</v>
      </c>
      <c r="R621">
        <v>2016</v>
      </c>
      <c r="S621" t="s">
        <v>8374</v>
      </c>
    </row>
    <row r="622" spans="1:19" ht="261.5" thickBot="1" x14ac:dyDescent="0.4">
      <c r="A622">
        <v>3341</v>
      </c>
      <c r="B622" s="3" t="s">
        <v>3341</v>
      </c>
      <c r="C622" s="3" t="s">
        <v>7451</v>
      </c>
      <c r="D622" s="6">
        <v>3350</v>
      </c>
      <c r="E622" s="8">
        <v>3350</v>
      </c>
      <c r="F622" t="s">
        <v>8218</v>
      </c>
      <c r="G622" t="s">
        <v>8224</v>
      </c>
      <c r="H622" t="s">
        <v>8246</v>
      </c>
      <c r="I622">
        <v>1465750800</v>
      </c>
      <c r="J622">
        <v>1463771421</v>
      </c>
      <c r="K622" t="b">
        <v>0</v>
      </c>
      <c r="L622">
        <v>28</v>
      </c>
      <c r="M622" t="b">
        <v>1</v>
      </c>
      <c r="N622" t="s">
        <v>8269</v>
      </c>
      <c r="O622" s="20" t="s">
        <v>8319</v>
      </c>
      <c r="P622" s="15" t="s">
        <v>8320</v>
      </c>
      <c r="Q622" s="13">
        <v>42510.798854166664</v>
      </c>
      <c r="R622">
        <v>2016</v>
      </c>
      <c r="S622" t="s">
        <v>8368</v>
      </c>
    </row>
    <row r="623" spans="1:19" ht="189" thickBot="1" x14ac:dyDescent="0.4">
      <c r="A623">
        <v>3342</v>
      </c>
      <c r="B623" s="3" t="s">
        <v>3342</v>
      </c>
      <c r="C623" s="3" t="s">
        <v>7452</v>
      </c>
      <c r="D623" s="6">
        <v>6000</v>
      </c>
      <c r="E623" s="8">
        <v>6100</v>
      </c>
      <c r="F623" t="s">
        <v>8218</v>
      </c>
      <c r="G623" t="s">
        <v>8223</v>
      </c>
      <c r="H623" t="s">
        <v>8245</v>
      </c>
      <c r="I623">
        <v>1427864340</v>
      </c>
      <c r="J623">
        <v>1425020810</v>
      </c>
      <c r="K623" t="b">
        <v>0</v>
      </c>
      <c r="L623">
        <v>78</v>
      </c>
      <c r="M623" t="b">
        <v>1</v>
      </c>
      <c r="N623" t="s">
        <v>8269</v>
      </c>
      <c r="O623" s="20" t="s">
        <v>8319</v>
      </c>
      <c r="P623" s="15" t="s">
        <v>8320</v>
      </c>
      <c r="Q623" s="12">
        <v>42062.296412037038</v>
      </c>
      <c r="R623">
        <v>2015</v>
      </c>
      <c r="S623" t="s">
        <v>8376</v>
      </c>
    </row>
    <row r="624" spans="1:19" ht="232.5" thickBot="1" x14ac:dyDescent="0.4">
      <c r="A624">
        <v>3343</v>
      </c>
      <c r="B624" s="3" t="s">
        <v>3343</v>
      </c>
      <c r="C624" s="3" t="s">
        <v>7453</v>
      </c>
      <c r="D624" s="6">
        <v>700</v>
      </c>
      <c r="E624" s="8">
        <v>1200</v>
      </c>
      <c r="F624" t="s">
        <v>8218</v>
      </c>
      <c r="G624" t="s">
        <v>8224</v>
      </c>
      <c r="H624" t="s">
        <v>8246</v>
      </c>
      <c r="I624">
        <v>1460553480</v>
      </c>
      <c r="J624">
        <v>1458770384</v>
      </c>
      <c r="K624" t="b">
        <v>0</v>
      </c>
      <c r="L624">
        <v>23</v>
      </c>
      <c r="M624" t="b">
        <v>1</v>
      </c>
      <c r="N624" t="s">
        <v>8269</v>
      </c>
      <c r="O624" s="20" t="s">
        <v>8319</v>
      </c>
      <c r="P624" s="15" t="s">
        <v>8320</v>
      </c>
      <c r="Q624" s="13">
        <v>42452.916481481479</v>
      </c>
      <c r="R624">
        <v>2016</v>
      </c>
      <c r="S624" t="s">
        <v>8366</v>
      </c>
    </row>
    <row r="625" spans="1:19" ht="261.5" thickBot="1" x14ac:dyDescent="0.4">
      <c r="A625">
        <v>3344</v>
      </c>
      <c r="B625" s="3" t="s">
        <v>3344</v>
      </c>
      <c r="C625" s="3" t="s">
        <v>7454</v>
      </c>
      <c r="D625" s="6">
        <v>4500</v>
      </c>
      <c r="E625" s="8">
        <v>4565</v>
      </c>
      <c r="F625" t="s">
        <v>8218</v>
      </c>
      <c r="G625" t="s">
        <v>8223</v>
      </c>
      <c r="H625" t="s">
        <v>8245</v>
      </c>
      <c r="I625">
        <v>1409374093</v>
      </c>
      <c r="J625">
        <v>1406782093</v>
      </c>
      <c r="K625" t="b">
        <v>0</v>
      </c>
      <c r="L625">
        <v>40</v>
      </c>
      <c r="M625" t="b">
        <v>1</v>
      </c>
      <c r="N625" t="s">
        <v>8269</v>
      </c>
      <c r="O625" s="20" t="s">
        <v>8319</v>
      </c>
      <c r="P625" s="15" t="s">
        <v>8320</v>
      </c>
      <c r="Q625" s="12">
        <v>41851.200150462966</v>
      </c>
      <c r="R625">
        <v>2014</v>
      </c>
      <c r="S625" t="s">
        <v>8370</v>
      </c>
    </row>
    <row r="626" spans="1:19" ht="261.5" thickBot="1" x14ac:dyDescent="0.4">
      <c r="A626">
        <v>3345</v>
      </c>
      <c r="B626" s="3" t="s">
        <v>3345</v>
      </c>
      <c r="C626" s="3" t="s">
        <v>7455</v>
      </c>
      <c r="D626" s="6">
        <v>500</v>
      </c>
      <c r="E626" s="8">
        <v>650</v>
      </c>
      <c r="F626" t="s">
        <v>8218</v>
      </c>
      <c r="G626" t="s">
        <v>8223</v>
      </c>
      <c r="H626" t="s">
        <v>8245</v>
      </c>
      <c r="I626">
        <v>1429317420</v>
      </c>
      <c r="J626">
        <v>1424226768</v>
      </c>
      <c r="K626" t="b">
        <v>0</v>
      </c>
      <c r="L626">
        <v>13</v>
      </c>
      <c r="M626" t="b">
        <v>1</v>
      </c>
      <c r="N626" t="s">
        <v>8269</v>
      </c>
      <c r="O626" s="20" t="s">
        <v>8319</v>
      </c>
      <c r="P626" s="15" t="s">
        <v>8320</v>
      </c>
      <c r="Q626" s="13">
        <v>42053.106111111112</v>
      </c>
      <c r="R626">
        <v>2015</v>
      </c>
      <c r="S626" t="s">
        <v>8376</v>
      </c>
    </row>
    <row r="627" spans="1:19" ht="218" thickBot="1" x14ac:dyDescent="0.4">
      <c r="A627">
        <v>3346</v>
      </c>
      <c r="B627" s="3" t="s">
        <v>3346</v>
      </c>
      <c r="C627" s="3" t="s">
        <v>7456</v>
      </c>
      <c r="D627" s="6">
        <v>1500</v>
      </c>
      <c r="E627" s="8">
        <v>1650</v>
      </c>
      <c r="F627" t="s">
        <v>8218</v>
      </c>
      <c r="G627" t="s">
        <v>8223</v>
      </c>
      <c r="H627" t="s">
        <v>8245</v>
      </c>
      <c r="I627">
        <v>1424910910</v>
      </c>
      <c r="J627">
        <v>1424306110</v>
      </c>
      <c r="K627" t="b">
        <v>0</v>
      </c>
      <c r="L627">
        <v>18</v>
      </c>
      <c r="M627" t="b">
        <v>1</v>
      </c>
      <c r="N627" t="s">
        <v>8269</v>
      </c>
      <c r="O627" s="20" t="s">
        <v>8319</v>
      </c>
      <c r="P627" s="15" t="s">
        <v>8320</v>
      </c>
      <c r="Q627" s="12">
        <v>42054.024421296293</v>
      </c>
      <c r="R627">
        <v>2015</v>
      </c>
      <c r="S627" t="s">
        <v>8376</v>
      </c>
    </row>
    <row r="628" spans="1:19" ht="305" thickBot="1" x14ac:dyDescent="0.4">
      <c r="A628">
        <v>3347</v>
      </c>
      <c r="B628" s="3" t="s">
        <v>3347</v>
      </c>
      <c r="C628" s="3" t="s">
        <v>7457</v>
      </c>
      <c r="D628" s="6">
        <v>2000</v>
      </c>
      <c r="E628" s="8">
        <v>2389</v>
      </c>
      <c r="F628" t="s">
        <v>8218</v>
      </c>
      <c r="G628" t="s">
        <v>8224</v>
      </c>
      <c r="H628" t="s">
        <v>8246</v>
      </c>
      <c r="I628">
        <v>1462741200</v>
      </c>
      <c r="J628">
        <v>1461503654</v>
      </c>
      <c r="K628" t="b">
        <v>0</v>
      </c>
      <c r="L628">
        <v>22</v>
      </c>
      <c r="M628" t="b">
        <v>1</v>
      </c>
      <c r="N628" t="s">
        <v>8269</v>
      </c>
      <c r="O628" s="20" t="s">
        <v>8319</v>
      </c>
      <c r="P628" s="15" t="s">
        <v>8320</v>
      </c>
      <c r="Q628" s="13">
        <v>42484.551550925928</v>
      </c>
      <c r="R628">
        <v>2016</v>
      </c>
      <c r="S628" t="s">
        <v>8367</v>
      </c>
    </row>
    <row r="629" spans="1:19" ht="261.5" thickBot="1" x14ac:dyDescent="0.4">
      <c r="A629">
        <v>3348</v>
      </c>
      <c r="B629" s="3" t="s">
        <v>3266</v>
      </c>
      <c r="C629" s="3" t="s">
        <v>7458</v>
      </c>
      <c r="D629" s="6">
        <v>5500</v>
      </c>
      <c r="E629" s="8">
        <v>5516</v>
      </c>
      <c r="F629" t="s">
        <v>8218</v>
      </c>
      <c r="G629" t="s">
        <v>8223</v>
      </c>
      <c r="H629" t="s">
        <v>8245</v>
      </c>
      <c r="I629">
        <v>1461988740</v>
      </c>
      <c r="J629">
        <v>1459949080</v>
      </c>
      <c r="K629" t="b">
        <v>0</v>
      </c>
      <c r="L629">
        <v>79</v>
      </c>
      <c r="M629" t="b">
        <v>1</v>
      </c>
      <c r="N629" t="s">
        <v>8269</v>
      </c>
      <c r="O629" s="20" t="s">
        <v>8319</v>
      </c>
      <c r="P629" s="15" t="s">
        <v>8320</v>
      </c>
      <c r="Q629" s="12">
        <v>42466.558796296296</v>
      </c>
      <c r="R629">
        <v>2016</v>
      </c>
      <c r="S629" t="s">
        <v>8367</v>
      </c>
    </row>
    <row r="630" spans="1:19" ht="247" thickBot="1" x14ac:dyDescent="0.4">
      <c r="A630">
        <v>3349</v>
      </c>
      <c r="B630" s="3" t="s">
        <v>3348</v>
      </c>
      <c r="C630" s="3" t="s">
        <v>7459</v>
      </c>
      <c r="D630" s="6">
        <v>1000</v>
      </c>
      <c r="E630" s="8">
        <v>1534</v>
      </c>
      <c r="F630" t="s">
        <v>8218</v>
      </c>
      <c r="G630" t="s">
        <v>8223</v>
      </c>
      <c r="H630" t="s">
        <v>8245</v>
      </c>
      <c r="I630">
        <v>1465837200</v>
      </c>
      <c r="J630">
        <v>1463971172</v>
      </c>
      <c r="K630" t="b">
        <v>0</v>
      </c>
      <c r="L630">
        <v>14</v>
      </c>
      <c r="M630" t="b">
        <v>1</v>
      </c>
      <c r="N630" t="s">
        <v>8269</v>
      </c>
      <c r="O630" s="20" t="s">
        <v>8319</v>
      </c>
      <c r="P630" s="15" t="s">
        <v>8320</v>
      </c>
      <c r="Q630" s="13">
        <v>42513.11078703704</v>
      </c>
      <c r="R630">
        <v>2016</v>
      </c>
      <c r="S630" t="s">
        <v>8368</v>
      </c>
    </row>
    <row r="631" spans="1:19" ht="290.5" thickBot="1" x14ac:dyDescent="0.4">
      <c r="A631">
        <v>3350</v>
      </c>
      <c r="B631" s="3" t="s">
        <v>3349</v>
      </c>
      <c r="C631" s="3" t="s">
        <v>7460</v>
      </c>
      <c r="D631" s="6">
        <v>3500</v>
      </c>
      <c r="E631" s="8">
        <v>3655</v>
      </c>
      <c r="F631" t="s">
        <v>8218</v>
      </c>
      <c r="G631" t="s">
        <v>8242</v>
      </c>
      <c r="H631" t="s">
        <v>8248</v>
      </c>
      <c r="I631">
        <v>1448838000</v>
      </c>
      <c r="J631">
        <v>1445791811</v>
      </c>
      <c r="K631" t="b">
        <v>0</v>
      </c>
      <c r="L631">
        <v>51</v>
      </c>
      <c r="M631" t="b">
        <v>1</v>
      </c>
      <c r="N631" t="s">
        <v>8269</v>
      </c>
      <c r="O631" s="20" t="s">
        <v>8319</v>
      </c>
      <c r="P631" s="15" t="s">
        <v>8320</v>
      </c>
      <c r="Q631" s="12">
        <v>42302.701516203706</v>
      </c>
      <c r="R631">
        <v>2015</v>
      </c>
      <c r="S631" t="s">
        <v>8373</v>
      </c>
    </row>
    <row r="632" spans="1:19" ht="261.5" thickBot="1" x14ac:dyDescent="0.4">
      <c r="A632">
        <v>3351</v>
      </c>
      <c r="B632" s="3" t="s">
        <v>3350</v>
      </c>
      <c r="C632" s="3" t="s">
        <v>7461</v>
      </c>
      <c r="D632" s="6">
        <v>5000</v>
      </c>
      <c r="E632" s="8">
        <v>5055</v>
      </c>
      <c r="F632" t="s">
        <v>8218</v>
      </c>
      <c r="G632" t="s">
        <v>8224</v>
      </c>
      <c r="H632" t="s">
        <v>8246</v>
      </c>
      <c r="I632">
        <v>1406113200</v>
      </c>
      <c r="J632">
        <v>1402910965</v>
      </c>
      <c r="K632" t="b">
        <v>0</v>
      </c>
      <c r="L632">
        <v>54</v>
      </c>
      <c r="M632" t="b">
        <v>1</v>
      </c>
      <c r="N632" t="s">
        <v>8269</v>
      </c>
      <c r="O632" s="20" t="s">
        <v>8319</v>
      </c>
      <c r="P632" s="15" t="s">
        <v>8320</v>
      </c>
      <c r="Q632" s="13">
        <v>41806.395428240743</v>
      </c>
      <c r="R632">
        <v>2014</v>
      </c>
      <c r="S632" t="s">
        <v>8369</v>
      </c>
    </row>
    <row r="633" spans="1:19" ht="276" thickBot="1" x14ac:dyDescent="0.4">
      <c r="A633">
        <v>3352</v>
      </c>
      <c r="B633" s="3" t="s">
        <v>3351</v>
      </c>
      <c r="C633" s="3" t="s">
        <v>7462</v>
      </c>
      <c r="D633" s="6">
        <v>5000</v>
      </c>
      <c r="E633" s="8">
        <v>5376</v>
      </c>
      <c r="F633" t="s">
        <v>8218</v>
      </c>
      <c r="G633" t="s">
        <v>8224</v>
      </c>
      <c r="H633" t="s">
        <v>8246</v>
      </c>
      <c r="I633">
        <v>1467414000</v>
      </c>
      <c r="J633">
        <v>1462492178</v>
      </c>
      <c r="K633" t="b">
        <v>0</v>
      </c>
      <c r="L633">
        <v>70</v>
      </c>
      <c r="M633" t="b">
        <v>1</v>
      </c>
      <c r="N633" t="s">
        <v>8269</v>
      </c>
      <c r="O633" s="20" t="s">
        <v>8319</v>
      </c>
      <c r="P633" s="15" t="s">
        <v>8320</v>
      </c>
      <c r="Q633" s="12">
        <v>42495.992800925924</v>
      </c>
      <c r="R633">
        <v>2016</v>
      </c>
      <c r="S633" t="s">
        <v>8368</v>
      </c>
    </row>
    <row r="634" spans="1:19" ht="247" thickBot="1" x14ac:dyDescent="0.4">
      <c r="A634">
        <v>3353</v>
      </c>
      <c r="B634" s="3" t="s">
        <v>3352</v>
      </c>
      <c r="C634" s="3" t="s">
        <v>7463</v>
      </c>
      <c r="D634" s="6">
        <v>500</v>
      </c>
      <c r="E634" s="8">
        <v>1575</v>
      </c>
      <c r="F634" t="s">
        <v>8218</v>
      </c>
      <c r="G634" t="s">
        <v>8224</v>
      </c>
      <c r="H634" t="s">
        <v>8246</v>
      </c>
      <c r="I634">
        <v>1462230000</v>
      </c>
      <c r="J634">
        <v>1461061350</v>
      </c>
      <c r="K634" t="b">
        <v>0</v>
      </c>
      <c r="L634">
        <v>44</v>
      </c>
      <c r="M634" t="b">
        <v>1</v>
      </c>
      <c r="N634" t="s">
        <v>8269</v>
      </c>
      <c r="O634" s="20" t="s">
        <v>8319</v>
      </c>
      <c r="P634" s="15" t="s">
        <v>8320</v>
      </c>
      <c r="Q634" s="13">
        <v>42479.432291666664</v>
      </c>
      <c r="R634">
        <v>2016</v>
      </c>
      <c r="S634" t="s">
        <v>8367</v>
      </c>
    </row>
    <row r="635" spans="1:19" ht="203.5" thickBot="1" x14ac:dyDescent="0.4">
      <c r="A635">
        <v>3354</v>
      </c>
      <c r="B635" s="3" t="s">
        <v>3353</v>
      </c>
      <c r="C635" s="3" t="s">
        <v>7464</v>
      </c>
      <c r="D635" s="6">
        <v>3000</v>
      </c>
      <c r="E635" s="8">
        <v>3058</v>
      </c>
      <c r="F635" t="s">
        <v>8218</v>
      </c>
      <c r="G635" t="s">
        <v>8223</v>
      </c>
      <c r="H635" t="s">
        <v>8245</v>
      </c>
      <c r="I635">
        <v>1446091260</v>
      </c>
      <c r="J635">
        <v>1443029206</v>
      </c>
      <c r="K635" t="b">
        <v>0</v>
      </c>
      <c r="L635">
        <v>55</v>
      </c>
      <c r="M635" t="b">
        <v>1</v>
      </c>
      <c r="N635" t="s">
        <v>8269</v>
      </c>
      <c r="O635" s="20" t="s">
        <v>8319</v>
      </c>
      <c r="P635" s="15" t="s">
        <v>8320</v>
      </c>
      <c r="Q635" s="12">
        <v>42270.726921296293</v>
      </c>
      <c r="R635">
        <v>2015</v>
      </c>
      <c r="S635" t="s">
        <v>8372</v>
      </c>
    </row>
    <row r="636" spans="1:19" ht="247" thickBot="1" x14ac:dyDescent="0.4">
      <c r="A636">
        <v>3355</v>
      </c>
      <c r="B636" s="3" t="s">
        <v>3354</v>
      </c>
      <c r="C636" s="3" t="s">
        <v>7465</v>
      </c>
      <c r="D636" s="6">
        <v>1750</v>
      </c>
      <c r="E636" s="8">
        <v>2210</v>
      </c>
      <c r="F636" t="s">
        <v>8218</v>
      </c>
      <c r="G636" t="s">
        <v>8224</v>
      </c>
      <c r="H636" t="s">
        <v>8246</v>
      </c>
      <c r="I636">
        <v>1462879020</v>
      </c>
      <c r="J636">
        <v>1461941527</v>
      </c>
      <c r="K636" t="b">
        <v>0</v>
      </c>
      <c r="L636">
        <v>15</v>
      </c>
      <c r="M636" t="b">
        <v>1</v>
      </c>
      <c r="N636" t="s">
        <v>8269</v>
      </c>
      <c r="O636" s="20" t="s">
        <v>8319</v>
      </c>
      <c r="P636" s="15" t="s">
        <v>8320</v>
      </c>
      <c r="Q636" s="13">
        <v>42489.619525462964</v>
      </c>
      <c r="R636">
        <v>2016</v>
      </c>
      <c r="S636" t="s">
        <v>8367</v>
      </c>
    </row>
    <row r="637" spans="1:19" ht="232.5" thickBot="1" x14ac:dyDescent="0.4">
      <c r="A637">
        <v>3356</v>
      </c>
      <c r="B637" s="3" t="s">
        <v>3355</v>
      </c>
      <c r="C637" s="3" t="s">
        <v>7466</v>
      </c>
      <c r="D637" s="6">
        <v>1500</v>
      </c>
      <c r="E637" s="8">
        <v>1521</v>
      </c>
      <c r="F637" t="s">
        <v>8218</v>
      </c>
      <c r="G637" t="s">
        <v>8224</v>
      </c>
      <c r="H637" t="s">
        <v>8246</v>
      </c>
      <c r="I637">
        <v>1468611272</v>
      </c>
      <c r="J637">
        <v>1466019272</v>
      </c>
      <c r="K637" t="b">
        <v>0</v>
      </c>
      <c r="L637">
        <v>27</v>
      </c>
      <c r="M637" t="b">
        <v>1</v>
      </c>
      <c r="N637" t="s">
        <v>8269</v>
      </c>
      <c r="O637" s="20" t="s">
        <v>8319</v>
      </c>
      <c r="P637" s="15" t="s">
        <v>8320</v>
      </c>
      <c r="Q637" s="12">
        <v>42536.815648148149</v>
      </c>
      <c r="R637">
        <v>2016</v>
      </c>
      <c r="S637" t="s">
        <v>8369</v>
      </c>
    </row>
    <row r="638" spans="1:19" ht="276" thickBot="1" x14ac:dyDescent="0.4">
      <c r="A638">
        <v>3357</v>
      </c>
      <c r="B638" s="3" t="s">
        <v>3356</v>
      </c>
      <c r="C638" s="3" t="s">
        <v>7467</v>
      </c>
      <c r="D638" s="6">
        <v>2000</v>
      </c>
      <c r="E638" s="8">
        <v>2020</v>
      </c>
      <c r="F638" t="s">
        <v>8218</v>
      </c>
      <c r="G638" t="s">
        <v>8224</v>
      </c>
      <c r="H638" t="s">
        <v>8246</v>
      </c>
      <c r="I638">
        <v>1406887310</v>
      </c>
      <c r="J638">
        <v>1404295310</v>
      </c>
      <c r="K638" t="b">
        <v>0</v>
      </c>
      <c r="L638">
        <v>21</v>
      </c>
      <c r="M638" t="b">
        <v>1</v>
      </c>
      <c r="N638" t="s">
        <v>8269</v>
      </c>
      <c r="O638" s="20" t="s">
        <v>8319</v>
      </c>
      <c r="P638" s="15" t="s">
        <v>8320</v>
      </c>
      <c r="Q638" s="13">
        <v>41822.417939814812</v>
      </c>
      <c r="R638">
        <v>2014</v>
      </c>
      <c r="S638" t="s">
        <v>8370</v>
      </c>
    </row>
    <row r="639" spans="1:19" ht="247" thickBot="1" x14ac:dyDescent="0.4">
      <c r="A639">
        <v>3358</v>
      </c>
      <c r="B639" s="3" t="s">
        <v>3357</v>
      </c>
      <c r="C639" s="3" t="s">
        <v>7468</v>
      </c>
      <c r="D639" s="6">
        <v>10000</v>
      </c>
      <c r="E639" s="8">
        <v>10299</v>
      </c>
      <c r="F639" t="s">
        <v>8218</v>
      </c>
      <c r="G639" t="s">
        <v>8223</v>
      </c>
      <c r="H639" t="s">
        <v>8245</v>
      </c>
      <c r="I639">
        <v>1416385679</v>
      </c>
      <c r="J639">
        <v>1413790079</v>
      </c>
      <c r="K639" t="b">
        <v>0</v>
      </c>
      <c r="L639">
        <v>162</v>
      </c>
      <c r="M639" t="b">
        <v>1</v>
      </c>
      <c r="N639" t="s">
        <v>8269</v>
      </c>
      <c r="O639" s="20" t="s">
        <v>8319</v>
      </c>
      <c r="P639" s="15" t="s">
        <v>8320</v>
      </c>
      <c r="Q639" s="12">
        <v>41932.311099537037</v>
      </c>
      <c r="R639">
        <v>2014</v>
      </c>
      <c r="S639" t="s">
        <v>8373</v>
      </c>
    </row>
    <row r="640" spans="1:19" ht="203.5" thickBot="1" x14ac:dyDescent="0.4">
      <c r="A640">
        <v>3359</v>
      </c>
      <c r="B640" s="3" t="s">
        <v>3358</v>
      </c>
      <c r="C640" s="3" t="s">
        <v>7469</v>
      </c>
      <c r="D640" s="6">
        <v>4000</v>
      </c>
      <c r="E640" s="8">
        <v>4250</v>
      </c>
      <c r="F640" t="s">
        <v>8218</v>
      </c>
      <c r="G640" t="s">
        <v>8223</v>
      </c>
      <c r="H640" t="s">
        <v>8245</v>
      </c>
      <c r="I640">
        <v>1487985734</v>
      </c>
      <c r="J640">
        <v>1484097734</v>
      </c>
      <c r="K640" t="b">
        <v>0</v>
      </c>
      <c r="L640">
        <v>23</v>
      </c>
      <c r="M640" t="b">
        <v>1</v>
      </c>
      <c r="N640" t="s">
        <v>8269</v>
      </c>
      <c r="O640" s="20" t="s">
        <v>8319</v>
      </c>
      <c r="P640" s="15" t="s">
        <v>8320</v>
      </c>
      <c r="Q640" s="13">
        <v>42746.057106481479</v>
      </c>
      <c r="R640">
        <v>2017</v>
      </c>
      <c r="S640" t="s">
        <v>8365</v>
      </c>
    </row>
    <row r="641" spans="1:19" ht="131" thickBot="1" x14ac:dyDescent="0.4">
      <c r="A641">
        <v>3360</v>
      </c>
      <c r="B641" s="3" t="s">
        <v>3359</v>
      </c>
      <c r="C641" s="3" t="s">
        <v>7470</v>
      </c>
      <c r="D641" s="6">
        <v>9000</v>
      </c>
      <c r="E641" s="8">
        <v>9124</v>
      </c>
      <c r="F641" t="s">
        <v>8218</v>
      </c>
      <c r="G641" t="s">
        <v>8243</v>
      </c>
      <c r="H641" t="s">
        <v>8257</v>
      </c>
      <c r="I641">
        <v>1481731140</v>
      </c>
      <c r="J641">
        <v>1479866343</v>
      </c>
      <c r="K641" t="b">
        <v>0</v>
      </c>
      <c r="L641">
        <v>72</v>
      </c>
      <c r="M641" t="b">
        <v>1</v>
      </c>
      <c r="N641" t="s">
        <v>8269</v>
      </c>
      <c r="O641" s="20" t="s">
        <v>8319</v>
      </c>
      <c r="P641" s="15" t="s">
        <v>8320</v>
      </c>
      <c r="Q641" s="12">
        <v>42697.082673611112</v>
      </c>
      <c r="R641">
        <v>2016</v>
      </c>
      <c r="S641" t="s">
        <v>8374</v>
      </c>
    </row>
    <row r="642" spans="1:19" ht="247" thickBot="1" x14ac:dyDescent="0.4">
      <c r="A642">
        <v>3361</v>
      </c>
      <c r="B642" s="3" t="s">
        <v>3360</v>
      </c>
      <c r="C642" s="3" t="s">
        <v>7471</v>
      </c>
      <c r="D642" s="6">
        <v>5000</v>
      </c>
      <c r="E642" s="8">
        <v>5673</v>
      </c>
      <c r="F642" t="s">
        <v>8218</v>
      </c>
      <c r="G642" t="s">
        <v>8223</v>
      </c>
      <c r="H642" t="s">
        <v>8245</v>
      </c>
      <c r="I642">
        <v>1409587140</v>
      </c>
      <c r="J642">
        <v>1408062990</v>
      </c>
      <c r="K642" t="b">
        <v>0</v>
      </c>
      <c r="L642">
        <v>68</v>
      </c>
      <c r="M642" t="b">
        <v>1</v>
      </c>
      <c r="N642" t="s">
        <v>8269</v>
      </c>
      <c r="O642" s="20" t="s">
        <v>8319</v>
      </c>
      <c r="P642" s="15" t="s">
        <v>8320</v>
      </c>
      <c r="Q642" s="13">
        <v>41866.025347222225</v>
      </c>
      <c r="R642">
        <v>2014</v>
      </c>
      <c r="S642" t="s">
        <v>8371</v>
      </c>
    </row>
    <row r="643" spans="1:19" ht="232.5" thickBot="1" x14ac:dyDescent="0.4">
      <c r="A643">
        <v>3362</v>
      </c>
      <c r="B643" s="3" t="s">
        <v>3361</v>
      </c>
      <c r="C643" s="3" t="s">
        <v>7472</v>
      </c>
      <c r="D643" s="6">
        <v>500</v>
      </c>
      <c r="E643" s="8">
        <v>1090</v>
      </c>
      <c r="F643" t="s">
        <v>8218</v>
      </c>
      <c r="G643" t="s">
        <v>8223</v>
      </c>
      <c r="H643" t="s">
        <v>8245</v>
      </c>
      <c r="I643">
        <v>1425704100</v>
      </c>
      <c r="J643">
        <v>1424484717</v>
      </c>
      <c r="K643" t="b">
        <v>0</v>
      </c>
      <c r="L643">
        <v>20</v>
      </c>
      <c r="M643" t="b">
        <v>1</v>
      </c>
      <c r="N643" t="s">
        <v>8269</v>
      </c>
      <c r="O643" s="20" t="s">
        <v>8319</v>
      </c>
      <c r="P643" s="15" t="s">
        <v>8320</v>
      </c>
      <c r="Q643" s="12">
        <v>42056.091631944444</v>
      </c>
      <c r="R643">
        <v>2015</v>
      </c>
      <c r="S643" t="s">
        <v>8376</v>
      </c>
    </row>
    <row r="644" spans="1:19" ht="218" thickBot="1" x14ac:dyDescent="0.4">
      <c r="A644">
        <v>3363</v>
      </c>
      <c r="B644" s="3" t="s">
        <v>3362</v>
      </c>
      <c r="C644" s="3" t="s">
        <v>7473</v>
      </c>
      <c r="D644" s="6">
        <v>7750</v>
      </c>
      <c r="E644" s="8">
        <v>7860</v>
      </c>
      <c r="F644" t="s">
        <v>8218</v>
      </c>
      <c r="G644" t="s">
        <v>8223</v>
      </c>
      <c r="H644" t="s">
        <v>8245</v>
      </c>
      <c r="I644">
        <v>1408464000</v>
      </c>
      <c r="J644">
        <v>1406831445</v>
      </c>
      <c r="K644" t="b">
        <v>0</v>
      </c>
      <c r="L644">
        <v>26</v>
      </c>
      <c r="M644" t="b">
        <v>1</v>
      </c>
      <c r="N644" t="s">
        <v>8269</v>
      </c>
      <c r="O644" s="20" t="s">
        <v>8319</v>
      </c>
      <c r="P644" s="15" t="s">
        <v>8320</v>
      </c>
      <c r="Q644" s="13">
        <v>41851.771354166667</v>
      </c>
      <c r="R644">
        <v>2014</v>
      </c>
      <c r="S644" t="s">
        <v>8370</v>
      </c>
    </row>
    <row r="645" spans="1:19" ht="247" thickBot="1" x14ac:dyDescent="0.4">
      <c r="A645">
        <v>3364</v>
      </c>
      <c r="B645" s="3" t="s">
        <v>3363</v>
      </c>
      <c r="C645" s="3" t="s">
        <v>7474</v>
      </c>
      <c r="D645" s="6">
        <v>3000</v>
      </c>
      <c r="E645" s="8">
        <v>3178</v>
      </c>
      <c r="F645" t="s">
        <v>8218</v>
      </c>
      <c r="G645" t="s">
        <v>8224</v>
      </c>
      <c r="H645" t="s">
        <v>8246</v>
      </c>
      <c r="I645">
        <v>1458075600</v>
      </c>
      <c r="J645">
        <v>1456183649</v>
      </c>
      <c r="K645" t="b">
        <v>0</v>
      </c>
      <c r="L645">
        <v>72</v>
      </c>
      <c r="M645" t="b">
        <v>1</v>
      </c>
      <c r="N645" t="s">
        <v>8269</v>
      </c>
      <c r="O645" s="20" t="s">
        <v>8319</v>
      </c>
      <c r="P645" s="15" t="s">
        <v>8320</v>
      </c>
      <c r="Q645" s="12">
        <v>42422.977418981478</v>
      </c>
      <c r="R645">
        <v>2016</v>
      </c>
      <c r="S645" t="s">
        <v>8376</v>
      </c>
    </row>
    <row r="646" spans="1:19" ht="276" thickBot="1" x14ac:dyDescent="0.4">
      <c r="A646">
        <v>3365</v>
      </c>
      <c r="B646" s="3" t="s">
        <v>3364</v>
      </c>
      <c r="C646" s="3" t="s">
        <v>7475</v>
      </c>
      <c r="D646" s="6">
        <v>2500</v>
      </c>
      <c r="E646" s="8">
        <v>2600</v>
      </c>
      <c r="F646" t="s">
        <v>8218</v>
      </c>
      <c r="G646" t="s">
        <v>8223</v>
      </c>
      <c r="H646" t="s">
        <v>8245</v>
      </c>
      <c r="I646">
        <v>1449973592</v>
      </c>
      <c r="J646">
        <v>1447381592</v>
      </c>
      <c r="K646" t="b">
        <v>0</v>
      </c>
      <c r="L646">
        <v>3</v>
      </c>
      <c r="M646" t="b">
        <v>1</v>
      </c>
      <c r="N646" t="s">
        <v>8269</v>
      </c>
      <c r="O646" s="20" t="s">
        <v>8319</v>
      </c>
      <c r="P646" s="15" t="s">
        <v>8320</v>
      </c>
      <c r="Q646" s="13">
        <v>42321.101759259262</v>
      </c>
      <c r="R646">
        <v>2015</v>
      </c>
      <c r="S646" t="s">
        <v>8374</v>
      </c>
    </row>
    <row r="647" spans="1:19" ht="261.5" thickBot="1" x14ac:dyDescent="0.4">
      <c r="A647">
        <v>3366</v>
      </c>
      <c r="B647" s="3" t="s">
        <v>3365</v>
      </c>
      <c r="C647" s="3" t="s">
        <v>7476</v>
      </c>
      <c r="D647" s="6">
        <v>500</v>
      </c>
      <c r="E647" s="8">
        <v>1105</v>
      </c>
      <c r="F647" t="s">
        <v>8218</v>
      </c>
      <c r="G647" t="s">
        <v>8223</v>
      </c>
      <c r="H647" t="s">
        <v>8245</v>
      </c>
      <c r="I647">
        <v>1431481037</v>
      </c>
      <c r="J647">
        <v>1428889037</v>
      </c>
      <c r="K647" t="b">
        <v>0</v>
      </c>
      <c r="L647">
        <v>18</v>
      </c>
      <c r="M647" t="b">
        <v>1</v>
      </c>
      <c r="N647" t="s">
        <v>8269</v>
      </c>
      <c r="O647" s="20" t="s">
        <v>8319</v>
      </c>
      <c r="P647" s="15" t="s">
        <v>8320</v>
      </c>
      <c r="Q647" s="12">
        <v>42107.067557870374</v>
      </c>
      <c r="R647">
        <v>2015</v>
      </c>
      <c r="S647" t="s">
        <v>8367</v>
      </c>
    </row>
    <row r="648" spans="1:19" ht="261.5" thickBot="1" x14ac:dyDescent="0.4">
      <c r="A648">
        <v>3367</v>
      </c>
      <c r="B648" s="3" t="s">
        <v>3366</v>
      </c>
      <c r="C648" s="3" t="s">
        <v>7477</v>
      </c>
      <c r="D648" s="6">
        <v>750</v>
      </c>
      <c r="E648" s="8">
        <v>890</v>
      </c>
      <c r="F648" t="s">
        <v>8218</v>
      </c>
      <c r="G648" t="s">
        <v>8224</v>
      </c>
      <c r="H648" t="s">
        <v>8246</v>
      </c>
      <c r="I648">
        <v>1438467894</v>
      </c>
      <c r="J648">
        <v>1436307894</v>
      </c>
      <c r="K648" t="b">
        <v>0</v>
      </c>
      <c r="L648">
        <v>30</v>
      </c>
      <c r="M648" t="b">
        <v>1</v>
      </c>
      <c r="N648" t="s">
        <v>8269</v>
      </c>
      <c r="O648" s="20" t="s">
        <v>8319</v>
      </c>
      <c r="P648" s="15" t="s">
        <v>8320</v>
      </c>
      <c r="Q648" s="13">
        <v>42192.933958333335</v>
      </c>
      <c r="R648">
        <v>2015</v>
      </c>
      <c r="S648" t="s">
        <v>8370</v>
      </c>
    </row>
    <row r="649" spans="1:19" ht="218" thickBot="1" x14ac:dyDescent="0.4">
      <c r="A649">
        <v>3368</v>
      </c>
      <c r="B649" s="3" t="s">
        <v>3367</v>
      </c>
      <c r="C649" s="3" t="s">
        <v>7478</v>
      </c>
      <c r="D649" s="6">
        <v>1000</v>
      </c>
      <c r="E649" s="8">
        <v>1046</v>
      </c>
      <c r="F649" t="s">
        <v>8218</v>
      </c>
      <c r="G649" t="s">
        <v>8223</v>
      </c>
      <c r="H649" t="s">
        <v>8245</v>
      </c>
      <c r="I649">
        <v>1420088400</v>
      </c>
      <c r="J649">
        <v>1416977259</v>
      </c>
      <c r="K649" t="b">
        <v>0</v>
      </c>
      <c r="L649">
        <v>23</v>
      </c>
      <c r="M649" t="b">
        <v>1</v>
      </c>
      <c r="N649" t="s">
        <v>8269</v>
      </c>
      <c r="O649" s="20" t="s">
        <v>8319</v>
      </c>
      <c r="P649" s="15" t="s">
        <v>8320</v>
      </c>
      <c r="Q649" s="12">
        <v>41969.199756944443</v>
      </c>
      <c r="R649">
        <v>2014</v>
      </c>
      <c r="S649" t="s">
        <v>8374</v>
      </c>
    </row>
    <row r="650" spans="1:19" ht="218" thickBot="1" x14ac:dyDescent="0.4">
      <c r="A650">
        <v>3369</v>
      </c>
      <c r="B650" s="3" t="s">
        <v>3368</v>
      </c>
      <c r="C650" s="3" t="s">
        <v>7479</v>
      </c>
      <c r="D650" s="6">
        <v>5000</v>
      </c>
      <c r="E650" s="8">
        <v>5195</v>
      </c>
      <c r="F650" t="s">
        <v>8218</v>
      </c>
      <c r="G650" t="s">
        <v>8240</v>
      </c>
      <c r="H650" t="s">
        <v>8248</v>
      </c>
      <c r="I650">
        <v>1484441980</v>
      </c>
      <c r="J650">
        <v>1479257980</v>
      </c>
      <c r="K650" t="b">
        <v>0</v>
      </c>
      <c r="L650">
        <v>54</v>
      </c>
      <c r="M650" t="b">
        <v>1</v>
      </c>
      <c r="N650" t="s">
        <v>8269</v>
      </c>
      <c r="O650" s="20" t="s">
        <v>8319</v>
      </c>
      <c r="P650" s="15" t="s">
        <v>8320</v>
      </c>
      <c r="Q650" s="13">
        <v>42690.041435185187</v>
      </c>
      <c r="R650">
        <v>2016</v>
      </c>
      <c r="S650" t="s">
        <v>8374</v>
      </c>
    </row>
    <row r="651" spans="1:19" ht="145.5" thickBot="1" x14ac:dyDescent="0.4">
      <c r="A651">
        <v>3370</v>
      </c>
      <c r="B651" s="3" t="s">
        <v>3369</v>
      </c>
      <c r="C651" s="3" t="s">
        <v>7480</v>
      </c>
      <c r="D651" s="6">
        <v>1500</v>
      </c>
      <c r="E651" s="8">
        <v>1766</v>
      </c>
      <c r="F651" t="s">
        <v>8218</v>
      </c>
      <c r="G651" t="s">
        <v>8223</v>
      </c>
      <c r="H651" t="s">
        <v>8245</v>
      </c>
      <c r="I651">
        <v>1481961600</v>
      </c>
      <c r="J651">
        <v>1479283285</v>
      </c>
      <c r="K651" t="b">
        <v>0</v>
      </c>
      <c r="L651">
        <v>26</v>
      </c>
      <c r="M651" t="b">
        <v>1</v>
      </c>
      <c r="N651" t="s">
        <v>8269</v>
      </c>
      <c r="O651" s="20" t="s">
        <v>8319</v>
      </c>
      <c r="P651" s="15" t="s">
        <v>8320</v>
      </c>
      <c r="Q651" s="12">
        <v>42690.334317129629</v>
      </c>
      <c r="R651">
        <v>2016</v>
      </c>
      <c r="S651" t="s">
        <v>8374</v>
      </c>
    </row>
    <row r="652" spans="1:19" ht="189" thickBot="1" x14ac:dyDescent="0.4">
      <c r="A652">
        <v>3371</v>
      </c>
      <c r="B652" s="3" t="s">
        <v>3370</v>
      </c>
      <c r="C652" s="3" t="s">
        <v>7481</v>
      </c>
      <c r="D652" s="6">
        <v>200</v>
      </c>
      <c r="E652" s="8">
        <v>277</v>
      </c>
      <c r="F652" t="s">
        <v>8218</v>
      </c>
      <c r="G652" t="s">
        <v>8223</v>
      </c>
      <c r="H652" t="s">
        <v>8245</v>
      </c>
      <c r="I652">
        <v>1449089965</v>
      </c>
      <c r="J652">
        <v>1446670765</v>
      </c>
      <c r="K652" t="b">
        <v>0</v>
      </c>
      <c r="L652">
        <v>9</v>
      </c>
      <c r="M652" t="b">
        <v>1</v>
      </c>
      <c r="N652" t="s">
        <v>8269</v>
      </c>
      <c r="O652" s="20" t="s">
        <v>8319</v>
      </c>
      <c r="P652" s="15" t="s">
        <v>8320</v>
      </c>
      <c r="Q652" s="13">
        <v>42312.874594907407</v>
      </c>
      <c r="R652">
        <v>2015</v>
      </c>
      <c r="S652" t="s">
        <v>8374</v>
      </c>
    </row>
    <row r="653" spans="1:19" ht="232.5" thickBot="1" x14ac:dyDescent="0.4">
      <c r="A653">
        <v>3372</v>
      </c>
      <c r="B653" s="3" t="s">
        <v>3371</v>
      </c>
      <c r="C653" s="3" t="s">
        <v>7482</v>
      </c>
      <c r="D653" s="6">
        <v>1000</v>
      </c>
      <c r="E653" s="8">
        <v>1035</v>
      </c>
      <c r="F653" t="s">
        <v>8218</v>
      </c>
      <c r="G653" t="s">
        <v>8223</v>
      </c>
      <c r="H653" t="s">
        <v>8245</v>
      </c>
      <c r="I653">
        <v>1408942740</v>
      </c>
      <c r="J653">
        <v>1407157756</v>
      </c>
      <c r="K653" t="b">
        <v>0</v>
      </c>
      <c r="L653">
        <v>27</v>
      </c>
      <c r="M653" t="b">
        <v>1</v>
      </c>
      <c r="N653" t="s">
        <v>8269</v>
      </c>
      <c r="O653" s="20" t="s">
        <v>8319</v>
      </c>
      <c r="P653" s="15" t="s">
        <v>8320</v>
      </c>
      <c r="Q653" s="12">
        <v>41855.548101851855</v>
      </c>
      <c r="R653">
        <v>2014</v>
      </c>
      <c r="S653" t="s">
        <v>8371</v>
      </c>
    </row>
    <row r="654" spans="1:19" ht="276" thickBot="1" x14ac:dyDescent="0.4">
      <c r="A654">
        <v>3373</v>
      </c>
      <c r="B654" s="3" t="s">
        <v>3372</v>
      </c>
      <c r="C654" s="3" t="s">
        <v>7483</v>
      </c>
      <c r="D654" s="6">
        <v>2000</v>
      </c>
      <c r="E654" s="8">
        <v>2005</v>
      </c>
      <c r="F654" t="s">
        <v>8218</v>
      </c>
      <c r="G654" t="s">
        <v>8224</v>
      </c>
      <c r="H654" t="s">
        <v>8246</v>
      </c>
      <c r="I654">
        <v>1437235200</v>
      </c>
      <c r="J654">
        <v>1435177840</v>
      </c>
      <c r="K654" t="b">
        <v>0</v>
      </c>
      <c r="L654">
        <v>30</v>
      </c>
      <c r="M654" t="b">
        <v>1</v>
      </c>
      <c r="N654" t="s">
        <v>8269</v>
      </c>
      <c r="O654" s="20" t="s">
        <v>8319</v>
      </c>
      <c r="P654" s="15" t="s">
        <v>8320</v>
      </c>
      <c r="Q654" s="13">
        <v>42179.854629629626</v>
      </c>
      <c r="R654">
        <v>2015</v>
      </c>
      <c r="S654" t="s">
        <v>8369</v>
      </c>
    </row>
    <row r="655" spans="1:19" ht="218" thickBot="1" x14ac:dyDescent="0.4">
      <c r="A655">
        <v>3374</v>
      </c>
      <c r="B655" s="3" t="s">
        <v>3373</v>
      </c>
      <c r="C655" s="3" t="s">
        <v>7484</v>
      </c>
      <c r="D655" s="6">
        <v>3500</v>
      </c>
      <c r="E655" s="8">
        <v>3730</v>
      </c>
      <c r="F655" t="s">
        <v>8218</v>
      </c>
      <c r="G655" t="s">
        <v>8228</v>
      </c>
      <c r="H655" t="s">
        <v>8250</v>
      </c>
      <c r="I655">
        <v>1446053616</v>
      </c>
      <c r="J655">
        <v>1443461616</v>
      </c>
      <c r="K655" t="b">
        <v>0</v>
      </c>
      <c r="L655">
        <v>52</v>
      </c>
      <c r="M655" t="b">
        <v>1</v>
      </c>
      <c r="N655" t="s">
        <v>8269</v>
      </c>
      <c r="O655" s="20" t="s">
        <v>8319</v>
      </c>
      <c r="P655" s="15" t="s">
        <v>8320</v>
      </c>
      <c r="Q655" s="12">
        <v>42275.731666666667</v>
      </c>
      <c r="R655">
        <v>2015</v>
      </c>
      <c r="S655" t="s">
        <v>8372</v>
      </c>
    </row>
    <row r="656" spans="1:19" ht="232.5" thickBot="1" x14ac:dyDescent="0.4">
      <c r="A656">
        <v>3375</v>
      </c>
      <c r="B656" s="3" t="s">
        <v>3374</v>
      </c>
      <c r="C656" s="3" t="s">
        <v>7485</v>
      </c>
      <c r="D656" s="6">
        <v>3000</v>
      </c>
      <c r="E656" s="8">
        <v>3000</v>
      </c>
      <c r="F656" t="s">
        <v>8218</v>
      </c>
      <c r="G656" t="s">
        <v>8224</v>
      </c>
      <c r="H656" t="s">
        <v>8246</v>
      </c>
      <c r="I656">
        <v>1400423973</v>
      </c>
      <c r="J656">
        <v>1399387173</v>
      </c>
      <c r="K656" t="b">
        <v>0</v>
      </c>
      <c r="L656">
        <v>17</v>
      </c>
      <c r="M656" t="b">
        <v>1</v>
      </c>
      <c r="N656" t="s">
        <v>8269</v>
      </c>
      <c r="O656" s="20" t="s">
        <v>8319</v>
      </c>
      <c r="P656" s="15" t="s">
        <v>8320</v>
      </c>
      <c r="Q656" s="13">
        <v>41765.610798611109</v>
      </c>
      <c r="R656">
        <v>2014</v>
      </c>
      <c r="S656" t="s">
        <v>8368</v>
      </c>
    </row>
    <row r="657" spans="1:19" ht="247" thickBot="1" x14ac:dyDescent="0.4">
      <c r="A657">
        <v>3376</v>
      </c>
      <c r="B657" s="3" t="s">
        <v>3375</v>
      </c>
      <c r="C657" s="3" t="s">
        <v>7486</v>
      </c>
      <c r="D657" s="6">
        <v>8000</v>
      </c>
      <c r="E657" s="8">
        <v>8001</v>
      </c>
      <c r="F657" t="s">
        <v>8218</v>
      </c>
      <c r="G657" t="s">
        <v>8223</v>
      </c>
      <c r="H657" t="s">
        <v>8245</v>
      </c>
      <c r="I657">
        <v>1429976994</v>
      </c>
      <c r="J657">
        <v>1424796594</v>
      </c>
      <c r="K657" t="b">
        <v>0</v>
      </c>
      <c r="L657">
        <v>19</v>
      </c>
      <c r="M657" t="b">
        <v>1</v>
      </c>
      <c r="N657" t="s">
        <v>8269</v>
      </c>
      <c r="O657" s="20" t="s">
        <v>8319</v>
      </c>
      <c r="P657" s="15" t="s">
        <v>8320</v>
      </c>
      <c r="Q657" s="12">
        <v>42059.701319444444</v>
      </c>
      <c r="R657">
        <v>2015</v>
      </c>
      <c r="S657" t="s">
        <v>8376</v>
      </c>
    </row>
    <row r="658" spans="1:19" ht="261.5" thickBot="1" x14ac:dyDescent="0.4">
      <c r="A658">
        <v>3377</v>
      </c>
      <c r="B658" s="3" t="s">
        <v>3376</v>
      </c>
      <c r="C658" s="3" t="s">
        <v>7487</v>
      </c>
      <c r="D658" s="6">
        <v>8000</v>
      </c>
      <c r="E658" s="8">
        <v>8084</v>
      </c>
      <c r="F658" t="s">
        <v>8218</v>
      </c>
      <c r="G658" t="s">
        <v>8224</v>
      </c>
      <c r="H658" t="s">
        <v>8246</v>
      </c>
      <c r="I658">
        <v>1426870560</v>
      </c>
      <c r="J658">
        <v>1424280899</v>
      </c>
      <c r="K658" t="b">
        <v>0</v>
      </c>
      <c r="L658">
        <v>77</v>
      </c>
      <c r="M658" t="b">
        <v>1</v>
      </c>
      <c r="N658" t="s">
        <v>8269</v>
      </c>
      <c r="O658" s="20" t="s">
        <v>8319</v>
      </c>
      <c r="P658" s="15" t="s">
        <v>8320</v>
      </c>
      <c r="Q658" s="13">
        <v>42053.732627314814</v>
      </c>
      <c r="R658">
        <v>2015</v>
      </c>
      <c r="S658" t="s">
        <v>8376</v>
      </c>
    </row>
    <row r="659" spans="1:19" ht="247" thickBot="1" x14ac:dyDescent="0.4">
      <c r="A659">
        <v>3378</v>
      </c>
      <c r="B659" s="3" t="s">
        <v>3377</v>
      </c>
      <c r="C659" s="3" t="s">
        <v>7488</v>
      </c>
      <c r="D659" s="6">
        <v>550</v>
      </c>
      <c r="E659" s="8">
        <v>592</v>
      </c>
      <c r="F659" t="s">
        <v>8218</v>
      </c>
      <c r="G659" t="s">
        <v>8224</v>
      </c>
      <c r="H659" t="s">
        <v>8246</v>
      </c>
      <c r="I659">
        <v>1409490480</v>
      </c>
      <c r="J659">
        <v>1407400306</v>
      </c>
      <c r="K659" t="b">
        <v>0</v>
      </c>
      <c r="L659">
        <v>21</v>
      </c>
      <c r="M659" t="b">
        <v>1</v>
      </c>
      <c r="N659" t="s">
        <v>8269</v>
      </c>
      <c r="O659" s="20" t="s">
        <v>8319</v>
      </c>
      <c r="P659" s="15" t="s">
        <v>8320</v>
      </c>
      <c r="Q659" s="12">
        <v>41858.355393518519</v>
      </c>
      <c r="R659">
        <v>2014</v>
      </c>
      <c r="S659" t="s">
        <v>8371</v>
      </c>
    </row>
    <row r="660" spans="1:19" ht="247" thickBot="1" x14ac:dyDescent="0.4">
      <c r="A660">
        <v>3379</v>
      </c>
      <c r="B660" s="3" t="s">
        <v>3378</v>
      </c>
      <c r="C660" s="3" t="s">
        <v>7489</v>
      </c>
      <c r="D660" s="6">
        <v>2000</v>
      </c>
      <c r="E660" s="8">
        <v>2073</v>
      </c>
      <c r="F660" t="s">
        <v>8218</v>
      </c>
      <c r="G660" t="s">
        <v>8224</v>
      </c>
      <c r="H660" t="s">
        <v>8246</v>
      </c>
      <c r="I660">
        <v>1440630000</v>
      </c>
      <c r="J660">
        <v>1439122800</v>
      </c>
      <c r="K660" t="b">
        <v>0</v>
      </c>
      <c r="L660">
        <v>38</v>
      </c>
      <c r="M660" t="b">
        <v>1</v>
      </c>
      <c r="N660" t="s">
        <v>8269</v>
      </c>
      <c r="O660" s="20" t="s">
        <v>8319</v>
      </c>
      <c r="P660" s="15" t="s">
        <v>8320</v>
      </c>
      <c r="Q660" s="13">
        <v>42225.513888888891</v>
      </c>
      <c r="R660">
        <v>2015</v>
      </c>
      <c r="S660" t="s">
        <v>8371</v>
      </c>
    </row>
    <row r="661" spans="1:19" ht="247" thickBot="1" x14ac:dyDescent="0.4">
      <c r="A661">
        <v>3380</v>
      </c>
      <c r="B661" s="3" t="s">
        <v>3379</v>
      </c>
      <c r="C661" s="3" t="s">
        <v>7490</v>
      </c>
      <c r="D661" s="6">
        <v>3000</v>
      </c>
      <c r="E661" s="8">
        <v>3133</v>
      </c>
      <c r="F661" t="s">
        <v>8218</v>
      </c>
      <c r="G661" t="s">
        <v>8223</v>
      </c>
      <c r="H661" t="s">
        <v>8245</v>
      </c>
      <c r="I661">
        <v>1417305178</v>
      </c>
      <c r="J661">
        <v>1414277578</v>
      </c>
      <c r="K661" t="b">
        <v>0</v>
      </c>
      <c r="L661">
        <v>28</v>
      </c>
      <c r="M661" t="b">
        <v>1</v>
      </c>
      <c r="N661" t="s">
        <v>8269</v>
      </c>
      <c r="O661" s="20" t="s">
        <v>8319</v>
      </c>
      <c r="P661" s="15" t="s">
        <v>8320</v>
      </c>
      <c r="Q661" s="12">
        <v>41937.953449074077</v>
      </c>
      <c r="R661">
        <v>2014</v>
      </c>
      <c r="S661" t="s">
        <v>8373</v>
      </c>
    </row>
    <row r="662" spans="1:19" ht="247" thickBot="1" x14ac:dyDescent="0.4">
      <c r="A662">
        <v>3381</v>
      </c>
      <c r="B662" s="3" t="s">
        <v>3380</v>
      </c>
      <c r="C662" s="3" t="s">
        <v>7491</v>
      </c>
      <c r="D662" s="6">
        <v>4000</v>
      </c>
      <c r="E662" s="8">
        <v>4090</v>
      </c>
      <c r="F662" t="s">
        <v>8218</v>
      </c>
      <c r="G662" t="s">
        <v>8223</v>
      </c>
      <c r="H662" t="s">
        <v>8245</v>
      </c>
      <c r="I662">
        <v>1426044383</v>
      </c>
      <c r="J662">
        <v>1423455983</v>
      </c>
      <c r="K662" t="b">
        <v>0</v>
      </c>
      <c r="L662">
        <v>48</v>
      </c>
      <c r="M662" t="b">
        <v>1</v>
      </c>
      <c r="N662" t="s">
        <v>8269</v>
      </c>
      <c r="O662" s="20" t="s">
        <v>8319</v>
      </c>
      <c r="P662" s="15" t="s">
        <v>8320</v>
      </c>
      <c r="Q662" s="13">
        <v>42044.184988425928</v>
      </c>
      <c r="R662">
        <v>2015</v>
      </c>
      <c r="S662" t="s">
        <v>8376</v>
      </c>
    </row>
    <row r="663" spans="1:19" ht="261.5" thickBot="1" x14ac:dyDescent="0.4">
      <c r="A663">
        <v>3382</v>
      </c>
      <c r="B663" s="3" t="s">
        <v>3381</v>
      </c>
      <c r="C663" s="3" t="s">
        <v>7492</v>
      </c>
      <c r="D663" s="6">
        <v>3500</v>
      </c>
      <c r="E663" s="8">
        <v>3526</v>
      </c>
      <c r="F663" t="s">
        <v>8218</v>
      </c>
      <c r="G663" t="s">
        <v>8224</v>
      </c>
      <c r="H663" t="s">
        <v>8246</v>
      </c>
      <c r="I663">
        <v>1470092340</v>
      </c>
      <c r="J663">
        <v>1467973256</v>
      </c>
      <c r="K663" t="b">
        <v>0</v>
      </c>
      <c r="L663">
        <v>46</v>
      </c>
      <c r="M663" t="b">
        <v>1</v>
      </c>
      <c r="N663" t="s">
        <v>8269</v>
      </c>
      <c r="O663" s="20" t="s">
        <v>8319</v>
      </c>
      <c r="P663" s="15" t="s">
        <v>8320</v>
      </c>
      <c r="Q663" s="12">
        <v>42559.431203703702</v>
      </c>
      <c r="R663">
        <v>2016</v>
      </c>
      <c r="S663" t="s">
        <v>8370</v>
      </c>
    </row>
    <row r="664" spans="1:19" ht="276" thickBot="1" x14ac:dyDescent="0.4">
      <c r="A664">
        <v>3383</v>
      </c>
      <c r="B664" s="3" t="s">
        <v>3382</v>
      </c>
      <c r="C664" s="3" t="s">
        <v>7493</v>
      </c>
      <c r="D664" s="6">
        <v>1750</v>
      </c>
      <c r="E664" s="8">
        <v>1955</v>
      </c>
      <c r="F664" t="s">
        <v>8218</v>
      </c>
      <c r="G664" t="s">
        <v>8223</v>
      </c>
      <c r="H664" t="s">
        <v>8245</v>
      </c>
      <c r="I664">
        <v>1466707620</v>
      </c>
      <c r="J664">
        <v>1464979620</v>
      </c>
      <c r="K664" t="b">
        <v>0</v>
      </c>
      <c r="L664">
        <v>30</v>
      </c>
      <c r="M664" t="b">
        <v>1</v>
      </c>
      <c r="N664" t="s">
        <v>8269</v>
      </c>
      <c r="O664" s="20" t="s">
        <v>8319</v>
      </c>
      <c r="P664" s="15" t="s">
        <v>8320</v>
      </c>
      <c r="Q664" s="13">
        <v>42524.782638888886</v>
      </c>
      <c r="R664">
        <v>2016</v>
      </c>
      <c r="S664" t="s">
        <v>8369</v>
      </c>
    </row>
    <row r="665" spans="1:19" ht="276" thickBot="1" x14ac:dyDescent="0.4">
      <c r="A665">
        <v>3384</v>
      </c>
      <c r="B665" s="3" t="s">
        <v>3383</v>
      </c>
      <c r="C665" s="3" t="s">
        <v>7494</v>
      </c>
      <c r="D665" s="6">
        <v>6000</v>
      </c>
      <c r="E665" s="8">
        <v>6000.66</v>
      </c>
      <c r="F665" t="s">
        <v>8218</v>
      </c>
      <c r="G665" t="s">
        <v>8223</v>
      </c>
      <c r="H665" t="s">
        <v>8245</v>
      </c>
      <c r="I665">
        <v>1448074800</v>
      </c>
      <c r="J665">
        <v>1444874768</v>
      </c>
      <c r="K665" t="b">
        <v>0</v>
      </c>
      <c r="L665">
        <v>64</v>
      </c>
      <c r="M665" t="b">
        <v>1</v>
      </c>
      <c r="N665" t="s">
        <v>8269</v>
      </c>
      <c r="O665" s="20" t="s">
        <v>8319</v>
      </c>
      <c r="P665" s="15" t="s">
        <v>8320</v>
      </c>
      <c r="Q665" s="12">
        <v>42292.087592592594</v>
      </c>
      <c r="R665">
        <v>2015</v>
      </c>
      <c r="S665" t="s">
        <v>8373</v>
      </c>
    </row>
    <row r="666" spans="1:19" ht="232.5" thickBot="1" x14ac:dyDescent="0.4">
      <c r="A666">
        <v>3385</v>
      </c>
      <c r="B666" s="3" t="s">
        <v>3384</v>
      </c>
      <c r="C666" s="3" t="s">
        <v>7495</v>
      </c>
      <c r="D666" s="6">
        <v>2000</v>
      </c>
      <c r="E666" s="8">
        <v>2000</v>
      </c>
      <c r="F666" t="s">
        <v>8218</v>
      </c>
      <c r="G666" t="s">
        <v>8223</v>
      </c>
      <c r="H666" t="s">
        <v>8245</v>
      </c>
      <c r="I666">
        <v>1418244552</v>
      </c>
      <c r="J666">
        <v>1415652552</v>
      </c>
      <c r="K666" t="b">
        <v>0</v>
      </c>
      <c r="L666">
        <v>15</v>
      </c>
      <c r="M666" t="b">
        <v>1</v>
      </c>
      <c r="N666" t="s">
        <v>8269</v>
      </c>
      <c r="O666" s="20" t="s">
        <v>8319</v>
      </c>
      <c r="P666" s="15" t="s">
        <v>8320</v>
      </c>
      <c r="Q666" s="13">
        <v>41953.8675</v>
      </c>
      <c r="R666">
        <v>2014</v>
      </c>
      <c r="S666" t="s">
        <v>8374</v>
      </c>
    </row>
    <row r="667" spans="1:19" ht="276" thickBot="1" x14ac:dyDescent="0.4">
      <c r="A667">
        <v>3386</v>
      </c>
      <c r="B667" s="3" t="s">
        <v>3385</v>
      </c>
      <c r="C667" s="3" t="s">
        <v>7496</v>
      </c>
      <c r="D667" s="6">
        <v>2000</v>
      </c>
      <c r="E667" s="8">
        <v>2100</v>
      </c>
      <c r="F667" t="s">
        <v>8218</v>
      </c>
      <c r="G667" t="s">
        <v>8223</v>
      </c>
      <c r="H667" t="s">
        <v>8245</v>
      </c>
      <c r="I667">
        <v>1417620506</v>
      </c>
      <c r="J667">
        <v>1415028506</v>
      </c>
      <c r="K667" t="b">
        <v>0</v>
      </c>
      <c r="L667">
        <v>41</v>
      </c>
      <c r="M667" t="b">
        <v>1</v>
      </c>
      <c r="N667" t="s">
        <v>8269</v>
      </c>
      <c r="O667" s="20" t="s">
        <v>8319</v>
      </c>
      <c r="P667" s="15" t="s">
        <v>8320</v>
      </c>
      <c r="Q667" s="12">
        <v>41946.644745370373</v>
      </c>
      <c r="R667">
        <v>2014</v>
      </c>
      <c r="S667" t="s">
        <v>8374</v>
      </c>
    </row>
    <row r="668" spans="1:19" ht="276" thickBot="1" x14ac:dyDescent="0.4">
      <c r="A668">
        <v>3387</v>
      </c>
      <c r="B668" s="3" t="s">
        <v>3386</v>
      </c>
      <c r="C668" s="3" t="s">
        <v>7497</v>
      </c>
      <c r="D668" s="6">
        <v>3000</v>
      </c>
      <c r="E668" s="8">
        <v>3506</v>
      </c>
      <c r="F668" t="s">
        <v>8218</v>
      </c>
      <c r="G668" t="s">
        <v>8223</v>
      </c>
      <c r="H668" t="s">
        <v>8245</v>
      </c>
      <c r="I668">
        <v>1418581088</v>
      </c>
      <c r="J668">
        <v>1415125088</v>
      </c>
      <c r="K668" t="b">
        <v>0</v>
      </c>
      <c r="L668">
        <v>35</v>
      </c>
      <c r="M668" t="b">
        <v>1</v>
      </c>
      <c r="N668" t="s">
        <v>8269</v>
      </c>
      <c r="O668" s="20" t="s">
        <v>8319</v>
      </c>
      <c r="P668" s="15" t="s">
        <v>8320</v>
      </c>
      <c r="Q668" s="13">
        <v>41947.762592592589</v>
      </c>
      <c r="R668">
        <v>2014</v>
      </c>
      <c r="S668" t="s">
        <v>8374</v>
      </c>
    </row>
    <row r="669" spans="1:19" ht="290.5" thickBot="1" x14ac:dyDescent="0.4">
      <c r="A669">
        <v>3388</v>
      </c>
      <c r="B669" s="3" t="s">
        <v>3387</v>
      </c>
      <c r="C669" s="3" t="s">
        <v>7498</v>
      </c>
      <c r="D669" s="6">
        <v>1500</v>
      </c>
      <c r="E669" s="8">
        <v>1557</v>
      </c>
      <c r="F669" t="s">
        <v>8218</v>
      </c>
      <c r="G669" t="s">
        <v>8224</v>
      </c>
      <c r="H669" t="s">
        <v>8246</v>
      </c>
      <c r="I669">
        <v>1434625441</v>
      </c>
      <c r="J669">
        <v>1432033441</v>
      </c>
      <c r="K669" t="b">
        <v>0</v>
      </c>
      <c r="L669">
        <v>45</v>
      </c>
      <c r="M669" t="b">
        <v>1</v>
      </c>
      <c r="N669" t="s">
        <v>8269</v>
      </c>
      <c r="O669" s="20" t="s">
        <v>8319</v>
      </c>
      <c r="P669" s="15" t="s">
        <v>8320</v>
      </c>
      <c r="Q669" s="12">
        <v>42143.461122685185</v>
      </c>
      <c r="R669">
        <v>2015</v>
      </c>
      <c r="S669" t="s">
        <v>8368</v>
      </c>
    </row>
    <row r="670" spans="1:19" ht="218" thickBot="1" x14ac:dyDescent="0.4">
      <c r="A670">
        <v>3389</v>
      </c>
      <c r="B670" s="3" t="s">
        <v>3388</v>
      </c>
      <c r="C670" s="3" t="s">
        <v>7499</v>
      </c>
      <c r="D670" s="6">
        <v>10000</v>
      </c>
      <c r="E670" s="8">
        <v>11450</v>
      </c>
      <c r="F670" t="s">
        <v>8218</v>
      </c>
      <c r="G670" t="s">
        <v>8223</v>
      </c>
      <c r="H670" t="s">
        <v>8245</v>
      </c>
      <c r="I670">
        <v>1464960682</v>
      </c>
      <c r="J670">
        <v>1462368682</v>
      </c>
      <c r="K670" t="b">
        <v>0</v>
      </c>
      <c r="L670">
        <v>62</v>
      </c>
      <c r="M670" t="b">
        <v>1</v>
      </c>
      <c r="N670" t="s">
        <v>8269</v>
      </c>
      <c r="O670" s="20" t="s">
        <v>8319</v>
      </c>
      <c r="P670" s="15" t="s">
        <v>8320</v>
      </c>
      <c r="Q670" s="13">
        <v>42494.563449074078</v>
      </c>
      <c r="R670">
        <v>2016</v>
      </c>
      <c r="S670" t="s">
        <v>8368</v>
      </c>
    </row>
    <row r="671" spans="1:19" ht="290.5" thickBot="1" x14ac:dyDescent="0.4">
      <c r="A671">
        <v>3390</v>
      </c>
      <c r="B671" s="3" t="s">
        <v>3389</v>
      </c>
      <c r="C671" s="3" t="s">
        <v>7500</v>
      </c>
      <c r="D671" s="6">
        <v>1500</v>
      </c>
      <c r="E671" s="8">
        <v>1536</v>
      </c>
      <c r="F671" t="s">
        <v>8218</v>
      </c>
      <c r="G671" t="s">
        <v>8223</v>
      </c>
      <c r="H671" t="s">
        <v>8245</v>
      </c>
      <c r="I671">
        <v>1405017345</v>
      </c>
      <c r="J671">
        <v>1403721345</v>
      </c>
      <c r="K671" t="b">
        <v>0</v>
      </c>
      <c r="L671">
        <v>22</v>
      </c>
      <c r="M671" t="b">
        <v>1</v>
      </c>
      <c r="N671" t="s">
        <v>8269</v>
      </c>
      <c r="O671" s="20" t="s">
        <v>8319</v>
      </c>
      <c r="P671" s="15" t="s">
        <v>8320</v>
      </c>
      <c r="Q671" s="12">
        <v>41815.774826388886</v>
      </c>
      <c r="R671">
        <v>2014</v>
      </c>
      <c r="S671" t="s">
        <v>8369</v>
      </c>
    </row>
    <row r="672" spans="1:19" ht="261.5" thickBot="1" x14ac:dyDescent="0.4">
      <c r="A672">
        <v>3391</v>
      </c>
      <c r="B672" s="3" t="s">
        <v>3390</v>
      </c>
      <c r="C672" s="3" t="s">
        <v>7501</v>
      </c>
      <c r="D672" s="6">
        <v>500</v>
      </c>
      <c r="E672" s="8">
        <v>1115</v>
      </c>
      <c r="F672" t="s">
        <v>8218</v>
      </c>
      <c r="G672" t="s">
        <v>8223</v>
      </c>
      <c r="H672" t="s">
        <v>8245</v>
      </c>
      <c r="I672">
        <v>1407536880</v>
      </c>
      <c r="J672">
        <v>1404997548</v>
      </c>
      <c r="K672" t="b">
        <v>0</v>
      </c>
      <c r="L672">
        <v>18</v>
      </c>
      <c r="M672" t="b">
        <v>1</v>
      </c>
      <c r="N672" t="s">
        <v>8269</v>
      </c>
      <c r="O672" s="20" t="s">
        <v>8319</v>
      </c>
      <c r="P672" s="15" t="s">
        <v>8320</v>
      </c>
      <c r="Q672" s="13">
        <v>41830.545694444445</v>
      </c>
      <c r="R672">
        <v>2014</v>
      </c>
      <c r="S672" t="s">
        <v>8370</v>
      </c>
    </row>
    <row r="673" spans="1:19" ht="261.5" thickBot="1" x14ac:dyDescent="0.4">
      <c r="A673">
        <v>3392</v>
      </c>
      <c r="B673" s="3" t="s">
        <v>3391</v>
      </c>
      <c r="C673" s="3" t="s">
        <v>7502</v>
      </c>
      <c r="D673" s="6">
        <v>500</v>
      </c>
      <c r="E673" s="8">
        <v>500</v>
      </c>
      <c r="F673" t="s">
        <v>8218</v>
      </c>
      <c r="G673" t="s">
        <v>8224</v>
      </c>
      <c r="H673" t="s">
        <v>8246</v>
      </c>
      <c r="I673">
        <v>1462565855</v>
      </c>
      <c r="J673">
        <v>1458245855</v>
      </c>
      <c r="K673" t="b">
        <v>0</v>
      </c>
      <c r="L673">
        <v>12</v>
      </c>
      <c r="M673" t="b">
        <v>1</v>
      </c>
      <c r="N673" t="s">
        <v>8269</v>
      </c>
      <c r="O673" s="20" t="s">
        <v>8319</v>
      </c>
      <c r="P673" s="15" t="s">
        <v>8320</v>
      </c>
      <c r="Q673" s="12">
        <v>42446.845543981479</v>
      </c>
      <c r="R673">
        <v>2016</v>
      </c>
      <c r="S673" t="s">
        <v>8366</v>
      </c>
    </row>
    <row r="674" spans="1:19" ht="232.5" thickBot="1" x14ac:dyDescent="0.4">
      <c r="A674">
        <v>3393</v>
      </c>
      <c r="B674" s="3" t="s">
        <v>3392</v>
      </c>
      <c r="C674" s="3" t="s">
        <v>7503</v>
      </c>
      <c r="D674" s="6">
        <v>1500</v>
      </c>
      <c r="E674" s="8">
        <v>1587</v>
      </c>
      <c r="F674" t="s">
        <v>8218</v>
      </c>
      <c r="G674" t="s">
        <v>8223</v>
      </c>
      <c r="H674" t="s">
        <v>8245</v>
      </c>
      <c r="I674">
        <v>1415234760</v>
      </c>
      <c r="J674">
        <v>1413065230</v>
      </c>
      <c r="K674" t="b">
        <v>0</v>
      </c>
      <c r="L674">
        <v>44</v>
      </c>
      <c r="M674" t="b">
        <v>1</v>
      </c>
      <c r="N674" t="s">
        <v>8269</v>
      </c>
      <c r="O674" s="20" t="s">
        <v>8319</v>
      </c>
      <c r="P674" s="15" t="s">
        <v>8320</v>
      </c>
      <c r="Q674" s="13">
        <v>41923.921643518515</v>
      </c>
      <c r="R674">
        <v>2014</v>
      </c>
      <c r="S674" t="s">
        <v>8373</v>
      </c>
    </row>
    <row r="675" spans="1:19" ht="261.5" thickBot="1" x14ac:dyDescent="0.4">
      <c r="A675">
        <v>3394</v>
      </c>
      <c r="B675" s="3" t="s">
        <v>3393</v>
      </c>
      <c r="C675" s="3" t="s">
        <v>7504</v>
      </c>
      <c r="D675" s="6">
        <v>550</v>
      </c>
      <c r="E675" s="8">
        <v>783</v>
      </c>
      <c r="F675" t="s">
        <v>8218</v>
      </c>
      <c r="G675" t="s">
        <v>8224</v>
      </c>
      <c r="H675" t="s">
        <v>8246</v>
      </c>
      <c r="I675">
        <v>1406470645</v>
      </c>
      <c r="J675">
        <v>1403878645</v>
      </c>
      <c r="K675" t="b">
        <v>0</v>
      </c>
      <c r="L675">
        <v>27</v>
      </c>
      <c r="M675" t="b">
        <v>1</v>
      </c>
      <c r="N675" t="s">
        <v>8269</v>
      </c>
      <c r="O675" s="20" t="s">
        <v>8319</v>
      </c>
      <c r="P675" s="15" t="s">
        <v>8320</v>
      </c>
      <c r="Q675" s="12">
        <v>41817.59542824074</v>
      </c>
      <c r="R675">
        <v>2014</v>
      </c>
      <c r="S675" t="s">
        <v>8369</v>
      </c>
    </row>
    <row r="676" spans="1:19" ht="145.5" thickBot="1" x14ac:dyDescent="0.4">
      <c r="A676">
        <v>3395</v>
      </c>
      <c r="B676" s="3" t="s">
        <v>3394</v>
      </c>
      <c r="C676" s="3" t="s">
        <v>7505</v>
      </c>
      <c r="D676" s="6">
        <v>500</v>
      </c>
      <c r="E676" s="8">
        <v>920</v>
      </c>
      <c r="F676" t="s">
        <v>8218</v>
      </c>
      <c r="G676" t="s">
        <v>8224</v>
      </c>
      <c r="H676" t="s">
        <v>8246</v>
      </c>
      <c r="I676">
        <v>1433009400</v>
      </c>
      <c r="J676">
        <v>1431795944</v>
      </c>
      <c r="K676" t="b">
        <v>0</v>
      </c>
      <c r="L676">
        <v>38</v>
      </c>
      <c r="M676" t="b">
        <v>1</v>
      </c>
      <c r="N676" t="s">
        <v>8269</v>
      </c>
      <c r="O676" s="20" t="s">
        <v>8319</v>
      </c>
      <c r="P676" s="15" t="s">
        <v>8320</v>
      </c>
      <c r="Q676" s="13">
        <v>42140.712314814817</v>
      </c>
      <c r="R676">
        <v>2015</v>
      </c>
      <c r="S676" t="s">
        <v>8368</v>
      </c>
    </row>
    <row r="677" spans="1:19" ht="232.5" thickBot="1" x14ac:dyDescent="0.4">
      <c r="A677">
        <v>3396</v>
      </c>
      <c r="B677" s="3" t="s">
        <v>3395</v>
      </c>
      <c r="C677" s="3" t="s">
        <v>7506</v>
      </c>
      <c r="D677" s="6">
        <v>1500</v>
      </c>
      <c r="E677" s="8">
        <v>1565</v>
      </c>
      <c r="F677" t="s">
        <v>8218</v>
      </c>
      <c r="G677" t="s">
        <v>8223</v>
      </c>
      <c r="H677" t="s">
        <v>8245</v>
      </c>
      <c r="I677">
        <v>1401595140</v>
      </c>
      <c r="J677">
        <v>1399286589</v>
      </c>
      <c r="K677" t="b">
        <v>0</v>
      </c>
      <c r="L677">
        <v>28</v>
      </c>
      <c r="M677" t="b">
        <v>1</v>
      </c>
      <c r="N677" t="s">
        <v>8269</v>
      </c>
      <c r="O677" s="20" t="s">
        <v>8319</v>
      </c>
      <c r="P677" s="15" t="s">
        <v>8320</v>
      </c>
      <c r="Q677" s="12">
        <v>41764.446631944447</v>
      </c>
      <c r="R677">
        <v>2014</v>
      </c>
      <c r="S677" t="s">
        <v>8368</v>
      </c>
    </row>
    <row r="678" spans="1:19" ht="160" thickBot="1" x14ac:dyDescent="0.4">
      <c r="A678">
        <v>3397</v>
      </c>
      <c r="B678" s="3" t="s">
        <v>3396</v>
      </c>
      <c r="C678" s="3" t="s">
        <v>7507</v>
      </c>
      <c r="D678" s="6">
        <v>250</v>
      </c>
      <c r="E678" s="8">
        <v>280</v>
      </c>
      <c r="F678" t="s">
        <v>8218</v>
      </c>
      <c r="G678" t="s">
        <v>8224</v>
      </c>
      <c r="H678" t="s">
        <v>8246</v>
      </c>
      <c r="I678">
        <v>1455832800</v>
      </c>
      <c r="J678">
        <v>1452338929</v>
      </c>
      <c r="K678" t="b">
        <v>0</v>
      </c>
      <c r="L678">
        <v>24</v>
      </c>
      <c r="M678" t="b">
        <v>1</v>
      </c>
      <c r="N678" t="s">
        <v>8269</v>
      </c>
      <c r="O678" s="20" t="s">
        <v>8319</v>
      </c>
      <c r="P678" s="15" t="s">
        <v>8320</v>
      </c>
      <c r="Q678" s="13">
        <v>42378.478344907409</v>
      </c>
      <c r="R678">
        <v>2016</v>
      </c>
      <c r="S678" t="s">
        <v>8365</v>
      </c>
    </row>
    <row r="679" spans="1:19" ht="276" thickBot="1" x14ac:dyDescent="0.4">
      <c r="A679">
        <v>3398</v>
      </c>
      <c r="B679" s="3" t="s">
        <v>3397</v>
      </c>
      <c r="C679" s="3" t="s">
        <v>7508</v>
      </c>
      <c r="D679" s="6">
        <v>4000</v>
      </c>
      <c r="E679" s="8">
        <v>4443</v>
      </c>
      <c r="F679" t="s">
        <v>8218</v>
      </c>
      <c r="G679" t="s">
        <v>8223</v>
      </c>
      <c r="H679" t="s">
        <v>8245</v>
      </c>
      <c r="I679">
        <v>1416589200</v>
      </c>
      <c r="J679">
        <v>1414605776</v>
      </c>
      <c r="K679" t="b">
        <v>0</v>
      </c>
      <c r="L679">
        <v>65</v>
      </c>
      <c r="M679" t="b">
        <v>1</v>
      </c>
      <c r="N679" t="s">
        <v>8269</v>
      </c>
      <c r="O679" s="20" t="s">
        <v>8319</v>
      </c>
      <c r="P679" s="15" t="s">
        <v>8320</v>
      </c>
      <c r="Q679" s="12">
        <v>41941.75203703704</v>
      </c>
      <c r="R679">
        <v>2014</v>
      </c>
      <c r="S679" t="s">
        <v>8373</v>
      </c>
    </row>
    <row r="680" spans="1:19" ht="261.5" thickBot="1" x14ac:dyDescent="0.4">
      <c r="A680">
        <v>3399</v>
      </c>
      <c r="B680" s="3" t="s">
        <v>3398</v>
      </c>
      <c r="C680" s="3" t="s">
        <v>7509</v>
      </c>
      <c r="D680" s="6">
        <v>1200</v>
      </c>
      <c r="E680" s="8">
        <v>1245</v>
      </c>
      <c r="F680" t="s">
        <v>8218</v>
      </c>
      <c r="G680" t="s">
        <v>8224</v>
      </c>
      <c r="H680" t="s">
        <v>8246</v>
      </c>
      <c r="I680">
        <v>1424556325</v>
      </c>
      <c r="J680">
        <v>1421964325</v>
      </c>
      <c r="K680" t="b">
        <v>0</v>
      </c>
      <c r="L680">
        <v>46</v>
      </c>
      <c r="M680" t="b">
        <v>1</v>
      </c>
      <c r="N680" t="s">
        <v>8269</v>
      </c>
      <c r="O680" s="20" t="s">
        <v>8319</v>
      </c>
      <c r="P680" s="15" t="s">
        <v>8320</v>
      </c>
      <c r="Q680" s="13">
        <v>42026.920428240737</v>
      </c>
      <c r="R680">
        <v>2015</v>
      </c>
      <c r="S680" t="s">
        <v>8365</v>
      </c>
    </row>
    <row r="681" spans="1:19" ht="276" thickBot="1" x14ac:dyDescent="0.4">
      <c r="A681">
        <v>3400</v>
      </c>
      <c r="B681" s="3" t="s">
        <v>3399</v>
      </c>
      <c r="C681" s="3" t="s">
        <v>7510</v>
      </c>
      <c r="D681" s="6">
        <v>10000</v>
      </c>
      <c r="E681" s="8">
        <v>10041</v>
      </c>
      <c r="F681" t="s">
        <v>8218</v>
      </c>
      <c r="G681" t="s">
        <v>8223</v>
      </c>
      <c r="H681" t="s">
        <v>8245</v>
      </c>
      <c r="I681">
        <v>1409266414</v>
      </c>
      <c r="J681">
        <v>1405378414</v>
      </c>
      <c r="K681" t="b">
        <v>0</v>
      </c>
      <c r="L681">
        <v>85</v>
      </c>
      <c r="M681" t="b">
        <v>1</v>
      </c>
      <c r="N681" t="s">
        <v>8269</v>
      </c>
      <c r="O681" s="20" t="s">
        <v>8319</v>
      </c>
      <c r="P681" s="15" t="s">
        <v>8320</v>
      </c>
      <c r="Q681" s="12">
        <v>41834.953865740739</v>
      </c>
      <c r="R681">
        <v>2014</v>
      </c>
      <c r="S681" t="s">
        <v>8370</v>
      </c>
    </row>
    <row r="682" spans="1:19" ht="261.5" thickBot="1" x14ac:dyDescent="0.4">
      <c r="A682">
        <v>3401</v>
      </c>
      <c r="B682" s="3" t="s">
        <v>3400</v>
      </c>
      <c r="C682" s="3" t="s">
        <v>7511</v>
      </c>
      <c r="D682" s="6">
        <v>2900</v>
      </c>
      <c r="E682" s="8">
        <v>2954</v>
      </c>
      <c r="F682" t="s">
        <v>8218</v>
      </c>
      <c r="G682" t="s">
        <v>8224</v>
      </c>
      <c r="H682" t="s">
        <v>8246</v>
      </c>
      <c r="I682">
        <v>1438968146</v>
      </c>
      <c r="J682">
        <v>1436376146</v>
      </c>
      <c r="K682" t="b">
        <v>0</v>
      </c>
      <c r="L682">
        <v>66</v>
      </c>
      <c r="M682" t="b">
        <v>1</v>
      </c>
      <c r="N682" t="s">
        <v>8269</v>
      </c>
      <c r="O682" s="20" t="s">
        <v>8319</v>
      </c>
      <c r="P682" s="15" t="s">
        <v>8320</v>
      </c>
      <c r="Q682" s="13">
        <v>42193.723912037036</v>
      </c>
      <c r="R682">
        <v>2015</v>
      </c>
      <c r="S682" t="s">
        <v>8370</v>
      </c>
    </row>
    <row r="683" spans="1:19" ht="232.5" thickBot="1" x14ac:dyDescent="0.4">
      <c r="A683">
        <v>3402</v>
      </c>
      <c r="B683" s="3" t="s">
        <v>3401</v>
      </c>
      <c r="C683" s="3" t="s">
        <v>7512</v>
      </c>
      <c r="D683" s="6">
        <v>15000</v>
      </c>
      <c r="E683" s="8">
        <v>16465</v>
      </c>
      <c r="F683" t="s">
        <v>8218</v>
      </c>
      <c r="G683" t="s">
        <v>8223</v>
      </c>
      <c r="H683" t="s">
        <v>8245</v>
      </c>
      <c r="I683">
        <v>1447295460</v>
      </c>
      <c r="J683">
        <v>1444747843</v>
      </c>
      <c r="K683" t="b">
        <v>0</v>
      </c>
      <c r="L683">
        <v>165</v>
      </c>
      <c r="M683" t="b">
        <v>1</v>
      </c>
      <c r="N683" t="s">
        <v>8269</v>
      </c>
      <c r="O683" s="20" t="s">
        <v>8319</v>
      </c>
      <c r="P683" s="15" t="s">
        <v>8320</v>
      </c>
      <c r="Q683" s="12">
        <v>42290.61855324074</v>
      </c>
      <c r="R683">
        <v>2015</v>
      </c>
      <c r="S683" t="s">
        <v>8373</v>
      </c>
    </row>
    <row r="684" spans="1:19" ht="261.5" thickBot="1" x14ac:dyDescent="0.4">
      <c r="A684">
        <v>3403</v>
      </c>
      <c r="B684" s="3" t="s">
        <v>3402</v>
      </c>
      <c r="C684" s="3" t="s">
        <v>7513</v>
      </c>
      <c r="D684" s="6">
        <v>2000</v>
      </c>
      <c r="E684" s="8">
        <v>2000</v>
      </c>
      <c r="F684" t="s">
        <v>8218</v>
      </c>
      <c r="G684" t="s">
        <v>8224</v>
      </c>
      <c r="H684" t="s">
        <v>8246</v>
      </c>
      <c r="I684">
        <v>1435230324</v>
      </c>
      <c r="J684">
        <v>1432638324</v>
      </c>
      <c r="K684" t="b">
        <v>0</v>
      </c>
      <c r="L684">
        <v>17</v>
      </c>
      <c r="M684" t="b">
        <v>1</v>
      </c>
      <c r="N684" t="s">
        <v>8269</v>
      </c>
      <c r="O684" s="20" t="s">
        <v>8319</v>
      </c>
      <c r="P684" s="15" t="s">
        <v>8320</v>
      </c>
      <c r="Q684" s="13">
        <v>42150.462083333332</v>
      </c>
      <c r="R684">
        <v>2015</v>
      </c>
      <c r="S684" t="s">
        <v>8368</v>
      </c>
    </row>
    <row r="685" spans="1:19" ht="305" thickBot="1" x14ac:dyDescent="0.4">
      <c r="A685">
        <v>3404</v>
      </c>
      <c r="B685" s="3" t="s">
        <v>3403</v>
      </c>
      <c r="C685" s="3" t="s">
        <v>7514</v>
      </c>
      <c r="D685" s="6">
        <v>500</v>
      </c>
      <c r="E685" s="8">
        <v>610</v>
      </c>
      <c r="F685" t="s">
        <v>8218</v>
      </c>
      <c r="G685" t="s">
        <v>8223</v>
      </c>
      <c r="H685" t="s">
        <v>8245</v>
      </c>
      <c r="I685">
        <v>1434542702</v>
      </c>
      <c r="J685">
        <v>1432814702</v>
      </c>
      <c r="K685" t="b">
        <v>0</v>
      </c>
      <c r="L685">
        <v>3</v>
      </c>
      <c r="M685" t="b">
        <v>1</v>
      </c>
      <c r="N685" t="s">
        <v>8269</v>
      </c>
      <c r="O685" s="20" t="s">
        <v>8319</v>
      </c>
      <c r="P685" s="15" t="s">
        <v>8320</v>
      </c>
      <c r="Q685" s="12">
        <v>42152.503495370373</v>
      </c>
      <c r="R685">
        <v>2015</v>
      </c>
      <c r="S685" t="s">
        <v>8368</v>
      </c>
    </row>
    <row r="686" spans="1:19" ht="218" thickBot="1" x14ac:dyDescent="0.4">
      <c r="A686">
        <v>3405</v>
      </c>
      <c r="B686" s="3" t="s">
        <v>3404</v>
      </c>
      <c r="C686" s="3" t="s">
        <v>7515</v>
      </c>
      <c r="D686" s="6">
        <v>350</v>
      </c>
      <c r="E686" s="8">
        <v>481.5</v>
      </c>
      <c r="F686" t="s">
        <v>8218</v>
      </c>
      <c r="G686" t="s">
        <v>8224</v>
      </c>
      <c r="H686" t="s">
        <v>8246</v>
      </c>
      <c r="I686">
        <v>1456876740</v>
      </c>
      <c r="J686">
        <v>1455063886</v>
      </c>
      <c r="K686" t="b">
        <v>0</v>
      </c>
      <c r="L686">
        <v>17</v>
      </c>
      <c r="M686" t="b">
        <v>1</v>
      </c>
      <c r="N686" t="s">
        <v>8269</v>
      </c>
      <c r="O686" s="20" t="s">
        <v>8319</v>
      </c>
      <c r="P686" s="15" t="s">
        <v>8320</v>
      </c>
      <c r="Q686" s="13">
        <v>42410.017199074071</v>
      </c>
      <c r="R686">
        <v>2016</v>
      </c>
      <c r="S686" t="s">
        <v>8376</v>
      </c>
    </row>
    <row r="687" spans="1:19" ht="203.5" thickBot="1" x14ac:dyDescent="0.4">
      <c r="A687">
        <v>3406</v>
      </c>
      <c r="B687" s="3" t="s">
        <v>3405</v>
      </c>
      <c r="C687" s="3" t="s">
        <v>7516</v>
      </c>
      <c r="D687" s="6">
        <v>10000</v>
      </c>
      <c r="E687" s="8">
        <v>10031</v>
      </c>
      <c r="F687" t="s">
        <v>8218</v>
      </c>
      <c r="G687" t="s">
        <v>8223</v>
      </c>
      <c r="H687" t="s">
        <v>8245</v>
      </c>
      <c r="I687">
        <v>1405511376</v>
      </c>
      <c r="J687">
        <v>1401623376</v>
      </c>
      <c r="K687" t="b">
        <v>0</v>
      </c>
      <c r="L687">
        <v>91</v>
      </c>
      <c r="M687" t="b">
        <v>1</v>
      </c>
      <c r="N687" t="s">
        <v>8269</v>
      </c>
      <c r="O687" s="20" t="s">
        <v>8319</v>
      </c>
      <c r="P687" s="15" t="s">
        <v>8320</v>
      </c>
      <c r="Q687" s="12">
        <v>41791.492777777778</v>
      </c>
      <c r="R687">
        <v>2014</v>
      </c>
      <c r="S687" t="s">
        <v>8369</v>
      </c>
    </row>
    <row r="688" spans="1:19" ht="261.5" thickBot="1" x14ac:dyDescent="0.4">
      <c r="A688">
        <v>3407</v>
      </c>
      <c r="B688" s="3" t="s">
        <v>3406</v>
      </c>
      <c r="C688" s="3" t="s">
        <v>7517</v>
      </c>
      <c r="D688" s="6">
        <v>2000</v>
      </c>
      <c r="E688" s="8">
        <v>2142</v>
      </c>
      <c r="F688" t="s">
        <v>8218</v>
      </c>
      <c r="G688" t="s">
        <v>8224</v>
      </c>
      <c r="H688" t="s">
        <v>8246</v>
      </c>
      <c r="I688">
        <v>1404641289</v>
      </c>
      <c r="J688">
        <v>1402049289</v>
      </c>
      <c r="K688" t="b">
        <v>0</v>
      </c>
      <c r="L688">
        <v>67</v>
      </c>
      <c r="M688" t="b">
        <v>1</v>
      </c>
      <c r="N688" t="s">
        <v>8269</v>
      </c>
      <c r="O688" s="20" t="s">
        <v>8319</v>
      </c>
      <c r="P688" s="15" t="s">
        <v>8320</v>
      </c>
      <c r="Q688" s="13">
        <v>41796.422326388885</v>
      </c>
      <c r="R688">
        <v>2014</v>
      </c>
      <c r="S688" t="s">
        <v>8369</v>
      </c>
    </row>
    <row r="689" spans="1:19" ht="261.5" thickBot="1" x14ac:dyDescent="0.4">
      <c r="A689">
        <v>3408</v>
      </c>
      <c r="B689" s="3" t="s">
        <v>3407</v>
      </c>
      <c r="C689" s="3" t="s">
        <v>7518</v>
      </c>
      <c r="D689" s="6">
        <v>500</v>
      </c>
      <c r="E689" s="8">
        <v>1055</v>
      </c>
      <c r="F689" t="s">
        <v>8218</v>
      </c>
      <c r="G689" t="s">
        <v>8223</v>
      </c>
      <c r="H689" t="s">
        <v>8245</v>
      </c>
      <c r="I689">
        <v>1405727304</v>
      </c>
      <c r="J689">
        <v>1403135304</v>
      </c>
      <c r="K689" t="b">
        <v>0</v>
      </c>
      <c r="L689">
        <v>18</v>
      </c>
      <c r="M689" t="b">
        <v>1</v>
      </c>
      <c r="N689" t="s">
        <v>8269</v>
      </c>
      <c r="O689" s="20" t="s">
        <v>8319</v>
      </c>
      <c r="P689" s="15" t="s">
        <v>8320</v>
      </c>
      <c r="Q689" s="12">
        <v>41808.991944444446</v>
      </c>
      <c r="R689">
        <v>2014</v>
      </c>
      <c r="S689" t="s">
        <v>8369</v>
      </c>
    </row>
    <row r="690" spans="1:19" ht="203.5" thickBot="1" x14ac:dyDescent="0.4">
      <c r="A690">
        <v>3409</v>
      </c>
      <c r="B690" s="3" t="s">
        <v>3408</v>
      </c>
      <c r="C690" s="3" t="s">
        <v>7519</v>
      </c>
      <c r="D690" s="6">
        <v>500</v>
      </c>
      <c r="E690" s="8">
        <v>618</v>
      </c>
      <c r="F690" t="s">
        <v>8218</v>
      </c>
      <c r="G690" t="s">
        <v>8224</v>
      </c>
      <c r="H690" t="s">
        <v>8246</v>
      </c>
      <c r="I690">
        <v>1469998680</v>
      </c>
      <c r="J690">
        <v>1466710358</v>
      </c>
      <c r="K690" t="b">
        <v>0</v>
      </c>
      <c r="L690">
        <v>21</v>
      </c>
      <c r="M690" t="b">
        <v>1</v>
      </c>
      <c r="N690" t="s">
        <v>8269</v>
      </c>
      <c r="O690" s="20" t="s">
        <v>8319</v>
      </c>
      <c r="P690" s="15" t="s">
        <v>8320</v>
      </c>
      <c r="Q690" s="13">
        <v>42544.814328703702</v>
      </c>
      <c r="R690">
        <v>2016</v>
      </c>
      <c r="S690" t="s">
        <v>8369</v>
      </c>
    </row>
    <row r="691" spans="1:19" ht="232.5" thickBot="1" x14ac:dyDescent="0.4">
      <c r="A691">
        <v>3410</v>
      </c>
      <c r="B691" s="3" t="s">
        <v>3409</v>
      </c>
      <c r="C691" s="3" t="s">
        <v>7520</v>
      </c>
      <c r="D691" s="6">
        <v>3000</v>
      </c>
      <c r="E691" s="8">
        <v>3255</v>
      </c>
      <c r="F691" t="s">
        <v>8218</v>
      </c>
      <c r="G691" t="s">
        <v>8223</v>
      </c>
      <c r="H691" t="s">
        <v>8245</v>
      </c>
      <c r="I691">
        <v>1465196400</v>
      </c>
      <c r="J691">
        <v>1462841990</v>
      </c>
      <c r="K691" t="b">
        <v>0</v>
      </c>
      <c r="L691">
        <v>40</v>
      </c>
      <c r="M691" t="b">
        <v>1</v>
      </c>
      <c r="N691" t="s">
        <v>8269</v>
      </c>
      <c r="O691" s="20" t="s">
        <v>8319</v>
      </c>
      <c r="P691" s="15" t="s">
        <v>8320</v>
      </c>
      <c r="Q691" s="12">
        <v>42500.041550925926</v>
      </c>
      <c r="R691">
        <v>2016</v>
      </c>
      <c r="S691" t="s">
        <v>8368</v>
      </c>
    </row>
    <row r="692" spans="1:19" ht="261.5" thickBot="1" x14ac:dyDescent="0.4">
      <c r="A692">
        <v>3411</v>
      </c>
      <c r="B692" s="3" t="s">
        <v>3410</v>
      </c>
      <c r="C692" s="3" t="s">
        <v>7521</v>
      </c>
      <c r="D692" s="6">
        <v>15000</v>
      </c>
      <c r="E692" s="8">
        <v>15535</v>
      </c>
      <c r="F692" t="s">
        <v>8218</v>
      </c>
      <c r="G692" t="s">
        <v>8223</v>
      </c>
      <c r="H692" t="s">
        <v>8245</v>
      </c>
      <c r="I692">
        <v>1444264372</v>
      </c>
      <c r="J692">
        <v>1442536372</v>
      </c>
      <c r="K692" t="b">
        <v>0</v>
      </c>
      <c r="L692">
        <v>78</v>
      </c>
      <c r="M692" t="b">
        <v>1</v>
      </c>
      <c r="N692" t="s">
        <v>8269</v>
      </c>
      <c r="O692" s="20" t="s">
        <v>8319</v>
      </c>
      <c r="P692" s="15" t="s">
        <v>8320</v>
      </c>
      <c r="Q692" s="13">
        <v>42265.022824074076</v>
      </c>
      <c r="R692">
        <v>2015</v>
      </c>
      <c r="S692" t="s">
        <v>8372</v>
      </c>
    </row>
    <row r="693" spans="1:19" ht="232.5" thickBot="1" x14ac:dyDescent="0.4">
      <c r="A693">
        <v>3412</v>
      </c>
      <c r="B693" s="3" t="s">
        <v>3411</v>
      </c>
      <c r="C693" s="3" t="s">
        <v>7522</v>
      </c>
      <c r="D693" s="6">
        <v>3000</v>
      </c>
      <c r="E693" s="8">
        <v>3000</v>
      </c>
      <c r="F693" t="s">
        <v>8218</v>
      </c>
      <c r="G693" t="s">
        <v>8224</v>
      </c>
      <c r="H693" t="s">
        <v>8246</v>
      </c>
      <c r="I693">
        <v>1411858862</v>
      </c>
      <c r="J693">
        <v>1409266862</v>
      </c>
      <c r="K693" t="b">
        <v>0</v>
      </c>
      <c r="L693">
        <v>26</v>
      </c>
      <c r="M693" t="b">
        <v>1</v>
      </c>
      <c r="N693" t="s">
        <v>8269</v>
      </c>
      <c r="O693" s="20" t="s">
        <v>8319</v>
      </c>
      <c r="P693" s="15" t="s">
        <v>8320</v>
      </c>
      <c r="Q693" s="12">
        <v>41879.959050925929</v>
      </c>
      <c r="R693">
        <v>2014</v>
      </c>
      <c r="S693" t="s">
        <v>8371</v>
      </c>
    </row>
    <row r="694" spans="1:19" ht="290.5" thickBot="1" x14ac:dyDescent="0.4">
      <c r="A694">
        <v>3413</v>
      </c>
      <c r="B694" s="3" t="s">
        <v>3412</v>
      </c>
      <c r="C694" s="3" t="s">
        <v>7523</v>
      </c>
      <c r="D694" s="6">
        <v>500</v>
      </c>
      <c r="E694" s="8">
        <v>650</v>
      </c>
      <c r="F694" t="s">
        <v>8218</v>
      </c>
      <c r="G694" t="s">
        <v>8223</v>
      </c>
      <c r="H694" t="s">
        <v>8245</v>
      </c>
      <c r="I694">
        <v>1425099540</v>
      </c>
      <c r="J694">
        <v>1424280938</v>
      </c>
      <c r="K694" t="b">
        <v>0</v>
      </c>
      <c r="L694">
        <v>14</v>
      </c>
      <c r="M694" t="b">
        <v>1</v>
      </c>
      <c r="N694" t="s">
        <v>8269</v>
      </c>
      <c r="O694" s="20" t="s">
        <v>8319</v>
      </c>
      <c r="P694" s="15" t="s">
        <v>8320</v>
      </c>
      <c r="Q694" s="13">
        <v>42053.733078703706</v>
      </c>
      <c r="R694">
        <v>2015</v>
      </c>
      <c r="S694" t="s">
        <v>8376</v>
      </c>
    </row>
    <row r="695" spans="1:19" ht="247" thickBot="1" x14ac:dyDescent="0.4">
      <c r="A695">
        <v>3414</v>
      </c>
      <c r="B695" s="3" t="s">
        <v>3413</v>
      </c>
      <c r="C695" s="3" t="s">
        <v>7524</v>
      </c>
      <c r="D695" s="6">
        <v>3000</v>
      </c>
      <c r="E695" s="8">
        <v>3105</v>
      </c>
      <c r="F695" t="s">
        <v>8218</v>
      </c>
      <c r="G695" t="s">
        <v>8223</v>
      </c>
      <c r="H695" t="s">
        <v>8245</v>
      </c>
      <c r="I695">
        <v>1480579140</v>
      </c>
      <c r="J695">
        <v>1478030325</v>
      </c>
      <c r="K695" t="b">
        <v>0</v>
      </c>
      <c r="L695">
        <v>44</v>
      </c>
      <c r="M695" t="b">
        <v>1</v>
      </c>
      <c r="N695" t="s">
        <v>8269</v>
      </c>
      <c r="O695" s="20" t="s">
        <v>8319</v>
      </c>
      <c r="P695" s="15" t="s">
        <v>8320</v>
      </c>
      <c r="Q695" s="12">
        <v>42675.832465277781</v>
      </c>
      <c r="R695">
        <v>2016</v>
      </c>
      <c r="S695" t="s">
        <v>8374</v>
      </c>
    </row>
    <row r="696" spans="1:19" ht="189" thickBot="1" x14ac:dyDescent="0.4">
      <c r="A696">
        <v>3415</v>
      </c>
      <c r="B696" s="3" t="s">
        <v>3414</v>
      </c>
      <c r="C696" s="3" t="s">
        <v>7525</v>
      </c>
      <c r="D696" s="6">
        <v>200</v>
      </c>
      <c r="E696" s="8">
        <v>200</v>
      </c>
      <c r="F696" t="s">
        <v>8218</v>
      </c>
      <c r="G696" t="s">
        <v>8223</v>
      </c>
      <c r="H696" t="s">
        <v>8245</v>
      </c>
      <c r="I696">
        <v>1460935800</v>
      </c>
      <c r="J696">
        <v>1459999656</v>
      </c>
      <c r="K696" t="b">
        <v>0</v>
      </c>
      <c r="L696">
        <v>9</v>
      </c>
      <c r="M696" t="b">
        <v>1</v>
      </c>
      <c r="N696" t="s">
        <v>8269</v>
      </c>
      <c r="O696" s="20" t="s">
        <v>8319</v>
      </c>
      <c r="P696" s="15" t="s">
        <v>8320</v>
      </c>
      <c r="Q696" s="13">
        <v>42467.144166666665</v>
      </c>
      <c r="R696">
        <v>2016</v>
      </c>
      <c r="S696" t="s">
        <v>8367</v>
      </c>
    </row>
    <row r="697" spans="1:19" ht="276" thickBot="1" x14ac:dyDescent="0.4">
      <c r="A697">
        <v>3416</v>
      </c>
      <c r="B697" s="3" t="s">
        <v>3415</v>
      </c>
      <c r="C697" s="3" t="s">
        <v>7526</v>
      </c>
      <c r="D697" s="6">
        <v>4000</v>
      </c>
      <c r="E697" s="8">
        <v>4784</v>
      </c>
      <c r="F697" t="s">
        <v>8218</v>
      </c>
      <c r="G697" t="s">
        <v>8224</v>
      </c>
      <c r="H697" t="s">
        <v>8246</v>
      </c>
      <c r="I697">
        <v>1429813800</v>
      </c>
      <c r="J697">
        <v>1427363645</v>
      </c>
      <c r="K697" t="b">
        <v>0</v>
      </c>
      <c r="L697">
        <v>30</v>
      </c>
      <c r="M697" t="b">
        <v>1</v>
      </c>
      <c r="N697" t="s">
        <v>8269</v>
      </c>
      <c r="O697" s="20" t="s">
        <v>8319</v>
      </c>
      <c r="P697" s="15" t="s">
        <v>8320</v>
      </c>
      <c r="Q697" s="12">
        <v>42089.412557870368</v>
      </c>
      <c r="R697">
        <v>2015</v>
      </c>
      <c r="S697" t="s">
        <v>8366</v>
      </c>
    </row>
    <row r="698" spans="1:19" ht="261.5" thickBot="1" x14ac:dyDescent="0.4">
      <c r="A698">
        <v>3417</v>
      </c>
      <c r="B698" s="3" t="s">
        <v>3416</v>
      </c>
      <c r="C698" s="3" t="s">
        <v>7527</v>
      </c>
      <c r="D698" s="6">
        <v>1700</v>
      </c>
      <c r="E698" s="8">
        <v>1700.01</v>
      </c>
      <c r="F698" t="s">
        <v>8218</v>
      </c>
      <c r="G698" t="s">
        <v>8223</v>
      </c>
      <c r="H698" t="s">
        <v>8245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8269</v>
      </c>
      <c r="O698" s="20" t="s">
        <v>8319</v>
      </c>
      <c r="P698" s="15" t="s">
        <v>8320</v>
      </c>
      <c r="Q698" s="13">
        <v>41894.91375</v>
      </c>
      <c r="R698">
        <v>2014</v>
      </c>
      <c r="S698" t="s">
        <v>8372</v>
      </c>
    </row>
    <row r="699" spans="1:19" ht="276" thickBot="1" x14ac:dyDescent="0.4">
      <c r="A699">
        <v>3418</v>
      </c>
      <c r="B699" s="3" t="s">
        <v>3417</v>
      </c>
      <c r="C699" s="3" t="s">
        <v>7528</v>
      </c>
      <c r="D699" s="6">
        <v>4000</v>
      </c>
      <c r="E699" s="8">
        <v>4035</v>
      </c>
      <c r="F699" t="s">
        <v>8218</v>
      </c>
      <c r="G699" t="s">
        <v>8223</v>
      </c>
      <c r="H699" t="s">
        <v>8245</v>
      </c>
      <c r="I699">
        <v>1400875307</v>
      </c>
      <c r="J699">
        <v>1398283307</v>
      </c>
      <c r="K699" t="b">
        <v>0</v>
      </c>
      <c r="L699">
        <v>56</v>
      </c>
      <c r="M699" t="b">
        <v>1</v>
      </c>
      <c r="N699" t="s">
        <v>8269</v>
      </c>
      <c r="O699" s="20" t="s">
        <v>8319</v>
      </c>
      <c r="P699" s="15" t="s">
        <v>8320</v>
      </c>
      <c r="Q699" s="12">
        <v>41752.83457175926</v>
      </c>
      <c r="R699">
        <v>2014</v>
      </c>
      <c r="S699" t="s">
        <v>8367</v>
      </c>
    </row>
    <row r="700" spans="1:19" ht="276" thickBot="1" x14ac:dyDescent="0.4">
      <c r="A700">
        <v>3419</v>
      </c>
      <c r="B700" s="3" t="s">
        <v>3418</v>
      </c>
      <c r="C700" s="3" t="s">
        <v>7529</v>
      </c>
      <c r="D700" s="6">
        <v>2750</v>
      </c>
      <c r="E700" s="8">
        <v>2930</v>
      </c>
      <c r="F700" t="s">
        <v>8218</v>
      </c>
      <c r="G700" t="s">
        <v>8240</v>
      </c>
      <c r="H700" t="s">
        <v>8248</v>
      </c>
      <c r="I700">
        <v>1459978200</v>
      </c>
      <c r="J700">
        <v>1458416585</v>
      </c>
      <c r="K700" t="b">
        <v>0</v>
      </c>
      <c r="L700">
        <v>46</v>
      </c>
      <c r="M700" t="b">
        <v>1</v>
      </c>
      <c r="N700" t="s">
        <v>8269</v>
      </c>
      <c r="O700" s="20" t="s">
        <v>8319</v>
      </c>
      <c r="P700" s="15" t="s">
        <v>8320</v>
      </c>
      <c r="Q700" s="13">
        <v>42448.821585648147</v>
      </c>
      <c r="R700">
        <v>2016</v>
      </c>
      <c r="S700" t="s">
        <v>8366</v>
      </c>
    </row>
    <row r="701" spans="1:19" ht="232.5" thickBot="1" x14ac:dyDescent="0.4">
      <c r="A701">
        <v>3420</v>
      </c>
      <c r="B701" s="3" t="s">
        <v>3419</v>
      </c>
      <c r="C701" s="3" t="s">
        <v>7530</v>
      </c>
      <c r="D701" s="6">
        <v>700</v>
      </c>
      <c r="E701" s="8">
        <v>966</v>
      </c>
      <c r="F701" t="s">
        <v>8218</v>
      </c>
      <c r="G701" t="s">
        <v>8224</v>
      </c>
      <c r="H701" t="s">
        <v>8246</v>
      </c>
      <c r="I701">
        <v>1455408000</v>
      </c>
      <c r="J701">
        <v>1454638202</v>
      </c>
      <c r="K701" t="b">
        <v>0</v>
      </c>
      <c r="L701">
        <v>34</v>
      </c>
      <c r="M701" t="b">
        <v>1</v>
      </c>
      <c r="N701" t="s">
        <v>8269</v>
      </c>
      <c r="O701" s="20" t="s">
        <v>8319</v>
      </c>
      <c r="P701" s="15" t="s">
        <v>8320</v>
      </c>
      <c r="Q701" s="12">
        <v>42405.090300925927</v>
      </c>
      <c r="R701">
        <v>2016</v>
      </c>
      <c r="S701" t="s">
        <v>8376</v>
      </c>
    </row>
    <row r="702" spans="1:19" ht="247" thickBot="1" x14ac:dyDescent="0.4">
      <c r="A702">
        <v>3421</v>
      </c>
      <c r="B702" s="3" t="s">
        <v>3420</v>
      </c>
      <c r="C702" s="3" t="s">
        <v>7531</v>
      </c>
      <c r="D702" s="6">
        <v>10000</v>
      </c>
      <c r="E702" s="8">
        <v>10115</v>
      </c>
      <c r="F702" t="s">
        <v>8218</v>
      </c>
      <c r="G702" t="s">
        <v>8223</v>
      </c>
      <c r="H702" t="s">
        <v>8245</v>
      </c>
      <c r="I702">
        <v>1425495563</v>
      </c>
      <c r="J702">
        <v>1422903563</v>
      </c>
      <c r="K702" t="b">
        <v>0</v>
      </c>
      <c r="L702">
        <v>98</v>
      </c>
      <c r="M702" t="b">
        <v>1</v>
      </c>
      <c r="N702" t="s">
        <v>8269</v>
      </c>
      <c r="O702" s="20" t="s">
        <v>8319</v>
      </c>
      <c r="P702" s="15" t="s">
        <v>8320</v>
      </c>
      <c r="Q702" s="13">
        <v>42037.791238425925</v>
      </c>
      <c r="R702">
        <v>2015</v>
      </c>
      <c r="S702" t="s">
        <v>8376</v>
      </c>
    </row>
    <row r="703" spans="1:19" ht="261.5" thickBot="1" x14ac:dyDescent="0.4">
      <c r="A703">
        <v>3422</v>
      </c>
      <c r="B703" s="3" t="s">
        <v>3421</v>
      </c>
      <c r="C703" s="3" t="s">
        <v>7532</v>
      </c>
      <c r="D703" s="6">
        <v>3000</v>
      </c>
      <c r="E703" s="8">
        <v>3273</v>
      </c>
      <c r="F703" t="s">
        <v>8218</v>
      </c>
      <c r="G703" t="s">
        <v>8224</v>
      </c>
      <c r="H703" t="s">
        <v>8246</v>
      </c>
      <c r="I703">
        <v>1450051200</v>
      </c>
      <c r="J703">
        <v>1447594176</v>
      </c>
      <c r="K703" t="b">
        <v>0</v>
      </c>
      <c r="L703">
        <v>46</v>
      </c>
      <c r="M703" t="b">
        <v>1</v>
      </c>
      <c r="N703" t="s">
        <v>8269</v>
      </c>
      <c r="O703" s="20" t="s">
        <v>8319</v>
      </c>
      <c r="P703" s="15" t="s">
        <v>8320</v>
      </c>
      <c r="Q703" s="12">
        <v>42323.562222222223</v>
      </c>
      <c r="R703">
        <v>2015</v>
      </c>
      <c r="S703" t="s">
        <v>8374</v>
      </c>
    </row>
    <row r="704" spans="1:19" ht="218" thickBot="1" x14ac:dyDescent="0.4">
      <c r="A704">
        <v>3423</v>
      </c>
      <c r="B704" s="3" t="s">
        <v>3422</v>
      </c>
      <c r="C704" s="3" t="s">
        <v>7533</v>
      </c>
      <c r="D704" s="6">
        <v>250</v>
      </c>
      <c r="E704" s="8">
        <v>350</v>
      </c>
      <c r="F704" t="s">
        <v>8218</v>
      </c>
      <c r="G704" t="s">
        <v>8223</v>
      </c>
      <c r="H704" t="s">
        <v>8245</v>
      </c>
      <c r="I704">
        <v>1429912341</v>
      </c>
      <c r="J704">
        <v>1427320341</v>
      </c>
      <c r="K704" t="b">
        <v>0</v>
      </c>
      <c r="L704">
        <v>10</v>
      </c>
      <c r="M704" t="b">
        <v>1</v>
      </c>
      <c r="N704" t="s">
        <v>8269</v>
      </c>
      <c r="O704" s="20" t="s">
        <v>8319</v>
      </c>
      <c r="P704" s="15" t="s">
        <v>8320</v>
      </c>
      <c r="Q704" s="13">
        <v>42088.911354166667</v>
      </c>
      <c r="R704">
        <v>2015</v>
      </c>
      <c r="S704" t="s">
        <v>8366</v>
      </c>
    </row>
    <row r="705" spans="1:19" ht="247" thickBot="1" x14ac:dyDescent="0.4">
      <c r="A705">
        <v>3424</v>
      </c>
      <c r="B705" s="3" t="s">
        <v>3423</v>
      </c>
      <c r="C705" s="3" t="s">
        <v>7534</v>
      </c>
      <c r="D705" s="6">
        <v>6000</v>
      </c>
      <c r="E705" s="8">
        <v>6215</v>
      </c>
      <c r="F705" t="s">
        <v>8218</v>
      </c>
      <c r="G705" t="s">
        <v>8223</v>
      </c>
      <c r="H705" t="s">
        <v>8245</v>
      </c>
      <c r="I705">
        <v>1423119540</v>
      </c>
      <c r="J705">
        <v>1421252084</v>
      </c>
      <c r="K705" t="b">
        <v>0</v>
      </c>
      <c r="L705">
        <v>76</v>
      </c>
      <c r="M705" t="b">
        <v>1</v>
      </c>
      <c r="N705" t="s">
        <v>8269</v>
      </c>
      <c r="O705" s="20" t="s">
        <v>8319</v>
      </c>
      <c r="P705" s="15" t="s">
        <v>8320</v>
      </c>
      <c r="Q705" s="12">
        <v>42018.676898148151</v>
      </c>
      <c r="R705">
        <v>2015</v>
      </c>
      <c r="S705" t="s">
        <v>8365</v>
      </c>
    </row>
    <row r="706" spans="1:19" ht="276" thickBot="1" x14ac:dyDescent="0.4">
      <c r="A706">
        <v>3425</v>
      </c>
      <c r="B706" s="3" t="s">
        <v>3424</v>
      </c>
      <c r="C706" s="3" t="s">
        <v>7535</v>
      </c>
      <c r="D706" s="6">
        <v>30000</v>
      </c>
      <c r="E706" s="8">
        <v>30891.1</v>
      </c>
      <c r="F706" t="s">
        <v>8218</v>
      </c>
      <c r="G706" t="s">
        <v>8223</v>
      </c>
      <c r="H706" t="s">
        <v>8245</v>
      </c>
      <c r="I706">
        <v>1412434136</v>
      </c>
      <c r="J706">
        <v>1409669336</v>
      </c>
      <c r="K706" t="b">
        <v>0</v>
      </c>
      <c r="L706">
        <v>104</v>
      </c>
      <c r="M706" t="b">
        <v>1</v>
      </c>
      <c r="N706" t="s">
        <v>8269</v>
      </c>
      <c r="O706" s="20" t="s">
        <v>8319</v>
      </c>
      <c r="P706" s="15" t="s">
        <v>8320</v>
      </c>
      <c r="Q706" s="13">
        <v>41884.617314814815</v>
      </c>
      <c r="R706">
        <v>2014</v>
      </c>
      <c r="S706" t="s">
        <v>8372</v>
      </c>
    </row>
    <row r="707" spans="1:19" ht="232.5" thickBot="1" x14ac:dyDescent="0.4">
      <c r="A707">
        <v>3426</v>
      </c>
      <c r="B707" s="3" t="s">
        <v>3425</v>
      </c>
      <c r="C707" s="3" t="s">
        <v>7536</v>
      </c>
      <c r="D707" s="6">
        <v>3750</v>
      </c>
      <c r="E707" s="8">
        <v>4055</v>
      </c>
      <c r="F707" t="s">
        <v>8218</v>
      </c>
      <c r="G707" t="s">
        <v>8223</v>
      </c>
      <c r="H707" t="s">
        <v>8245</v>
      </c>
      <c r="I707">
        <v>1411264800</v>
      </c>
      <c r="J707">
        <v>1409620903</v>
      </c>
      <c r="K707" t="b">
        <v>0</v>
      </c>
      <c r="L707">
        <v>87</v>
      </c>
      <c r="M707" t="b">
        <v>1</v>
      </c>
      <c r="N707" t="s">
        <v>8269</v>
      </c>
      <c r="O707" s="20" t="s">
        <v>8319</v>
      </c>
      <c r="P707" s="15" t="s">
        <v>8320</v>
      </c>
      <c r="Q707" s="12">
        <v>41884.056747685187</v>
      </c>
      <c r="R707">
        <v>2014</v>
      </c>
      <c r="S707" t="s">
        <v>8372</v>
      </c>
    </row>
    <row r="708" spans="1:19" ht="232.5" thickBot="1" x14ac:dyDescent="0.4">
      <c r="A708">
        <v>3427</v>
      </c>
      <c r="B708" s="3" t="s">
        <v>3426</v>
      </c>
      <c r="C708" s="3" t="s">
        <v>7537</v>
      </c>
      <c r="D708" s="6">
        <v>1500</v>
      </c>
      <c r="E708" s="8">
        <v>1500</v>
      </c>
      <c r="F708" t="s">
        <v>8218</v>
      </c>
      <c r="G708" t="s">
        <v>8224</v>
      </c>
      <c r="H708" t="s">
        <v>8246</v>
      </c>
      <c r="I708">
        <v>1404314952</v>
      </c>
      <c r="J708">
        <v>1401722952</v>
      </c>
      <c r="K708" t="b">
        <v>0</v>
      </c>
      <c r="L708">
        <v>29</v>
      </c>
      <c r="M708" t="b">
        <v>1</v>
      </c>
      <c r="N708" t="s">
        <v>8269</v>
      </c>
      <c r="O708" s="20" t="s">
        <v>8319</v>
      </c>
      <c r="P708" s="15" t="s">
        <v>8320</v>
      </c>
      <c r="Q708" s="13">
        <v>41792.645277777781</v>
      </c>
      <c r="R708">
        <v>2014</v>
      </c>
      <c r="S708" t="s">
        <v>8369</v>
      </c>
    </row>
    <row r="709" spans="1:19" ht="261.5" thickBot="1" x14ac:dyDescent="0.4">
      <c r="A709">
        <v>3428</v>
      </c>
      <c r="B709" s="3" t="s">
        <v>3427</v>
      </c>
      <c r="C709" s="3" t="s">
        <v>7538</v>
      </c>
      <c r="D709" s="6">
        <v>2000</v>
      </c>
      <c r="E709" s="8">
        <v>2055</v>
      </c>
      <c r="F709" t="s">
        <v>8218</v>
      </c>
      <c r="G709" t="s">
        <v>8224</v>
      </c>
      <c r="H709" t="s">
        <v>8246</v>
      </c>
      <c r="I709">
        <v>1425142800</v>
      </c>
      <c r="J709">
        <v>1422983847</v>
      </c>
      <c r="K709" t="b">
        <v>0</v>
      </c>
      <c r="L709">
        <v>51</v>
      </c>
      <c r="M709" t="b">
        <v>1</v>
      </c>
      <c r="N709" t="s">
        <v>8269</v>
      </c>
      <c r="O709" s="20" t="s">
        <v>8319</v>
      </c>
      <c r="P709" s="15" t="s">
        <v>8320</v>
      </c>
      <c r="Q709" s="12">
        <v>42038.720451388886</v>
      </c>
      <c r="R709">
        <v>2015</v>
      </c>
      <c r="S709" t="s">
        <v>8376</v>
      </c>
    </row>
    <row r="710" spans="1:19" ht="247" thickBot="1" x14ac:dyDescent="0.4">
      <c r="A710">
        <v>3429</v>
      </c>
      <c r="B710" s="3" t="s">
        <v>3428</v>
      </c>
      <c r="C710" s="3" t="s">
        <v>7539</v>
      </c>
      <c r="D710" s="6">
        <v>150</v>
      </c>
      <c r="E710" s="8">
        <v>195</v>
      </c>
      <c r="F710" t="s">
        <v>8218</v>
      </c>
      <c r="G710" t="s">
        <v>8224</v>
      </c>
      <c r="H710" t="s">
        <v>8246</v>
      </c>
      <c r="I710">
        <v>1478046661</v>
      </c>
      <c r="J710">
        <v>1476837061</v>
      </c>
      <c r="K710" t="b">
        <v>0</v>
      </c>
      <c r="L710">
        <v>12</v>
      </c>
      <c r="M710" t="b">
        <v>1</v>
      </c>
      <c r="N710" t="s">
        <v>8269</v>
      </c>
      <c r="O710" s="20" t="s">
        <v>8319</v>
      </c>
      <c r="P710" s="15" t="s">
        <v>8320</v>
      </c>
      <c r="Q710" s="13">
        <v>42662.021539351852</v>
      </c>
      <c r="R710">
        <v>2016</v>
      </c>
      <c r="S710" t="s">
        <v>8373</v>
      </c>
    </row>
    <row r="711" spans="1:19" ht="232.5" thickBot="1" x14ac:dyDescent="0.4">
      <c r="A711">
        <v>3430</v>
      </c>
      <c r="B711" s="3" t="s">
        <v>3429</v>
      </c>
      <c r="C711" s="3" t="s">
        <v>7540</v>
      </c>
      <c r="D711" s="6">
        <v>2000</v>
      </c>
      <c r="E711" s="8">
        <v>2170.9899999999998</v>
      </c>
      <c r="F711" t="s">
        <v>8218</v>
      </c>
      <c r="G711" t="s">
        <v>8224</v>
      </c>
      <c r="H711" t="s">
        <v>8246</v>
      </c>
      <c r="I711">
        <v>1406760101</v>
      </c>
      <c r="J711">
        <v>1404168101</v>
      </c>
      <c r="K711" t="b">
        <v>0</v>
      </c>
      <c r="L711">
        <v>72</v>
      </c>
      <c r="M711" t="b">
        <v>1</v>
      </c>
      <c r="N711" t="s">
        <v>8269</v>
      </c>
      <c r="O711" s="20" t="s">
        <v>8319</v>
      </c>
      <c r="P711" s="15" t="s">
        <v>8320</v>
      </c>
      <c r="Q711" s="12">
        <v>41820.945613425924</v>
      </c>
      <c r="R711">
        <v>2014</v>
      </c>
      <c r="S711" t="s">
        <v>8369</v>
      </c>
    </row>
    <row r="712" spans="1:19" ht="232.5" thickBot="1" x14ac:dyDescent="0.4">
      <c r="A712">
        <v>3431</v>
      </c>
      <c r="B712" s="3" t="s">
        <v>3430</v>
      </c>
      <c r="C712" s="3" t="s">
        <v>7541</v>
      </c>
      <c r="D712" s="6">
        <v>2000</v>
      </c>
      <c r="E712" s="8">
        <v>2000</v>
      </c>
      <c r="F712" t="s">
        <v>8218</v>
      </c>
      <c r="G712" t="s">
        <v>8223</v>
      </c>
      <c r="H712" t="s">
        <v>8245</v>
      </c>
      <c r="I712">
        <v>1408383153</v>
      </c>
      <c r="J712">
        <v>1405791153</v>
      </c>
      <c r="K712" t="b">
        <v>0</v>
      </c>
      <c r="L712">
        <v>21</v>
      </c>
      <c r="M712" t="b">
        <v>1</v>
      </c>
      <c r="N712" t="s">
        <v>8269</v>
      </c>
      <c r="O712" s="20" t="s">
        <v>8319</v>
      </c>
      <c r="P712" s="15" t="s">
        <v>8320</v>
      </c>
      <c r="Q712" s="13">
        <v>41839.730937499997</v>
      </c>
      <c r="R712">
        <v>2014</v>
      </c>
      <c r="S712" t="s">
        <v>8370</v>
      </c>
    </row>
    <row r="713" spans="1:19" ht="218" thickBot="1" x14ac:dyDescent="0.4">
      <c r="A713">
        <v>3432</v>
      </c>
      <c r="B713" s="3" t="s">
        <v>3431</v>
      </c>
      <c r="C713" s="3" t="s">
        <v>7542</v>
      </c>
      <c r="D713" s="6">
        <v>2000</v>
      </c>
      <c r="E713" s="8">
        <v>2193</v>
      </c>
      <c r="F713" t="s">
        <v>8218</v>
      </c>
      <c r="G713" t="s">
        <v>8223</v>
      </c>
      <c r="H713" t="s">
        <v>8245</v>
      </c>
      <c r="I713">
        <v>1454709600</v>
      </c>
      <c r="J713">
        <v>1452520614</v>
      </c>
      <c r="K713" t="b">
        <v>0</v>
      </c>
      <c r="L713">
        <v>42</v>
      </c>
      <c r="M713" t="b">
        <v>1</v>
      </c>
      <c r="N713" t="s">
        <v>8269</v>
      </c>
      <c r="O713" s="20" t="s">
        <v>8319</v>
      </c>
      <c r="P713" s="15" t="s">
        <v>8320</v>
      </c>
      <c r="Q713" s="12">
        <v>42380.581180555557</v>
      </c>
      <c r="R713">
        <v>2016</v>
      </c>
      <c r="S713" t="s">
        <v>8365</v>
      </c>
    </row>
    <row r="714" spans="1:19" ht="160" thickBot="1" x14ac:dyDescent="0.4">
      <c r="A714">
        <v>3433</v>
      </c>
      <c r="B714" s="3" t="s">
        <v>3432</v>
      </c>
      <c r="C714" s="3" t="s">
        <v>7543</v>
      </c>
      <c r="D714" s="6">
        <v>9500</v>
      </c>
      <c r="E714" s="8">
        <v>9525</v>
      </c>
      <c r="F714" t="s">
        <v>8218</v>
      </c>
      <c r="G714" t="s">
        <v>8223</v>
      </c>
      <c r="H714" t="s">
        <v>8245</v>
      </c>
      <c r="I714">
        <v>1402974000</v>
      </c>
      <c r="J714">
        <v>1400290255</v>
      </c>
      <c r="K714" t="b">
        <v>0</v>
      </c>
      <c r="L714">
        <v>71</v>
      </c>
      <c r="M714" t="b">
        <v>1</v>
      </c>
      <c r="N714" t="s">
        <v>8269</v>
      </c>
      <c r="O714" s="20" t="s">
        <v>8319</v>
      </c>
      <c r="P714" s="15" t="s">
        <v>8320</v>
      </c>
      <c r="Q714" s="13">
        <v>41776.063136574077</v>
      </c>
      <c r="R714">
        <v>2014</v>
      </c>
      <c r="S714" t="s">
        <v>8368</v>
      </c>
    </row>
    <row r="715" spans="1:19" ht="276" thickBot="1" x14ac:dyDescent="0.4">
      <c r="A715">
        <v>3434</v>
      </c>
      <c r="B715" s="3" t="s">
        <v>3433</v>
      </c>
      <c r="C715" s="3" t="s">
        <v>7544</v>
      </c>
      <c r="D715" s="6">
        <v>10000</v>
      </c>
      <c r="E715" s="8">
        <v>10555</v>
      </c>
      <c r="F715" t="s">
        <v>8218</v>
      </c>
      <c r="G715" t="s">
        <v>8223</v>
      </c>
      <c r="H715" t="s">
        <v>8245</v>
      </c>
      <c r="I715">
        <v>1404983269</v>
      </c>
      <c r="J715">
        <v>1402391269</v>
      </c>
      <c r="K715" t="b">
        <v>0</v>
      </c>
      <c r="L715">
        <v>168</v>
      </c>
      <c r="M715" t="b">
        <v>1</v>
      </c>
      <c r="N715" t="s">
        <v>8269</v>
      </c>
      <c r="O715" s="20" t="s">
        <v>8319</v>
      </c>
      <c r="P715" s="15" t="s">
        <v>8320</v>
      </c>
      <c r="Q715" s="12">
        <v>41800.380428240744</v>
      </c>
      <c r="R715">
        <v>2014</v>
      </c>
      <c r="S715" t="s">
        <v>8369</v>
      </c>
    </row>
    <row r="716" spans="1:19" ht="261.5" thickBot="1" x14ac:dyDescent="0.4">
      <c r="A716">
        <v>3435</v>
      </c>
      <c r="B716" s="3" t="s">
        <v>3434</v>
      </c>
      <c r="C716" s="3" t="s">
        <v>7545</v>
      </c>
      <c r="D716" s="6">
        <v>1000</v>
      </c>
      <c r="E716" s="8">
        <v>1120</v>
      </c>
      <c r="F716" t="s">
        <v>8218</v>
      </c>
      <c r="G716" t="s">
        <v>8223</v>
      </c>
      <c r="H716" t="s">
        <v>8245</v>
      </c>
      <c r="I716">
        <v>1470538800</v>
      </c>
      <c r="J716">
        <v>1469112493</v>
      </c>
      <c r="K716" t="b">
        <v>0</v>
      </c>
      <c r="L716">
        <v>19</v>
      </c>
      <c r="M716" t="b">
        <v>1</v>
      </c>
      <c r="N716" t="s">
        <v>8269</v>
      </c>
      <c r="O716" s="20" t="s">
        <v>8319</v>
      </c>
      <c r="P716" s="15" t="s">
        <v>8320</v>
      </c>
      <c r="Q716" s="13">
        <v>42572.61681712963</v>
      </c>
      <c r="R716">
        <v>2016</v>
      </c>
      <c r="S716" t="s">
        <v>8370</v>
      </c>
    </row>
    <row r="717" spans="1:19" ht="232.5" thickBot="1" x14ac:dyDescent="0.4">
      <c r="A717">
        <v>3436</v>
      </c>
      <c r="B717" s="3" t="s">
        <v>3435</v>
      </c>
      <c r="C717" s="3" t="s">
        <v>7546</v>
      </c>
      <c r="D717" s="6">
        <v>5000</v>
      </c>
      <c r="E717" s="8">
        <v>5295</v>
      </c>
      <c r="F717" t="s">
        <v>8218</v>
      </c>
      <c r="G717" t="s">
        <v>8223</v>
      </c>
      <c r="H717" t="s">
        <v>8245</v>
      </c>
      <c r="I717">
        <v>1408638480</v>
      </c>
      <c r="J717">
        <v>1406811593</v>
      </c>
      <c r="K717" t="b">
        <v>0</v>
      </c>
      <c r="L717">
        <v>37</v>
      </c>
      <c r="M717" t="b">
        <v>1</v>
      </c>
      <c r="N717" t="s">
        <v>8269</v>
      </c>
      <c r="O717" s="20" t="s">
        <v>8319</v>
      </c>
      <c r="P717" s="15" t="s">
        <v>8320</v>
      </c>
      <c r="Q717" s="12">
        <v>41851.541585648149</v>
      </c>
      <c r="R717">
        <v>2014</v>
      </c>
      <c r="S717" t="s">
        <v>8370</v>
      </c>
    </row>
    <row r="718" spans="1:19" ht="290.5" thickBot="1" x14ac:dyDescent="0.4">
      <c r="A718">
        <v>3437</v>
      </c>
      <c r="B718" s="3" t="s">
        <v>3436</v>
      </c>
      <c r="C718" s="3" t="s">
        <v>7547</v>
      </c>
      <c r="D718" s="6">
        <v>3000</v>
      </c>
      <c r="E718" s="8">
        <v>3030</v>
      </c>
      <c r="F718" t="s">
        <v>8218</v>
      </c>
      <c r="G718" t="s">
        <v>8223</v>
      </c>
      <c r="H718" t="s">
        <v>8245</v>
      </c>
      <c r="I718">
        <v>1440003820</v>
      </c>
      <c r="J718">
        <v>1437411820</v>
      </c>
      <c r="K718" t="b">
        <v>0</v>
      </c>
      <c r="L718">
        <v>36</v>
      </c>
      <c r="M718" t="b">
        <v>1</v>
      </c>
      <c r="N718" t="s">
        <v>8269</v>
      </c>
      <c r="O718" s="20" t="s">
        <v>8319</v>
      </c>
      <c r="P718" s="15" t="s">
        <v>8320</v>
      </c>
      <c r="Q718" s="13">
        <v>42205.710879629631</v>
      </c>
      <c r="R718">
        <v>2015</v>
      </c>
      <c r="S718" t="s">
        <v>8370</v>
      </c>
    </row>
    <row r="719" spans="1:19" ht="290.5" thickBot="1" x14ac:dyDescent="0.4">
      <c r="A719">
        <v>3438</v>
      </c>
      <c r="B719" s="3" t="s">
        <v>3437</v>
      </c>
      <c r="C719" s="3" t="s">
        <v>7548</v>
      </c>
      <c r="D719" s="6">
        <v>2500</v>
      </c>
      <c r="E719" s="8">
        <v>2605</v>
      </c>
      <c r="F719" t="s">
        <v>8218</v>
      </c>
      <c r="G719" t="s">
        <v>8224</v>
      </c>
      <c r="H719" t="s">
        <v>8246</v>
      </c>
      <c r="I719">
        <v>1430600400</v>
      </c>
      <c r="J719">
        <v>1428358567</v>
      </c>
      <c r="K719" t="b">
        <v>0</v>
      </c>
      <c r="L719">
        <v>14</v>
      </c>
      <c r="M719" t="b">
        <v>1</v>
      </c>
      <c r="N719" t="s">
        <v>8269</v>
      </c>
      <c r="O719" s="20" t="s">
        <v>8319</v>
      </c>
      <c r="P719" s="15" t="s">
        <v>8320</v>
      </c>
      <c r="Q719" s="12">
        <v>42100.927858796298</v>
      </c>
      <c r="R719">
        <v>2015</v>
      </c>
      <c r="S719" t="s">
        <v>8367</v>
      </c>
    </row>
    <row r="720" spans="1:19" ht="174.5" thickBot="1" x14ac:dyDescent="0.4">
      <c r="A720">
        <v>3439</v>
      </c>
      <c r="B720" s="3" t="s">
        <v>3438</v>
      </c>
      <c r="C720" s="3" t="s">
        <v>7549</v>
      </c>
      <c r="D720" s="6">
        <v>1200</v>
      </c>
      <c r="E720" s="8">
        <v>1616.14</v>
      </c>
      <c r="F720" t="s">
        <v>8218</v>
      </c>
      <c r="G720" t="s">
        <v>8223</v>
      </c>
      <c r="H720" t="s">
        <v>8245</v>
      </c>
      <c r="I720">
        <v>1453179540</v>
      </c>
      <c r="J720">
        <v>1452030730</v>
      </c>
      <c r="K720" t="b">
        <v>0</v>
      </c>
      <c r="L720">
        <v>18</v>
      </c>
      <c r="M720" t="b">
        <v>1</v>
      </c>
      <c r="N720" t="s">
        <v>8269</v>
      </c>
      <c r="O720" s="20" t="s">
        <v>8319</v>
      </c>
      <c r="P720" s="15" t="s">
        <v>8320</v>
      </c>
      <c r="Q720" s="13">
        <v>42374.911226851851</v>
      </c>
      <c r="R720">
        <v>2016</v>
      </c>
      <c r="S720" t="s">
        <v>8365</v>
      </c>
    </row>
    <row r="721" spans="1:19" ht="261.5" thickBot="1" x14ac:dyDescent="0.4">
      <c r="A721">
        <v>3440</v>
      </c>
      <c r="B721" s="3" t="s">
        <v>3439</v>
      </c>
      <c r="C721" s="3" t="s">
        <v>7550</v>
      </c>
      <c r="D721" s="6">
        <v>5000</v>
      </c>
      <c r="E721" s="8">
        <v>5260.92</v>
      </c>
      <c r="F721" t="s">
        <v>8218</v>
      </c>
      <c r="G721" t="s">
        <v>8223</v>
      </c>
      <c r="H721" t="s">
        <v>8245</v>
      </c>
      <c r="I721">
        <v>1405095300</v>
      </c>
      <c r="J721">
        <v>1403146628</v>
      </c>
      <c r="K721" t="b">
        <v>0</v>
      </c>
      <c r="L721">
        <v>82</v>
      </c>
      <c r="M721" t="b">
        <v>1</v>
      </c>
      <c r="N721" t="s">
        <v>8269</v>
      </c>
      <c r="O721" s="20" t="s">
        <v>8319</v>
      </c>
      <c r="P721" s="15" t="s">
        <v>8320</v>
      </c>
      <c r="Q721" s="12">
        <v>41809.12300925926</v>
      </c>
      <c r="R721">
        <v>2014</v>
      </c>
      <c r="S721" t="s">
        <v>8369</v>
      </c>
    </row>
    <row r="722" spans="1:19" ht="247" thickBot="1" x14ac:dyDescent="0.4">
      <c r="A722">
        <v>3441</v>
      </c>
      <c r="B722" s="3" t="s">
        <v>3440</v>
      </c>
      <c r="C722" s="3" t="s">
        <v>7551</v>
      </c>
      <c r="D722" s="6">
        <v>2500</v>
      </c>
      <c r="E722" s="8">
        <v>2565</v>
      </c>
      <c r="F722" t="s">
        <v>8218</v>
      </c>
      <c r="G722" t="s">
        <v>8223</v>
      </c>
      <c r="H722" t="s">
        <v>8245</v>
      </c>
      <c r="I722">
        <v>1447445820</v>
      </c>
      <c r="J722">
        <v>1445077121</v>
      </c>
      <c r="K722" t="b">
        <v>0</v>
      </c>
      <c r="L722">
        <v>43</v>
      </c>
      <c r="M722" t="b">
        <v>1</v>
      </c>
      <c r="N722" t="s">
        <v>8269</v>
      </c>
      <c r="O722" s="20" t="s">
        <v>8319</v>
      </c>
      <c r="P722" s="15" t="s">
        <v>8320</v>
      </c>
      <c r="Q722" s="13">
        <v>42294.4296412037</v>
      </c>
      <c r="R722">
        <v>2015</v>
      </c>
      <c r="S722" t="s">
        <v>8373</v>
      </c>
    </row>
    <row r="723" spans="1:19" ht="276" thickBot="1" x14ac:dyDescent="0.4">
      <c r="A723">
        <v>3442</v>
      </c>
      <c r="B723" s="3" t="s">
        <v>3441</v>
      </c>
      <c r="C723" s="3" t="s">
        <v>7552</v>
      </c>
      <c r="D723" s="6">
        <v>250</v>
      </c>
      <c r="E723" s="8">
        <v>250</v>
      </c>
      <c r="F723" t="s">
        <v>8218</v>
      </c>
      <c r="G723" t="s">
        <v>8223</v>
      </c>
      <c r="H723" t="s">
        <v>8245</v>
      </c>
      <c r="I723">
        <v>1433016672</v>
      </c>
      <c r="J723">
        <v>1430424672</v>
      </c>
      <c r="K723" t="b">
        <v>0</v>
      </c>
      <c r="L723">
        <v>8</v>
      </c>
      <c r="M723" t="b">
        <v>1</v>
      </c>
      <c r="N723" t="s">
        <v>8269</v>
      </c>
      <c r="O723" s="20" t="s">
        <v>8319</v>
      </c>
      <c r="P723" s="15" t="s">
        <v>8320</v>
      </c>
      <c r="Q723" s="12">
        <v>42124.841111111113</v>
      </c>
      <c r="R723">
        <v>2015</v>
      </c>
      <c r="S723" t="s">
        <v>8367</v>
      </c>
    </row>
    <row r="724" spans="1:19" ht="276" thickBot="1" x14ac:dyDescent="0.4">
      <c r="A724">
        <v>3443</v>
      </c>
      <c r="B724" s="3" t="s">
        <v>3442</v>
      </c>
      <c r="C724" s="3" t="s">
        <v>7553</v>
      </c>
      <c r="D724" s="6">
        <v>1000</v>
      </c>
      <c r="E724" s="8">
        <v>1855</v>
      </c>
      <c r="F724" t="s">
        <v>8218</v>
      </c>
      <c r="G724" t="s">
        <v>8223</v>
      </c>
      <c r="H724" t="s">
        <v>8245</v>
      </c>
      <c r="I724">
        <v>1410266146</v>
      </c>
      <c r="J724">
        <v>1407674146</v>
      </c>
      <c r="K724" t="b">
        <v>0</v>
      </c>
      <c r="L724">
        <v>45</v>
      </c>
      <c r="M724" t="b">
        <v>1</v>
      </c>
      <c r="N724" t="s">
        <v>8269</v>
      </c>
      <c r="O724" s="20" t="s">
        <v>8319</v>
      </c>
      <c r="P724" s="15" t="s">
        <v>8320</v>
      </c>
      <c r="Q724" s="13">
        <v>41861.524837962963</v>
      </c>
      <c r="R724">
        <v>2014</v>
      </c>
      <c r="S724" t="s">
        <v>8371</v>
      </c>
    </row>
    <row r="725" spans="1:19" ht="276" thickBot="1" x14ac:dyDescent="0.4">
      <c r="A725">
        <v>3444</v>
      </c>
      <c r="B725" s="3" t="s">
        <v>3443</v>
      </c>
      <c r="C725" s="3" t="s">
        <v>7554</v>
      </c>
      <c r="D725" s="6">
        <v>300</v>
      </c>
      <c r="E725" s="8">
        <v>867</v>
      </c>
      <c r="F725" t="s">
        <v>8218</v>
      </c>
      <c r="G725" t="s">
        <v>8225</v>
      </c>
      <c r="H725" t="s">
        <v>8247</v>
      </c>
      <c r="I725">
        <v>1465394340</v>
      </c>
      <c r="J725">
        <v>1464677986</v>
      </c>
      <c r="K725" t="b">
        <v>0</v>
      </c>
      <c r="L725">
        <v>20</v>
      </c>
      <c r="M725" t="b">
        <v>1</v>
      </c>
      <c r="N725" t="s">
        <v>8269</v>
      </c>
      <c r="O725" s="20" t="s">
        <v>8319</v>
      </c>
      <c r="P725" s="15" t="s">
        <v>8320</v>
      </c>
      <c r="Q725" s="12">
        <v>42521.291504629633</v>
      </c>
      <c r="R725">
        <v>2016</v>
      </c>
      <c r="S725" t="s">
        <v>8368</v>
      </c>
    </row>
    <row r="726" spans="1:19" ht="189" thickBot="1" x14ac:dyDescent="0.4">
      <c r="A726">
        <v>3445</v>
      </c>
      <c r="B726" s="3" t="s">
        <v>3444</v>
      </c>
      <c r="C726" s="3" t="s">
        <v>7555</v>
      </c>
      <c r="D726" s="6">
        <v>2000</v>
      </c>
      <c r="E726" s="8">
        <v>2000</v>
      </c>
      <c r="F726" t="s">
        <v>8218</v>
      </c>
      <c r="G726" t="s">
        <v>8224</v>
      </c>
      <c r="H726" t="s">
        <v>8246</v>
      </c>
      <c r="I726">
        <v>1445604236</v>
      </c>
      <c r="J726">
        <v>1443185036</v>
      </c>
      <c r="K726" t="b">
        <v>0</v>
      </c>
      <c r="L726">
        <v>31</v>
      </c>
      <c r="M726" t="b">
        <v>1</v>
      </c>
      <c r="N726" t="s">
        <v>8269</v>
      </c>
      <c r="O726" s="20" t="s">
        <v>8319</v>
      </c>
      <c r="P726" s="15" t="s">
        <v>8320</v>
      </c>
      <c r="Q726" s="13">
        <v>42272.530509259261</v>
      </c>
      <c r="R726">
        <v>2015</v>
      </c>
      <c r="S726" t="s">
        <v>8372</v>
      </c>
    </row>
    <row r="727" spans="1:19" ht="290.5" thickBot="1" x14ac:dyDescent="0.4">
      <c r="A727">
        <v>3446</v>
      </c>
      <c r="B727" s="3" t="s">
        <v>3445</v>
      </c>
      <c r="C727" s="3" t="s">
        <v>7556</v>
      </c>
      <c r="D727" s="6">
        <v>1000</v>
      </c>
      <c r="E727" s="8">
        <v>1082</v>
      </c>
      <c r="F727" t="s">
        <v>8218</v>
      </c>
      <c r="G727" t="s">
        <v>8224</v>
      </c>
      <c r="H727" t="s">
        <v>8246</v>
      </c>
      <c r="I727">
        <v>1423138800</v>
      </c>
      <c r="J727">
        <v>1421092725</v>
      </c>
      <c r="K727" t="b">
        <v>0</v>
      </c>
      <c r="L727">
        <v>25</v>
      </c>
      <c r="M727" t="b">
        <v>1</v>
      </c>
      <c r="N727" t="s">
        <v>8269</v>
      </c>
      <c r="O727" s="20" t="s">
        <v>8319</v>
      </c>
      <c r="P727" s="15" t="s">
        <v>8320</v>
      </c>
      <c r="Q727" s="12">
        <v>42016.832465277781</v>
      </c>
      <c r="R727">
        <v>2015</v>
      </c>
      <c r="S727" t="s">
        <v>8365</v>
      </c>
    </row>
    <row r="728" spans="1:19" ht="145.5" thickBot="1" x14ac:dyDescent="0.4">
      <c r="A728">
        <v>3447</v>
      </c>
      <c r="B728" s="3" t="s">
        <v>3446</v>
      </c>
      <c r="C728" s="3" t="s">
        <v>7557</v>
      </c>
      <c r="D728" s="6">
        <v>1000</v>
      </c>
      <c r="E728" s="8">
        <v>1078</v>
      </c>
      <c r="F728" t="s">
        <v>8218</v>
      </c>
      <c r="G728" t="s">
        <v>8223</v>
      </c>
      <c r="H728" t="s">
        <v>8245</v>
      </c>
      <c r="I728">
        <v>1458332412</v>
      </c>
      <c r="J728">
        <v>1454448012</v>
      </c>
      <c r="K728" t="b">
        <v>0</v>
      </c>
      <c r="L728">
        <v>14</v>
      </c>
      <c r="M728" t="b">
        <v>1</v>
      </c>
      <c r="N728" t="s">
        <v>8269</v>
      </c>
      <c r="O728" s="20" t="s">
        <v>8319</v>
      </c>
      <c r="P728" s="15" t="s">
        <v>8320</v>
      </c>
      <c r="Q728" s="13">
        <v>42402.889027777775</v>
      </c>
      <c r="R728">
        <v>2016</v>
      </c>
      <c r="S728" t="s">
        <v>8376</v>
      </c>
    </row>
    <row r="729" spans="1:19" ht="247" thickBot="1" x14ac:dyDescent="0.4">
      <c r="A729">
        <v>3448</v>
      </c>
      <c r="B729" s="3" t="s">
        <v>3447</v>
      </c>
      <c r="C729" s="3" t="s">
        <v>7558</v>
      </c>
      <c r="D729" s="6">
        <v>2100</v>
      </c>
      <c r="E729" s="8">
        <v>2305</v>
      </c>
      <c r="F729" t="s">
        <v>8218</v>
      </c>
      <c r="G729" t="s">
        <v>8223</v>
      </c>
      <c r="H729" t="s">
        <v>8245</v>
      </c>
      <c r="I729">
        <v>1418784689</v>
      </c>
      <c r="J729">
        <v>1416192689</v>
      </c>
      <c r="K729" t="b">
        <v>0</v>
      </c>
      <c r="L729">
        <v>45</v>
      </c>
      <c r="M729" t="b">
        <v>1</v>
      </c>
      <c r="N729" t="s">
        <v>8269</v>
      </c>
      <c r="O729" s="20" t="s">
        <v>8319</v>
      </c>
      <c r="P729" s="15" t="s">
        <v>8320</v>
      </c>
      <c r="Q729" s="12">
        <v>41960.119085648148</v>
      </c>
      <c r="R729">
        <v>2014</v>
      </c>
      <c r="S729" t="s">
        <v>8374</v>
      </c>
    </row>
    <row r="730" spans="1:19" ht="218" thickBot="1" x14ac:dyDescent="0.4">
      <c r="A730">
        <v>3449</v>
      </c>
      <c r="B730" s="3" t="s">
        <v>3448</v>
      </c>
      <c r="C730" s="3" t="s">
        <v>7559</v>
      </c>
      <c r="D730" s="6">
        <v>800</v>
      </c>
      <c r="E730" s="8">
        <v>1365</v>
      </c>
      <c r="F730" t="s">
        <v>8218</v>
      </c>
      <c r="G730" t="s">
        <v>8223</v>
      </c>
      <c r="H730" t="s">
        <v>8245</v>
      </c>
      <c r="I730">
        <v>1468036800</v>
      </c>
      <c r="J730">
        <v>1465607738</v>
      </c>
      <c r="K730" t="b">
        <v>0</v>
      </c>
      <c r="L730">
        <v>20</v>
      </c>
      <c r="M730" t="b">
        <v>1</v>
      </c>
      <c r="N730" t="s">
        <v>8269</v>
      </c>
      <c r="O730" s="20" t="s">
        <v>8319</v>
      </c>
      <c r="P730" s="15" t="s">
        <v>8320</v>
      </c>
      <c r="Q730" s="13">
        <v>42532.052523148152</v>
      </c>
      <c r="R730">
        <v>2016</v>
      </c>
      <c r="S730" t="s">
        <v>8369</v>
      </c>
    </row>
    <row r="731" spans="1:19" ht="232.5" thickBot="1" x14ac:dyDescent="0.4">
      <c r="A731">
        <v>3450</v>
      </c>
      <c r="B731" s="3" t="s">
        <v>3449</v>
      </c>
      <c r="C731" s="3" t="s">
        <v>7560</v>
      </c>
      <c r="D731" s="6">
        <v>500</v>
      </c>
      <c r="E731" s="8">
        <v>760</v>
      </c>
      <c r="F731" t="s">
        <v>8218</v>
      </c>
      <c r="G731" t="s">
        <v>8224</v>
      </c>
      <c r="H731" t="s">
        <v>8246</v>
      </c>
      <c r="I731">
        <v>1427990071</v>
      </c>
      <c r="J731">
        <v>1422809671</v>
      </c>
      <c r="K731" t="b">
        <v>0</v>
      </c>
      <c r="L731">
        <v>39</v>
      </c>
      <c r="M731" t="b">
        <v>1</v>
      </c>
      <c r="N731" t="s">
        <v>8269</v>
      </c>
      <c r="O731" s="20" t="s">
        <v>8319</v>
      </c>
      <c r="P731" s="15" t="s">
        <v>8320</v>
      </c>
      <c r="Q731" s="12">
        <v>42036.704525462963</v>
      </c>
      <c r="R731">
        <v>2015</v>
      </c>
      <c r="S731" t="s">
        <v>8376</v>
      </c>
    </row>
    <row r="732" spans="1:19" ht="261.5" thickBot="1" x14ac:dyDescent="0.4">
      <c r="A732">
        <v>3451</v>
      </c>
      <c r="B732" s="3" t="s">
        <v>3450</v>
      </c>
      <c r="C732" s="3" t="s">
        <v>7561</v>
      </c>
      <c r="D732" s="6">
        <v>650</v>
      </c>
      <c r="E732" s="8">
        <v>658</v>
      </c>
      <c r="F732" t="s">
        <v>8218</v>
      </c>
      <c r="G732" t="s">
        <v>8223</v>
      </c>
      <c r="H732" t="s">
        <v>8245</v>
      </c>
      <c r="I732">
        <v>1429636927</v>
      </c>
      <c r="J732">
        <v>1427304127</v>
      </c>
      <c r="K732" t="b">
        <v>0</v>
      </c>
      <c r="L732">
        <v>16</v>
      </c>
      <c r="M732" t="b">
        <v>1</v>
      </c>
      <c r="N732" t="s">
        <v>8269</v>
      </c>
      <c r="O732" s="20" t="s">
        <v>8319</v>
      </c>
      <c r="P732" s="15" t="s">
        <v>8320</v>
      </c>
      <c r="Q732" s="13">
        <v>42088.723692129628</v>
      </c>
      <c r="R732">
        <v>2015</v>
      </c>
      <c r="S732" t="s">
        <v>8366</v>
      </c>
    </row>
    <row r="733" spans="1:19" ht="247" thickBot="1" x14ac:dyDescent="0.4">
      <c r="A733">
        <v>3452</v>
      </c>
      <c r="B733" s="3" t="s">
        <v>3451</v>
      </c>
      <c r="C733" s="3" t="s">
        <v>7562</v>
      </c>
      <c r="D733" s="6">
        <v>1000</v>
      </c>
      <c r="E733" s="8">
        <v>1532</v>
      </c>
      <c r="F733" t="s">
        <v>8218</v>
      </c>
      <c r="G733" t="s">
        <v>8223</v>
      </c>
      <c r="H733" t="s">
        <v>8245</v>
      </c>
      <c r="I733">
        <v>1406087940</v>
      </c>
      <c r="J733">
        <v>1404141626</v>
      </c>
      <c r="K733" t="b">
        <v>0</v>
      </c>
      <c r="L733">
        <v>37</v>
      </c>
      <c r="M733" t="b">
        <v>1</v>
      </c>
      <c r="N733" t="s">
        <v>8269</v>
      </c>
      <c r="O733" s="20" t="s">
        <v>8319</v>
      </c>
      <c r="P733" s="15" t="s">
        <v>8320</v>
      </c>
      <c r="Q733" s="12">
        <v>41820.639189814814</v>
      </c>
      <c r="R733">
        <v>2014</v>
      </c>
      <c r="S733" t="s">
        <v>8369</v>
      </c>
    </row>
    <row r="734" spans="1:19" ht="232.5" thickBot="1" x14ac:dyDescent="0.4">
      <c r="A734">
        <v>3453</v>
      </c>
      <c r="B734" s="3" t="s">
        <v>3452</v>
      </c>
      <c r="C734" s="3" t="s">
        <v>7563</v>
      </c>
      <c r="D734" s="6">
        <v>300</v>
      </c>
      <c r="E734" s="8">
        <v>385</v>
      </c>
      <c r="F734" t="s">
        <v>8218</v>
      </c>
      <c r="G734" t="s">
        <v>8224</v>
      </c>
      <c r="H734" t="s">
        <v>8246</v>
      </c>
      <c r="I734">
        <v>1471130956</v>
      </c>
      <c r="J734">
        <v>1465946956</v>
      </c>
      <c r="K734" t="b">
        <v>0</v>
      </c>
      <c r="L734">
        <v>14</v>
      </c>
      <c r="M734" t="b">
        <v>1</v>
      </c>
      <c r="N734" t="s">
        <v>8269</v>
      </c>
      <c r="O734" s="20" t="s">
        <v>8319</v>
      </c>
      <c r="P734" s="15" t="s">
        <v>8320</v>
      </c>
      <c r="Q734" s="13">
        <v>42535.97865740741</v>
      </c>
      <c r="R734">
        <v>2016</v>
      </c>
      <c r="S734" t="s">
        <v>8369</v>
      </c>
    </row>
    <row r="735" spans="1:19" ht="276" thickBot="1" x14ac:dyDescent="0.4">
      <c r="A735">
        <v>3454</v>
      </c>
      <c r="B735" s="3" t="s">
        <v>3453</v>
      </c>
      <c r="C735" s="3" t="s">
        <v>7564</v>
      </c>
      <c r="D735" s="6">
        <v>700</v>
      </c>
      <c r="E735" s="8">
        <v>705</v>
      </c>
      <c r="F735" t="s">
        <v>8218</v>
      </c>
      <c r="G735" t="s">
        <v>8224</v>
      </c>
      <c r="H735" t="s">
        <v>8246</v>
      </c>
      <c r="I735">
        <v>1406825159</v>
      </c>
      <c r="J735">
        <v>1404233159</v>
      </c>
      <c r="K735" t="b">
        <v>0</v>
      </c>
      <c r="L735">
        <v>21</v>
      </c>
      <c r="M735" t="b">
        <v>1</v>
      </c>
      <c r="N735" t="s">
        <v>8269</v>
      </c>
      <c r="O735" s="20" t="s">
        <v>8319</v>
      </c>
      <c r="P735" s="15" t="s">
        <v>8320</v>
      </c>
      <c r="Q735" s="12">
        <v>41821.698599537034</v>
      </c>
      <c r="R735">
        <v>2014</v>
      </c>
      <c r="S735" t="s">
        <v>8370</v>
      </c>
    </row>
    <row r="736" spans="1:19" ht="305" thickBot="1" x14ac:dyDescent="0.4">
      <c r="A736">
        <v>3455</v>
      </c>
      <c r="B736" s="3" t="s">
        <v>3454</v>
      </c>
      <c r="C736" s="3" t="s">
        <v>7565</v>
      </c>
      <c r="D736" s="6">
        <v>10000</v>
      </c>
      <c r="E736" s="8">
        <v>10065</v>
      </c>
      <c r="F736" t="s">
        <v>8218</v>
      </c>
      <c r="G736" t="s">
        <v>8223</v>
      </c>
      <c r="H736" t="s">
        <v>8245</v>
      </c>
      <c r="I736">
        <v>1476381627</v>
      </c>
      <c r="J736">
        <v>1473789627</v>
      </c>
      <c r="K736" t="b">
        <v>0</v>
      </c>
      <c r="L736">
        <v>69</v>
      </c>
      <c r="M736" t="b">
        <v>1</v>
      </c>
      <c r="N736" t="s">
        <v>8269</v>
      </c>
      <c r="O736" s="20" t="s">
        <v>8319</v>
      </c>
      <c r="P736" s="15" t="s">
        <v>8320</v>
      </c>
      <c r="Q736" s="13">
        <v>42626.7503125</v>
      </c>
      <c r="R736">
        <v>2016</v>
      </c>
      <c r="S736" t="s">
        <v>8372</v>
      </c>
    </row>
    <row r="737" spans="1:19" ht="261.5" thickBot="1" x14ac:dyDescent="0.4">
      <c r="A737">
        <v>3456</v>
      </c>
      <c r="B737" s="3" t="s">
        <v>3455</v>
      </c>
      <c r="C737" s="3" t="s">
        <v>7566</v>
      </c>
      <c r="D737" s="6">
        <v>3000</v>
      </c>
      <c r="E737" s="8">
        <v>5739</v>
      </c>
      <c r="F737" t="s">
        <v>8218</v>
      </c>
      <c r="G737" t="s">
        <v>8223</v>
      </c>
      <c r="H737" t="s">
        <v>8245</v>
      </c>
      <c r="I737">
        <v>1406876340</v>
      </c>
      <c r="J737">
        <v>1404190567</v>
      </c>
      <c r="K737" t="b">
        <v>0</v>
      </c>
      <c r="L737">
        <v>16</v>
      </c>
      <c r="M737" t="b">
        <v>1</v>
      </c>
      <c r="N737" t="s">
        <v>8269</v>
      </c>
      <c r="O737" s="20" t="s">
        <v>8319</v>
      </c>
      <c r="P737" s="15" t="s">
        <v>8320</v>
      </c>
      <c r="Q737" s="12">
        <v>41821.205636574072</v>
      </c>
      <c r="R737">
        <v>2014</v>
      </c>
      <c r="S737" t="s">
        <v>8370</v>
      </c>
    </row>
    <row r="738" spans="1:19" ht="145.5" thickBot="1" x14ac:dyDescent="0.4">
      <c r="A738">
        <v>3457</v>
      </c>
      <c r="B738" s="3" t="s">
        <v>3456</v>
      </c>
      <c r="C738" s="3" t="s">
        <v>7567</v>
      </c>
      <c r="D738" s="6">
        <v>2000</v>
      </c>
      <c r="E738" s="8">
        <v>2804</v>
      </c>
      <c r="F738" t="s">
        <v>8218</v>
      </c>
      <c r="G738" t="s">
        <v>8223</v>
      </c>
      <c r="H738" t="s">
        <v>8245</v>
      </c>
      <c r="I738">
        <v>1423720740</v>
      </c>
      <c r="J738">
        <v>1421081857</v>
      </c>
      <c r="K738" t="b">
        <v>0</v>
      </c>
      <c r="L738">
        <v>55</v>
      </c>
      <c r="M738" t="b">
        <v>1</v>
      </c>
      <c r="N738" t="s">
        <v>8269</v>
      </c>
      <c r="O738" s="20" t="s">
        <v>8319</v>
      </c>
      <c r="P738" s="15" t="s">
        <v>8320</v>
      </c>
      <c r="Q738" s="13">
        <v>42016.706678240742</v>
      </c>
      <c r="R738">
        <v>2015</v>
      </c>
      <c r="S738" t="s">
        <v>8365</v>
      </c>
    </row>
    <row r="739" spans="1:19" ht="247" thickBot="1" x14ac:dyDescent="0.4">
      <c r="A739">
        <v>3458</v>
      </c>
      <c r="B739" s="3" t="s">
        <v>3457</v>
      </c>
      <c r="C739" s="3" t="s">
        <v>7568</v>
      </c>
      <c r="D739" s="6">
        <v>978</v>
      </c>
      <c r="E739" s="8">
        <v>1216</v>
      </c>
      <c r="F739" t="s">
        <v>8218</v>
      </c>
      <c r="G739" t="s">
        <v>8223</v>
      </c>
      <c r="H739" t="s">
        <v>8245</v>
      </c>
      <c r="I739">
        <v>1422937620</v>
      </c>
      <c r="J739">
        <v>1420606303</v>
      </c>
      <c r="K739" t="b">
        <v>0</v>
      </c>
      <c r="L739">
        <v>27</v>
      </c>
      <c r="M739" t="b">
        <v>1</v>
      </c>
      <c r="N739" t="s">
        <v>8269</v>
      </c>
      <c r="O739" s="20" t="s">
        <v>8319</v>
      </c>
      <c r="P739" s="15" t="s">
        <v>8320</v>
      </c>
      <c r="Q739" s="12">
        <v>42011.202581018515</v>
      </c>
      <c r="R739">
        <v>2015</v>
      </c>
      <c r="S739" t="s">
        <v>8365</v>
      </c>
    </row>
    <row r="740" spans="1:19" ht="276" thickBot="1" x14ac:dyDescent="0.4">
      <c r="A740">
        <v>3459</v>
      </c>
      <c r="B740" s="3" t="s">
        <v>3458</v>
      </c>
      <c r="C740" s="3" t="s">
        <v>7569</v>
      </c>
      <c r="D740" s="6">
        <v>500</v>
      </c>
      <c r="E740" s="8">
        <v>631</v>
      </c>
      <c r="F740" t="s">
        <v>8218</v>
      </c>
      <c r="G740" t="s">
        <v>8224</v>
      </c>
      <c r="H740" t="s">
        <v>8246</v>
      </c>
      <c r="I740">
        <v>1463743860</v>
      </c>
      <c r="J740">
        <v>1461151860</v>
      </c>
      <c r="K740" t="b">
        <v>0</v>
      </c>
      <c r="L740">
        <v>36</v>
      </c>
      <c r="M740" t="b">
        <v>1</v>
      </c>
      <c r="N740" t="s">
        <v>8269</v>
      </c>
      <c r="O740" s="20" t="s">
        <v>8319</v>
      </c>
      <c r="P740" s="15" t="s">
        <v>8320</v>
      </c>
      <c r="Q740" s="13">
        <v>42480.479861111111</v>
      </c>
      <c r="R740">
        <v>2016</v>
      </c>
      <c r="S740" t="s">
        <v>8367</v>
      </c>
    </row>
    <row r="741" spans="1:19" ht="232.5" thickBot="1" x14ac:dyDescent="0.4">
      <c r="A741">
        <v>3460</v>
      </c>
      <c r="B741" s="3" t="s">
        <v>3459</v>
      </c>
      <c r="C741" s="3" t="s">
        <v>7570</v>
      </c>
      <c r="D741" s="6">
        <v>500</v>
      </c>
      <c r="E741" s="8">
        <v>950</v>
      </c>
      <c r="F741" t="s">
        <v>8218</v>
      </c>
      <c r="G741" t="s">
        <v>8224</v>
      </c>
      <c r="H741" t="s">
        <v>8246</v>
      </c>
      <c r="I741">
        <v>1408106352</v>
      </c>
      <c r="J741">
        <v>1406896752</v>
      </c>
      <c r="K741" t="b">
        <v>0</v>
      </c>
      <c r="L741">
        <v>19</v>
      </c>
      <c r="M741" t="b">
        <v>1</v>
      </c>
      <c r="N741" t="s">
        <v>8269</v>
      </c>
      <c r="O741" s="20" t="s">
        <v>8319</v>
      </c>
      <c r="P741" s="15" t="s">
        <v>8320</v>
      </c>
      <c r="Q741" s="12">
        <v>41852.527222222219</v>
      </c>
      <c r="R741">
        <v>2014</v>
      </c>
      <c r="S741" t="s">
        <v>8371</v>
      </c>
    </row>
    <row r="742" spans="1:19" ht="276" thickBot="1" x14ac:dyDescent="0.4">
      <c r="A742">
        <v>3461</v>
      </c>
      <c r="B742" s="3" t="s">
        <v>3460</v>
      </c>
      <c r="C742" s="3" t="s">
        <v>7571</v>
      </c>
      <c r="D742" s="6">
        <v>500</v>
      </c>
      <c r="E742" s="8">
        <v>695</v>
      </c>
      <c r="F742" t="s">
        <v>8218</v>
      </c>
      <c r="G742" t="s">
        <v>8223</v>
      </c>
      <c r="H742" t="s">
        <v>8245</v>
      </c>
      <c r="I742">
        <v>1477710000</v>
      </c>
      <c r="J742">
        <v>1475248279</v>
      </c>
      <c r="K742" t="b">
        <v>0</v>
      </c>
      <c r="L742">
        <v>12</v>
      </c>
      <c r="M742" t="b">
        <v>1</v>
      </c>
      <c r="N742" t="s">
        <v>8269</v>
      </c>
      <c r="O742" s="20" t="s">
        <v>8319</v>
      </c>
      <c r="P742" s="15" t="s">
        <v>8320</v>
      </c>
      <c r="Q742" s="13">
        <v>42643.6328587963</v>
      </c>
      <c r="R742">
        <v>2016</v>
      </c>
      <c r="S742" t="s">
        <v>8372</v>
      </c>
    </row>
    <row r="743" spans="1:19" ht="203.5" thickBot="1" x14ac:dyDescent="0.4">
      <c r="A743">
        <v>3462</v>
      </c>
      <c r="B743" s="3" t="s">
        <v>3461</v>
      </c>
      <c r="C743" s="3" t="s">
        <v>7572</v>
      </c>
      <c r="D743" s="6">
        <v>250</v>
      </c>
      <c r="E743" s="8">
        <v>505</v>
      </c>
      <c r="F743" t="s">
        <v>8218</v>
      </c>
      <c r="G743" t="s">
        <v>8223</v>
      </c>
      <c r="H743" t="s">
        <v>8245</v>
      </c>
      <c r="I743">
        <v>1436551200</v>
      </c>
      <c r="J743">
        <v>1435181628</v>
      </c>
      <c r="K743" t="b">
        <v>0</v>
      </c>
      <c r="L743">
        <v>17</v>
      </c>
      <c r="M743" t="b">
        <v>1</v>
      </c>
      <c r="N743" t="s">
        <v>8269</v>
      </c>
      <c r="O743" s="20" t="s">
        <v>8319</v>
      </c>
      <c r="P743" s="15" t="s">
        <v>8320</v>
      </c>
      <c r="Q743" s="12">
        <v>42179.898472222223</v>
      </c>
      <c r="R743">
        <v>2015</v>
      </c>
      <c r="S743" t="s">
        <v>8369</v>
      </c>
    </row>
    <row r="744" spans="1:19" ht="261.5" thickBot="1" x14ac:dyDescent="0.4">
      <c r="A744">
        <v>3463</v>
      </c>
      <c r="B744" s="3" t="s">
        <v>3462</v>
      </c>
      <c r="C744" s="3" t="s">
        <v>7573</v>
      </c>
      <c r="D744" s="6">
        <v>10000</v>
      </c>
      <c r="E744" s="8">
        <v>10338</v>
      </c>
      <c r="F744" t="s">
        <v>8218</v>
      </c>
      <c r="G744" t="s">
        <v>8228</v>
      </c>
      <c r="H744" t="s">
        <v>8250</v>
      </c>
      <c r="I744">
        <v>1476158340</v>
      </c>
      <c r="J744">
        <v>1472594585</v>
      </c>
      <c r="K744" t="b">
        <v>0</v>
      </c>
      <c r="L744">
        <v>114</v>
      </c>
      <c r="M744" t="b">
        <v>1</v>
      </c>
      <c r="N744" t="s">
        <v>8269</v>
      </c>
      <c r="O744" s="20" t="s">
        <v>8319</v>
      </c>
      <c r="P744" s="15" t="s">
        <v>8320</v>
      </c>
      <c r="Q744" s="13">
        <v>42612.918807870374</v>
      </c>
      <c r="R744">
        <v>2016</v>
      </c>
      <c r="S744" t="s">
        <v>8371</v>
      </c>
    </row>
    <row r="745" spans="1:19" ht="305" thickBot="1" x14ac:dyDescent="0.4">
      <c r="A745">
        <v>3464</v>
      </c>
      <c r="B745" s="3" t="s">
        <v>3463</v>
      </c>
      <c r="C745" s="3" t="s">
        <v>7574</v>
      </c>
      <c r="D745" s="6">
        <v>5000</v>
      </c>
      <c r="E745" s="8">
        <v>5116.18</v>
      </c>
      <c r="F745" t="s">
        <v>8218</v>
      </c>
      <c r="G745" t="s">
        <v>8223</v>
      </c>
      <c r="H745" t="s">
        <v>8245</v>
      </c>
      <c r="I745">
        <v>1471921637</v>
      </c>
      <c r="J745">
        <v>1469329637</v>
      </c>
      <c r="K745" t="b">
        <v>0</v>
      </c>
      <c r="L745">
        <v>93</v>
      </c>
      <c r="M745" t="b">
        <v>1</v>
      </c>
      <c r="N745" t="s">
        <v>8269</v>
      </c>
      <c r="O745" s="20" t="s">
        <v>8319</v>
      </c>
      <c r="P745" s="15" t="s">
        <v>8320</v>
      </c>
      <c r="Q745" s="12">
        <v>42575.130057870374</v>
      </c>
      <c r="R745">
        <v>2016</v>
      </c>
      <c r="S745" t="s">
        <v>8370</v>
      </c>
    </row>
    <row r="746" spans="1:19" ht="276" thickBot="1" x14ac:dyDescent="0.4">
      <c r="A746">
        <v>3465</v>
      </c>
      <c r="B746" s="3" t="s">
        <v>3464</v>
      </c>
      <c r="C746" s="3" t="s">
        <v>7575</v>
      </c>
      <c r="D746" s="6">
        <v>2000</v>
      </c>
      <c r="E746" s="8">
        <v>2060</v>
      </c>
      <c r="F746" t="s">
        <v>8218</v>
      </c>
      <c r="G746" t="s">
        <v>8224</v>
      </c>
      <c r="H746" t="s">
        <v>8246</v>
      </c>
      <c r="I746">
        <v>1439136000</v>
      </c>
      <c r="J746">
        <v>1436972472</v>
      </c>
      <c r="K746" t="b">
        <v>0</v>
      </c>
      <c r="L746">
        <v>36</v>
      </c>
      <c r="M746" t="b">
        <v>1</v>
      </c>
      <c r="N746" t="s">
        <v>8269</v>
      </c>
      <c r="O746" s="20" t="s">
        <v>8319</v>
      </c>
      <c r="P746" s="15" t="s">
        <v>8320</v>
      </c>
      <c r="Q746" s="13">
        <v>42200.625833333332</v>
      </c>
      <c r="R746">
        <v>2015</v>
      </c>
      <c r="S746" t="s">
        <v>8370</v>
      </c>
    </row>
    <row r="747" spans="1:19" ht="189" thickBot="1" x14ac:dyDescent="0.4">
      <c r="A747">
        <v>3466</v>
      </c>
      <c r="B747" s="3" t="s">
        <v>3465</v>
      </c>
      <c r="C747" s="3" t="s">
        <v>7576</v>
      </c>
      <c r="D747" s="6">
        <v>3500</v>
      </c>
      <c r="E747" s="8">
        <v>4450</v>
      </c>
      <c r="F747" t="s">
        <v>8218</v>
      </c>
      <c r="G747" t="s">
        <v>8223</v>
      </c>
      <c r="H747" t="s">
        <v>8245</v>
      </c>
      <c r="I747">
        <v>1461108450</v>
      </c>
      <c r="J747">
        <v>1455928050</v>
      </c>
      <c r="K747" t="b">
        <v>0</v>
      </c>
      <c r="L747">
        <v>61</v>
      </c>
      <c r="M747" t="b">
        <v>1</v>
      </c>
      <c r="N747" t="s">
        <v>8269</v>
      </c>
      <c r="O747" s="20" t="s">
        <v>8319</v>
      </c>
      <c r="P747" s="15" t="s">
        <v>8320</v>
      </c>
      <c r="Q747" s="12">
        <v>42420.019097222219</v>
      </c>
      <c r="R747">
        <v>2016</v>
      </c>
      <c r="S747" t="s">
        <v>8376</v>
      </c>
    </row>
    <row r="748" spans="1:19" ht="58.5" thickBot="1" x14ac:dyDescent="0.4">
      <c r="A748">
        <v>3467</v>
      </c>
      <c r="B748" s="3" t="s">
        <v>3466</v>
      </c>
      <c r="C748" s="3" t="s">
        <v>7577</v>
      </c>
      <c r="D748" s="6">
        <v>3000</v>
      </c>
      <c r="E748" s="8">
        <v>3030</v>
      </c>
      <c r="F748" t="s">
        <v>8218</v>
      </c>
      <c r="G748" t="s">
        <v>8223</v>
      </c>
      <c r="H748" t="s">
        <v>8245</v>
      </c>
      <c r="I748">
        <v>1426864032</v>
      </c>
      <c r="J748">
        <v>1424275632</v>
      </c>
      <c r="K748" t="b">
        <v>0</v>
      </c>
      <c r="L748">
        <v>47</v>
      </c>
      <c r="M748" t="b">
        <v>1</v>
      </c>
      <c r="N748" t="s">
        <v>8269</v>
      </c>
      <c r="O748" s="20" t="s">
        <v>8319</v>
      </c>
      <c r="P748" s="15" t="s">
        <v>8320</v>
      </c>
      <c r="Q748" s="13">
        <v>42053.671666666669</v>
      </c>
      <c r="R748">
        <v>2015</v>
      </c>
      <c r="S748" t="s">
        <v>8376</v>
      </c>
    </row>
    <row r="749" spans="1:19" ht="189" thickBot="1" x14ac:dyDescent="0.4">
      <c r="A749">
        <v>3468</v>
      </c>
      <c r="B749" s="3" t="s">
        <v>3467</v>
      </c>
      <c r="C749" s="3" t="s">
        <v>7578</v>
      </c>
      <c r="D749" s="6">
        <v>10000</v>
      </c>
      <c r="E749" s="8">
        <v>12178</v>
      </c>
      <c r="F749" t="s">
        <v>8218</v>
      </c>
      <c r="G749" t="s">
        <v>8223</v>
      </c>
      <c r="H749" t="s">
        <v>8245</v>
      </c>
      <c r="I749">
        <v>1474426800</v>
      </c>
      <c r="J749">
        <v>1471976529</v>
      </c>
      <c r="K749" t="b">
        <v>0</v>
      </c>
      <c r="L749">
        <v>17</v>
      </c>
      <c r="M749" t="b">
        <v>1</v>
      </c>
      <c r="N749" t="s">
        <v>8269</v>
      </c>
      <c r="O749" s="20" t="s">
        <v>8319</v>
      </c>
      <c r="P749" s="15" t="s">
        <v>8320</v>
      </c>
      <c r="Q749" s="12">
        <v>42605.765381944446</v>
      </c>
      <c r="R749">
        <v>2016</v>
      </c>
      <c r="S749" t="s">
        <v>8371</v>
      </c>
    </row>
    <row r="750" spans="1:19" ht="276" thickBot="1" x14ac:dyDescent="0.4">
      <c r="A750">
        <v>3469</v>
      </c>
      <c r="B750" s="3" t="s">
        <v>3468</v>
      </c>
      <c r="C750" s="3" t="s">
        <v>7579</v>
      </c>
      <c r="D750" s="6">
        <v>2800</v>
      </c>
      <c r="E750" s="8">
        <v>3175</v>
      </c>
      <c r="F750" t="s">
        <v>8218</v>
      </c>
      <c r="G750" t="s">
        <v>8223</v>
      </c>
      <c r="H750" t="s">
        <v>8245</v>
      </c>
      <c r="I750">
        <v>1461857045</v>
      </c>
      <c r="J750">
        <v>1459265045</v>
      </c>
      <c r="K750" t="b">
        <v>0</v>
      </c>
      <c r="L750">
        <v>63</v>
      </c>
      <c r="M750" t="b">
        <v>1</v>
      </c>
      <c r="N750" t="s">
        <v>8269</v>
      </c>
      <c r="O750" s="20" t="s">
        <v>8319</v>
      </c>
      <c r="P750" s="15" t="s">
        <v>8320</v>
      </c>
      <c r="Q750" s="13">
        <v>42458.641724537039</v>
      </c>
      <c r="R750">
        <v>2016</v>
      </c>
      <c r="S750" t="s">
        <v>8366</v>
      </c>
    </row>
    <row r="751" spans="1:19" ht="160" thickBot="1" x14ac:dyDescent="0.4">
      <c r="A751">
        <v>3470</v>
      </c>
      <c r="B751" s="3" t="s">
        <v>3469</v>
      </c>
      <c r="C751" s="3" t="s">
        <v>7580</v>
      </c>
      <c r="D751" s="6">
        <v>250</v>
      </c>
      <c r="E751" s="8">
        <v>375</v>
      </c>
      <c r="F751" t="s">
        <v>8218</v>
      </c>
      <c r="G751" t="s">
        <v>8223</v>
      </c>
      <c r="H751" t="s">
        <v>8245</v>
      </c>
      <c r="I751">
        <v>1468618680</v>
      </c>
      <c r="J751">
        <v>1465345902</v>
      </c>
      <c r="K751" t="b">
        <v>0</v>
      </c>
      <c r="L751">
        <v>9</v>
      </c>
      <c r="M751" t="b">
        <v>1</v>
      </c>
      <c r="N751" t="s">
        <v>8269</v>
      </c>
      <c r="O751" s="20" t="s">
        <v>8319</v>
      </c>
      <c r="P751" s="15" t="s">
        <v>8320</v>
      </c>
      <c r="Q751" s="12">
        <v>42529.022013888891</v>
      </c>
      <c r="R751">
        <v>2016</v>
      </c>
      <c r="S751" t="s">
        <v>8369</v>
      </c>
    </row>
    <row r="752" spans="1:19" ht="276" thickBot="1" x14ac:dyDescent="0.4">
      <c r="A752">
        <v>3471</v>
      </c>
      <c r="B752" s="3" t="s">
        <v>3470</v>
      </c>
      <c r="C752" s="3" t="s">
        <v>7581</v>
      </c>
      <c r="D752" s="6">
        <v>500</v>
      </c>
      <c r="E752" s="8">
        <v>1073</v>
      </c>
      <c r="F752" t="s">
        <v>8218</v>
      </c>
      <c r="G752" t="s">
        <v>8224</v>
      </c>
      <c r="H752" t="s">
        <v>8246</v>
      </c>
      <c r="I752">
        <v>1409515200</v>
      </c>
      <c r="J752">
        <v>1405971690</v>
      </c>
      <c r="K752" t="b">
        <v>0</v>
      </c>
      <c r="L752">
        <v>30</v>
      </c>
      <c r="M752" t="b">
        <v>1</v>
      </c>
      <c r="N752" t="s">
        <v>8269</v>
      </c>
      <c r="O752" s="20" t="s">
        <v>8319</v>
      </c>
      <c r="P752" s="15" t="s">
        <v>8320</v>
      </c>
      <c r="Q752" s="13">
        <v>41841.820486111108</v>
      </c>
      <c r="R752">
        <v>2014</v>
      </c>
      <c r="S752" t="s">
        <v>8370</v>
      </c>
    </row>
    <row r="753" spans="1:19" ht="247" thickBot="1" x14ac:dyDescent="0.4">
      <c r="A753">
        <v>3472</v>
      </c>
      <c r="B753" s="3" t="s">
        <v>3471</v>
      </c>
      <c r="C753" s="3" t="s">
        <v>7582</v>
      </c>
      <c r="D753" s="6">
        <v>2000</v>
      </c>
      <c r="E753" s="8">
        <v>2041</v>
      </c>
      <c r="F753" t="s">
        <v>8218</v>
      </c>
      <c r="G753" t="s">
        <v>8223</v>
      </c>
      <c r="H753" t="s">
        <v>8245</v>
      </c>
      <c r="I753">
        <v>1415253540</v>
      </c>
      <c r="J753">
        <v>1413432331</v>
      </c>
      <c r="K753" t="b">
        <v>0</v>
      </c>
      <c r="L753">
        <v>23</v>
      </c>
      <c r="M753" t="b">
        <v>1</v>
      </c>
      <c r="N753" t="s">
        <v>8269</v>
      </c>
      <c r="O753" s="20" t="s">
        <v>8319</v>
      </c>
      <c r="P753" s="15" t="s">
        <v>8320</v>
      </c>
      <c r="Q753" s="12">
        <v>41928.170497685183</v>
      </c>
      <c r="R753">
        <v>2014</v>
      </c>
      <c r="S753" t="s">
        <v>8373</v>
      </c>
    </row>
    <row r="754" spans="1:19" ht="305" thickBot="1" x14ac:dyDescent="0.4">
      <c r="A754">
        <v>3473</v>
      </c>
      <c r="B754" s="3" t="s">
        <v>3472</v>
      </c>
      <c r="C754" s="3" t="s">
        <v>7583</v>
      </c>
      <c r="D754" s="6">
        <v>4900</v>
      </c>
      <c r="E754" s="8">
        <v>4900</v>
      </c>
      <c r="F754" t="s">
        <v>8218</v>
      </c>
      <c r="G754" t="s">
        <v>8223</v>
      </c>
      <c r="H754" t="s">
        <v>8245</v>
      </c>
      <c r="I754">
        <v>1426883220</v>
      </c>
      <c r="J754">
        <v>1425067296</v>
      </c>
      <c r="K754" t="b">
        <v>0</v>
      </c>
      <c r="L754">
        <v>33</v>
      </c>
      <c r="M754" t="b">
        <v>1</v>
      </c>
      <c r="N754" t="s">
        <v>8269</v>
      </c>
      <c r="O754" s="20" t="s">
        <v>8319</v>
      </c>
      <c r="P754" s="15" t="s">
        <v>8320</v>
      </c>
      <c r="Q754" s="13">
        <v>42062.834444444445</v>
      </c>
      <c r="R754">
        <v>2015</v>
      </c>
      <c r="S754" t="s">
        <v>8376</v>
      </c>
    </row>
    <row r="755" spans="1:19" ht="232.5" thickBot="1" x14ac:dyDescent="0.4">
      <c r="A755">
        <v>3474</v>
      </c>
      <c r="B755" s="3" t="s">
        <v>3473</v>
      </c>
      <c r="C755" s="3" t="s">
        <v>7584</v>
      </c>
      <c r="D755" s="6">
        <v>2000</v>
      </c>
      <c r="E755" s="8">
        <v>2020</v>
      </c>
      <c r="F755" t="s">
        <v>8218</v>
      </c>
      <c r="G755" t="s">
        <v>8224</v>
      </c>
      <c r="H755" t="s">
        <v>8246</v>
      </c>
      <c r="I755">
        <v>1469016131</v>
      </c>
      <c r="J755">
        <v>1466424131</v>
      </c>
      <c r="K755" t="b">
        <v>0</v>
      </c>
      <c r="L755">
        <v>39</v>
      </c>
      <c r="M755" t="b">
        <v>1</v>
      </c>
      <c r="N755" t="s">
        <v>8269</v>
      </c>
      <c r="O755" s="20" t="s">
        <v>8319</v>
      </c>
      <c r="P755" s="15" t="s">
        <v>8320</v>
      </c>
      <c r="Q755" s="12">
        <v>42541.501516203702</v>
      </c>
      <c r="R755">
        <v>2016</v>
      </c>
      <c r="S755" t="s">
        <v>8369</v>
      </c>
    </row>
    <row r="756" spans="1:19" ht="232.5" thickBot="1" x14ac:dyDescent="0.4">
      <c r="A756">
        <v>3475</v>
      </c>
      <c r="B756" s="3" t="s">
        <v>3474</v>
      </c>
      <c r="C756" s="3" t="s">
        <v>7585</v>
      </c>
      <c r="D756" s="6">
        <v>300</v>
      </c>
      <c r="E756" s="8">
        <v>340</v>
      </c>
      <c r="F756" t="s">
        <v>8218</v>
      </c>
      <c r="G756" t="s">
        <v>8224</v>
      </c>
      <c r="H756" t="s">
        <v>8246</v>
      </c>
      <c r="I756">
        <v>1414972800</v>
      </c>
      <c r="J756">
        <v>1412629704</v>
      </c>
      <c r="K756" t="b">
        <v>0</v>
      </c>
      <c r="L756">
        <v>17</v>
      </c>
      <c r="M756" t="b">
        <v>1</v>
      </c>
      <c r="N756" t="s">
        <v>8269</v>
      </c>
      <c r="O756" s="20" t="s">
        <v>8319</v>
      </c>
      <c r="P756" s="15" t="s">
        <v>8320</v>
      </c>
      <c r="Q756" s="13">
        <v>41918.880833333336</v>
      </c>
      <c r="R756">
        <v>2014</v>
      </c>
      <c r="S756" t="s">
        <v>8373</v>
      </c>
    </row>
    <row r="757" spans="1:19" ht="290.5" thickBot="1" x14ac:dyDescent="0.4">
      <c r="A757">
        <v>3476</v>
      </c>
      <c r="B757" s="3" t="s">
        <v>3475</v>
      </c>
      <c r="C757" s="3" t="s">
        <v>7586</v>
      </c>
      <c r="D757" s="6">
        <v>300</v>
      </c>
      <c r="E757" s="8">
        <v>312</v>
      </c>
      <c r="F757" t="s">
        <v>8218</v>
      </c>
      <c r="G757" t="s">
        <v>8223</v>
      </c>
      <c r="H757" t="s">
        <v>8245</v>
      </c>
      <c r="I757">
        <v>1414378800</v>
      </c>
      <c r="J757">
        <v>1412836990</v>
      </c>
      <c r="K757" t="b">
        <v>0</v>
      </c>
      <c r="L757">
        <v>6</v>
      </c>
      <c r="M757" t="b">
        <v>1</v>
      </c>
      <c r="N757" t="s">
        <v>8269</v>
      </c>
      <c r="O757" s="20" t="s">
        <v>8319</v>
      </c>
      <c r="P757" s="15" t="s">
        <v>8320</v>
      </c>
      <c r="Q757" s="12">
        <v>41921.279976851853</v>
      </c>
      <c r="R757">
        <v>2014</v>
      </c>
      <c r="S757" t="s">
        <v>8373</v>
      </c>
    </row>
    <row r="758" spans="1:19" ht="218" thickBot="1" x14ac:dyDescent="0.4">
      <c r="A758">
        <v>3477</v>
      </c>
      <c r="B758" s="3" t="s">
        <v>3476</v>
      </c>
      <c r="C758" s="3" t="s">
        <v>7587</v>
      </c>
      <c r="D758" s="6">
        <v>1800</v>
      </c>
      <c r="E758" s="8">
        <v>2076</v>
      </c>
      <c r="F758" t="s">
        <v>8218</v>
      </c>
      <c r="G758" t="s">
        <v>8223</v>
      </c>
      <c r="H758" t="s">
        <v>8245</v>
      </c>
      <c r="I758">
        <v>1431831600</v>
      </c>
      <c r="J758">
        <v>1430761243</v>
      </c>
      <c r="K758" t="b">
        <v>0</v>
      </c>
      <c r="L758">
        <v>39</v>
      </c>
      <c r="M758" t="b">
        <v>1</v>
      </c>
      <c r="N758" t="s">
        <v>8269</v>
      </c>
      <c r="O758" s="20" t="s">
        <v>8319</v>
      </c>
      <c r="P758" s="15" t="s">
        <v>8320</v>
      </c>
      <c r="Q758" s="13">
        <v>42128.736608796295</v>
      </c>
      <c r="R758">
        <v>2015</v>
      </c>
      <c r="S758" t="s">
        <v>8368</v>
      </c>
    </row>
    <row r="759" spans="1:19" ht="261.5" thickBot="1" x14ac:dyDescent="0.4">
      <c r="A759">
        <v>3478</v>
      </c>
      <c r="B759" s="3" t="s">
        <v>3477</v>
      </c>
      <c r="C759" s="3" t="s">
        <v>7588</v>
      </c>
      <c r="D759" s="6">
        <v>2000</v>
      </c>
      <c r="E759" s="8">
        <v>2257</v>
      </c>
      <c r="F759" t="s">
        <v>8218</v>
      </c>
      <c r="G759" t="s">
        <v>8223</v>
      </c>
      <c r="H759" t="s">
        <v>8245</v>
      </c>
      <c r="I759">
        <v>1426539600</v>
      </c>
      <c r="J759">
        <v>1424296822</v>
      </c>
      <c r="K759" t="b">
        <v>0</v>
      </c>
      <c r="L759">
        <v>57</v>
      </c>
      <c r="M759" t="b">
        <v>1</v>
      </c>
      <c r="N759" t="s">
        <v>8269</v>
      </c>
      <c r="O759" s="20" t="s">
        <v>8319</v>
      </c>
      <c r="P759" s="15" t="s">
        <v>8320</v>
      </c>
      <c r="Q759" s="12">
        <v>42053.916921296295</v>
      </c>
      <c r="R759">
        <v>2015</v>
      </c>
      <c r="S759" t="s">
        <v>8376</v>
      </c>
    </row>
    <row r="760" spans="1:19" ht="232.5" thickBot="1" x14ac:dyDescent="0.4">
      <c r="A760">
        <v>3479</v>
      </c>
      <c r="B760" s="3" t="s">
        <v>3478</v>
      </c>
      <c r="C760" s="3" t="s">
        <v>7589</v>
      </c>
      <c r="D760" s="6">
        <v>1500</v>
      </c>
      <c r="E760" s="8">
        <v>1918</v>
      </c>
      <c r="F760" t="s">
        <v>8218</v>
      </c>
      <c r="G760" t="s">
        <v>8224</v>
      </c>
      <c r="H760" t="s">
        <v>8246</v>
      </c>
      <c r="I760">
        <v>1403382680</v>
      </c>
      <c r="J760">
        <v>1400790680</v>
      </c>
      <c r="K760" t="b">
        <v>0</v>
      </c>
      <c r="L760">
        <v>56</v>
      </c>
      <c r="M760" t="b">
        <v>1</v>
      </c>
      <c r="N760" t="s">
        <v>8269</v>
      </c>
      <c r="O760" s="20" t="s">
        <v>8319</v>
      </c>
      <c r="P760" s="15" t="s">
        <v>8320</v>
      </c>
      <c r="Q760" s="13">
        <v>41781.855092592596</v>
      </c>
      <c r="R760">
        <v>2014</v>
      </c>
      <c r="S760" t="s">
        <v>8368</v>
      </c>
    </row>
    <row r="761" spans="1:19" ht="247" thickBot="1" x14ac:dyDescent="0.4">
      <c r="A761">
        <v>3480</v>
      </c>
      <c r="B761" s="3" t="s">
        <v>3479</v>
      </c>
      <c r="C761" s="3" t="s">
        <v>7590</v>
      </c>
      <c r="D761" s="6">
        <v>1500</v>
      </c>
      <c r="E761" s="8">
        <v>2140</v>
      </c>
      <c r="F761" t="s">
        <v>8218</v>
      </c>
      <c r="G761" t="s">
        <v>8223</v>
      </c>
      <c r="H761" t="s">
        <v>8245</v>
      </c>
      <c r="I761">
        <v>1436562000</v>
      </c>
      <c r="J761">
        <v>1434440227</v>
      </c>
      <c r="K761" t="b">
        <v>0</v>
      </c>
      <c r="L761">
        <v>13</v>
      </c>
      <c r="M761" t="b">
        <v>1</v>
      </c>
      <c r="N761" t="s">
        <v>8269</v>
      </c>
      <c r="O761" s="20" t="s">
        <v>8319</v>
      </c>
      <c r="P761" s="15" t="s">
        <v>8320</v>
      </c>
      <c r="Q761" s="12">
        <v>42171.317442129628</v>
      </c>
      <c r="R761">
        <v>2015</v>
      </c>
      <c r="S761" t="s">
        <v>8369</v>
      </c>
    </row>
    <row r="762" spans="1:19" ht="290.5" thickBot="1" x14ac:dyDescent="0.4">
      <c r="A762">
        <v>3481</v>
      </c>
      <c r="B762" s="3" t="s">
        <v>3480</v>
      </c>
      <c r="C762" s="3" t="s">
        <v>7591</v>
      </c>
      <c r="D762" s="6">
        <v>10000</v>
      </c>
      <c r="E762" s="8">
        <v>11880</v>
      </c>
      <c r="F762" t="s">
        <v>8218</v>
      </c>
      <c r="G762" t="s">
        <v>8225</v>
      </c>
      <c r="H762" t="s">
        <v>8247</v>
      </c>
      <c r="I762">
        <v>1420178188</v>
      </c>
      <c r="J762">
        <v>1418709388</v>
      </c>
      <c r="K762" t="b">
        <v>0</v>
      </c>
      <c r="L762">
        <v>95</v>
      </c>
      <c r="M762" t="b">
        <v>1</v>
      </c>
      <c r="N762" t="s">
        <v>8269</v>
      </c>
      <c r="O762" s="20" t="s">
        <v>8319</v>
      </c>
      <c r="P762" s="15" t="s">
        <v>8320</v>
      </c>
      <c r="Q762" s="13">
        <v>41989.247546296298</v>
      </c>
      <c r="R762">
        <v>2014</v>
      </c>
      <c r="S762" t="s">
        <v>8375</v>
      </c>
    </row>
    <row r="763" spans="1:19" ht="247" thickBot="1" x14ac:dyDescent="0.4">
      <c r="A763">
        <v>3482</v>
      </c>
      <c r="B763" s="3" t="s">
        <v>3481</v>
      </c>
      <c r="C763" s="3" t="s">
        <v>7592</v>
      </c>
      <c r="D763" s="6">
        <v>3000</v>
      </c>
      <c r="E763" s="8">
        <v>4150</v>
      </c>
      <c r="F763" t="s">
        <v>8218</v>
      </c>
      <c r="G763" t="s">
        <v>8224</v>
      </c>
      <c r="H763" t="s">
        <v>8246</v>
      </c>
      <c r="I763">
        <v>1404671466</v>
      </c>
      <c r="J763">
        <v>1402079466</v>
      </c>
      <c r="K763" t="b">
        <v>0</v>
      </c>
      <c r="L763">
        <v>80</v>
      </c>
      <c r="M763" t="b">
        <v>1</v>
      </c>
      <c r="N763" t="s">
        <v>8269</v>
      </c>
      <c r="O763" s="20" t="s">
        <v>8319</v>
      </c>
      <c r="P763" s="15" t="s">
        <v>8320</v>
      </c>
      <c r="Q763" s="12">
        <v>41796.771597222221</v>
      </c>
      <c r="R763">
        <v>2014</v>
      </c>
      <c r="S763" t="s">
        <v>8369</v>
      </c>
    </row>
    <row r="764" spans="1:19" ht="247" thickBot="1" x14ac:dyDescent="0.4">
      <c r="A764">
        <v>3483</v>
      </c>
      <c r="B764" s="3" t="s">
        <v>3482</v>
      </c>
      <c r="C764" s="3" t="s">
        <v>7593</v>
      </c>
      <c r="D764" s="6">
        <v>3350</v>
      </c>
      <c r="E764" s="8">
        <v>5358</v>
      </c>
      <c r="F764" t="s">
        <v>8218</v>
      </c>
      <c r="G764" t="s">
        <v>8223</v>
      </c>
      <c r="H764" t="s">
        <v>8245</v>
      </c>
      <c r="I764">
        <v>1404403381</v>
      </c>
      <c r="J764">
        <v>1401811381</v>
      </c>
      <c r="K764" t="b">
        <v>0</v>
      </c>
      <c r="L764">
        <v>133</v>
      </c>
      <c r="M764" t="b">
        <v>1</v>
      </c>
      <c r="N764" t="s">
        <v>8269</v>
      </c>
      <c r="O764" s="20" t="s">
        <v>8319</v>
      </c>
      <c r="P764" s="15" t="s">
        <v>8320</v>
      </c>
      <c r="Q764" s="13">
        <v>41793.668761574074</v>
      </c>
      <c r="R764">
        <v>2014</v>
      </c>
      <c r="S764" t="s">
        <v>8369</v>
      </c>
    </row>
    <row r="765" spans="1:19" ht="247" thickBot="1" x14ac:dyDescent="0.4">
      <c r="A765">
        <v>3484</v>
      </c>
      <c r="B765" s="3" t="s">
        <v>3483</v>
      </c>
      <c r="C765" s="3" t="s">
        <v>7594</v>
      </c>
      <c r="D765" s="6">
        <v>2500</v>
      </c>
      <c r="E765" s="8">
        <v>2856</v>
      </c>
      <c r="F765" t="s">
        <v>8218</v>
      </c>
      <c r="G765" t="s">
        <v>8223</v>
      </c>
      <c r="H765" t="s">
        <v>8245</v>
      </c>
      <c r="I765">
        <v>1466014499</v>
      </c>
      <c r="J765">
        <v>1463422499</v>
      </c>
      <c r="K765" t="b">
        <v>0</v>
      </c>
      <c r="L765">
        <v>44</v>
      </c>
      <c r="M765" t="b">
        <v>1</v>
      </c>
      <c r="N765" t="s">
        <v>8269</v>
      </c>
      <c r="O765" s="20" t="s">
        <v>8319</v>
      </c>
      <c r="P765" s="15" t="s">
        <v>8320</v>
      </c>
      <c r="Q765" s="12">
        <v>42506.760405092595</v>
      </c>
      <c r="R765">
        <v>2016</v>
      </c>
      <c r="S765" t="s">
        <v>8368</v>
      </c>
    </row>
    <row r="766" spans="1:19" ht="261.5" thickBot="1" x14ac:dyDescent="0.4">
      <c r="A766">
        <v>3485</v>
      </c>
      <c r="B766" s="3" t="s">
        <v>3484</v>
      </c>
      <c r="C766" s="3" t="s">
        <v>7595</v>
      </c>
      <c r="D766" s="6">
        <v>1650</v>
      </c>
      <c r="E766" s="8">
        <v>1660</v>
      </c>
      <c r="F766" t="s">
        <v>8218</v>
      </c>
      <c r="G766" t="s">
        <v>8223</v>
      </c>
      <c r="H766" t="s">
        <v>8245</v>
      </c>
      <c r="I766">
        <v>1454431080</v>
      </c>
      <c r="J766">
        <v>1451839080</v>
      </c>
      <c r="K766" t="b">
        <v>0</v>
      </c>
      <c r="L766">
        <v>30</v>
      </c>
      <c r="M766" t="b">
        <v>1</v>
      </c>
      <c r="N766" t="s">
        <v>8269</v>
      </c>
      <c r="O766" s="20" t="s">
        <v>8319</v>
      </c>
      <c r="P766" s="15" t="s">
        <v>8320</v>
      </c>
      <c r="Q766" s="13">
        <v>42372.693055555559</v>
      </c>
      <c r="R766">
        <v>2016</v>
      </c>
      <c r="S766" t="s">
        <v>8365</v>
      </c>
    </row>
    <row r="767" spans="1:19" ht="218" thickBot="1" x14ac:dyDescent="0.4">
      <c r="A767">
        <v>3486</v>
      </c>
      <c r="B767" s="3" t="s">
        <v>3485</v>
      </c>
      <c r="C767" s="3" t="s">
        <v>7596</v>
      </c>
      <c r="D767" s="6">
        <v>3000</v>
      </c>
      <c r="E767" s="8">
        <v>4656</v>
      </c>
      <c r="F767" t="s">
        <v>8218</v>
      </c>
      <c r="G767" t="s">
        <v>8223</v>
      </c>
      <c r="H767" t="s">
        <v>8245</v>
      </c>
      <c r="I767">
        <v>1433314740</v>
      </c>
      <c r="J767">
        <v>1430600401</v>
      </c>
      <c r="K767" t="b">
        <v>0</v>
      </c>
      <c r="L767">
        <v>56</v>
      </c>
      <c r="M767" t="b">
        <v>1</v>
      </c>
      <c r="N767" t="s">
        <v>8269</v>
      </c>
      <c r="O767" s="20" t="s">
        <v>8319</v>
      </c>
      <c r="P767" s="15" t="s">
        <v>8320</v>
      </c>
      <c r="Q767" s="12">
        <v>42126.875011574077</v>
      </c>
      <c r="R767">
        <v>2015</v>
      </c>
      <c r="S767" t="s">
        <v>8368</v>
      </c>
    </row>
    <row r="768" spans="1:19" ht="247" thickBot="1" x14ac:dyDescent="0.4">
      <c r="A768">
        <v>3487</v>
      </c>
      <c r="B768" s="3" t="s">
        <v>3486</v>
      </c>
      <c r="C768" s="3" t="s">
        <v>7597</v>
      </c>
      <c r="D768" s="6">
        <v>2000</v>
      </c>
      <c r="E768" s="8">
        <v>2555</v>
      </c>
      <c r="F768" t="s">
        <v>8218</v>
      </c>
      <c r="G768" t="s">
        <v>8224</v>
      </c>
      <c r="H768" t="s">
        <v>8246</v>
      </c>
      <c r="I768">
        <v>1435185252</v>
      </c>
      <c r="J768">
        <v>1432593252</v>
      </c>
      <c r="K768" t="b">
        <v>0</v>
      </c>
      <c r="L768">
        <v>66</v>
      </c>
      <c r="M768" t="b">
        <v>1</v>
      </c>
      <c r="N768" t="s">
        <v>8269</v>
      </c>
      <c r="O768" s="20" t="s">
        <v>8319</v>
      </c>
      <c r="P768" s="15" t="s">
        <v>8320</v>
      </c>
      <c r="Q768" s="13">
        <v>42149.940416666665</v>
      </c>
      <c r="R768">
        <v>2015</v>
      </c>
      <c r="S768" t="s">
        <v>8368</v>
      </c>
    </row>
    <row r="769" spans="1:19" ht="261.5" thickBot="1" x14ac:dyDescent="0.4">
      <c r="A769">
        <v>3488</v>
      </c>
      <c r="B769" s="3" t="s">
        <v>3487</v>
      </c>
      <c r="C769" s="3" t="s">
        <v>7598</v>
      </c>
      <c r="D769" s="6">
        <v>3000</v>
      </c>
      <c r="E769" s="8">
        <v>3636</v>
      </c>
      <c r="F769" t="s">
        <v>8218</v>
      </c>
      <c r="G769" t="s">
        <v>8223</v>
      </c>
      <c r="H769" t="s">
        <v>8245</v>
      </c>
      <c r="I769">
        <v>1429286400</v>
      </c>
      <c r="J769">
        <v>1427221560</v>
      </c>
      <c r="K769" t="b">
        <v>0</v>
      </c>
      <c r="L769">
        <v>29</v>
      </c>
      <c r="M769" t="b">
        <v>1</v>
      </c>
      <c r="N769" t="s">
        <v>8269</v>
      </c>
      <c r="O769" s="20" t="s">
        <v>8319</v>
      </c>
      <c r="P769" s="15" t="s">
        <v>8320</v>
      </c>
      <c r="Q769" s="12">
        <v>42087.768055555556</v>
      </c>
      <c r="R769">
        <v>2015</v>
      </c>
      <c r="S769" t="s">
        <v>8366</v>
      </c>
    </row>
    <row r="770" spans="1:19" ht="261.5" thickBot="1" x14ac:dyDescent="0.4">
      <c r="A770">
        <v>3489</v>
      </c>
      <c r="B770" s="3" t="s">
        <v>3488</v>
      </c>
      <c r="C770" s="3" t="s">
        <v>7599</v>
      </c>
      <c r="D770" s="6">
        <v>5000</v>
      </c>
      <c r="E770" s="8">
        <v>5635</v>
      </c>
      <c r="F770" t="s">
        <v>8218</v>
      </c>
      <c r="G770" t="s">
        <v>8224</v>
      </c>
      <c r="H770" t="s">
        <v>8246</v>
      </c>
      <c r="I770">
        <v>1400965200</v>
      </c>
      <c r="J770">
        <v>1398352531</v>
      </c>
      <c r="K770" t="b">
        <v>0</v>
      </c>
      <c r="L770">
        <v>72</v>
      </c>
      <c r="M770" t="b">
        <v>1</v>
      </c>
      <c r="N770" t="s">
        <v>8269</v>
      </c>
      <c r="O770" s="20" t="s">
        <v>8319</v>
      </c>
      <c r="P770" s="15" t="s">
        <v>8320</v>
      </c>
      <c r="Q770" s="13">
        <v>41753.635775462964</v>
      </c>
      <c r="R770">
        <v>2014</v>
      </c>
      <c r="S770" t="s">
        <v>8367</v>
      </c>
    </row>
    <row r="771" spans="1:19" ht="247" thickBot="1" x14ac:dyDescent="0.4">
      <c r="A771">
        <v>3490</v>
      </c>
      <c r="B771" s="3" t="s">
        <v>3489</v>
      </c>
      <c r="C771" s="3" t="s">
        <v>7600</v>
      </c>
      <c r="D771" s="6">
        <v>1000</v>
      </c>
      <c r="E771" s="8">
        <v>1275</v>
      </c>
      <c r="F771" t="s">
        <v>8218</v>
      </c>
      <c r="G771" t="s">
        <v>8223</v>
      </c>
      <c r="H771" t="s">
        <v>8245</v>
      </c>
      <c r="I771">
        <v>1460574924</v>
      </c>
      <c r="J771">
        <v>1457982924</v>
      </c>
      <c r="K771" t="b">
        <v>0</v>
      </c>
      <c r="L771">
        <v>27</v>
      </c>
      <c r="M771" t="b">
        <v>1</v>
      </c>
      <c r="N771" t="s">
        <v>8269</v>
      </c>
      <c r="O771" s="20" t="s">
        <v>8319</v>
      </c>
      <c r="P771" s="15" t="s">
        <v>8320</v>
      </c>
      <c r="Q771" s="12">
        <v>42443.802361111113</v>
      </c>
      <c r="R771">
        <v>2016</v>
      </c>
      <c r="S771" t="s">
        <v>8366</v>
      </c>
    </row>
    <row r="772" spans="1:19" ht="276" thickBot="1" x14ac:dyDescent="0.4">
      <c r="A772">
        <v>3491</v>
      </c>
      <c r="B772" s="3" t="s">
        <v>3490</v>
      </c>
      <c r="C772" s="3" t="s">
        <v>7601</v>
      </c>
      <c r="D772" s="6">
        <v>500</v>
      </c>
      <c r="E772" s="8">
        <v>791</v>
      </c>
      <c r="F772" t="s">
        <v>8218</v>
      </c>
      <c r="G772" t="s">
        <v>8223</v>
      </c>
      <c r="H772" t="s">
        <v>8245</v>
      </c>
      <c r="I772">
        <v>1431928784</v>
      </c>
      <c r="J772">
        <v>1430114384</v>
      </c>
      <c r="K772" t="b">
        <v>0</v>
      </c>
      <c r="L772">
        <v>10</v>
      </c>
      <c r="M772" t="b">
        <v>1</v>
      </c>
      <c r="N772" t="s">
        <v>8269</v>
      </c>
      <c r="O772" s="20" t="s">
        <v>8319</v>
      </c>
      <c r="P772" s="15" t="s">
        <v>8320</v>
      </c>
      <c r="Q772" s="13">
        <v>42121.249814814815</v>
      </c>
      <c r="R772">
        <v>2015</v>
      </c>
      <c r="S772" t="s">
        <v>8367</v>
      </c>
    </row>
    <row r="773" spans="1:19" ht="261.5" thickBot="1" x14ac:dyDescent="0.4">
      <c r="A773">
        <v>3492</v>
      </c>
      <c r="B773" s="3" t="s">
        <v>3491</v>
      </c>
      <c r="C773" s="3" t="s">
        <v>7602</v>
      </c>
      <c r="D773" s="6">
        <v>3800</v>
      </c>
      <c r="E773" s="8">
        <v>4000.22</v>
      </c>
      <c r="F773" t="s">
        <v>8218</v>
      </c>
      <c r="G773" t="s">
        <v>8223</v>
      </c>
      <c r="H773" t="s">
        <v>8245</v>
      </c>
      <c r="I773">
        <v>1445818397</v>
      </c>
      <c r="J773">
        <v>1442794397</v>
      </c>
      <c r="K773" t="b">
        <v>0</v>
      </c>
      <c r="L773">
        <v>35</v>
      </c>
      <c r="M773" t="b">
        <v>1</v>
      </c>
      <c r="N773" t="s">
        <v>8269</v>
      </c>
      <c r="O773" s="20" t="s">
        <v>8319</v>
      </c>
      <c r="P773" s="15" t="s">
        <v>8320</v>
      </c>
      <c r="Q773" s="12">
        <v>42268.00922453704</v>
      </c>
      <c r="R773">
        <v>2015</v>
      </c>
      <c r="S773" t="s">
        <v>8372</v>
      </c>
    </row>
    <row r="774" spans="1:19" ht="261.5" thickBot="1" x14ac:dyDescent="0.4">
      <c r="A774">
        <v>3493</v>
      </c>
      <c r="B774" s="3" t="s">
        <v>3492</v>
      </c>
      <c r="C774" s="3" t="s">
        <v>7603</v>
      </c>
      <c r="D774" s="6">
        <v>1500</v>
      </c>
      <c r="E774" s="8">
        <v>1500</v>
      </c>
      <c r="F774" t="s">
        <v>8218</v>
      </c>
      <c r="G774" t="s">
        <v>8223</v>
      </c>
      <c r="H774" t="s">
        <v>8245</v>
      </c>
      <c r="I774">
        <v>1408252260</v>
      </c>
      <c r="J774">
        <v>1406580436</v>
      </c>
      <c r="K774" t="b">
        <v>0</v>
      </c>
      <c r="L774">
        <v>29</v>
      </c>
      <c r="M774" t="b">
        <v>1</v>
      </c>
      <c r="N774" t="s">
        <v>8269</v>
      </c>
      <c r="O774" s="20" t="s">
        <v>8319</v>
      </c>
      <c r="P774" s="15" t="s">
        <v>8320</v>
      </c>
      <c r="Q774" s="13">
        <v>41848.866157407407</v>
      </c>
      <c r="R774">
        <v>2014</v>
      </c>
      <c r="S774" t="s">
        <v>8370</v>
      </c>
    </row>
    <row r="775" spans="1:19" ht="247" thickBot="1" x14ac:dyDescent="0.4">
      <c r="A775">
        <v>3494</v>
      </c>
      <c r="B775" s="3" t="s">
        <v>3493</v>
      </c>
      <c r="C775" s="3" t="s">
        <v>7604</v>
      </c>
      <c r="D775" s="6">
        <v>400</v>
      </c>
      <c r="E775" s="8">
        <v>400</v>
      </c>
      <c r="F775" t="s">
        <v>8218</v>
      </c>
      <c r="G775" t="s">
        <v>8223</v>
      </c>
      <c r="H775" t="s">
        <v>8245</v>
      </c>
      <c r="I775">
        <v>1480140000</v>
      </c>
      <c r="J775">
        <v>1479186575</v>
      </c>
      <c r="K775" t="b">
        <v>0</v>
      </c>
      <c r="L775">
        <v>13</v>
      </c>
      <c r="M775" t="b">
        <v>1</v>
      </c>
      <c r="N775" t="s">
        <v>8269</v>
      </c>
      <c r="O775" s="20" t="s">
        <v>8319</v>
      </c>
      <c r="P775" s="15" t="s">
        <v>8320</v>
      </c>
      <c r="Q775" s="12">
        <v>42689.214988425927</v>
      </c>
      <c r="R775">
        <v>2016</v>
      </c>
      <c r="S775" t="s">
        <v>8374</v>
      </c>
    </row>
    <row r="776" spans="1:19" ht="261.5" thickBot="1" x14ac:dyDescent="0.4">
      <c r="A776">
        <v>3495</v>
      </c>
      <c r="B776" s="3" t="s">
        <v>3494</v>
      </c>
      <c r="C776" s="3" t="s">
        <v>7605</v>
      </c>
      <c r="D776" s="6">
        <v>5000</v>
      </c>
      <c r="E776" s="8">
        <v>5343</v>
      </c>
      <c r="F776" t="s">
        <v>8218</v>
      </c>
      <c r="G776" t="s">
        <v>8228</v>
      </c>
      <c r="H776" t="s">
        <v>8250</v>
      </c>
      <c r="I776">
        <v>1414862280</v>
      </c>
      <c r="J776">
        <v>1412360309</v>
      </c>
      <c r="K776" t="b">
        <v>0</v>
      </c>
      <c r="L776">
        <v>72</v>
      </c>
      <c r="M776" t="b">
        <v>1</v>
      </c>
      <c r="N776" t="s">
        <v>8269</v>
      </c>
      <c r="O776" s="20" t="s">
        <v>8319</v>
      </c>
      <c r="P776" s="15" t="s">
        <v>8320</v>
      </c>
      <c r="Q776" s="13">
        <v>41915.762835648151</v>
      </c>
      <c r="R776">
        <v>2014</v>
      </c>
      <c r="S776" t="s">
        <v>8373</v>
      </c>
    </row>
    <row r="777" spans="1:19" ht="276" thickBot="1" x14ac:dyDescent="0.4">
      <c r="A777">
        <v>3496</v>
      </c>
      <c r="B777" s="3" t="s">
        <v>3495</v>
      </c>
      <c r="C777" s="3" t="s">
        <v>7606</v>
      </c>
      <c r="D777" s="6">
        <v>3000</v>
      </c>
      <c r="E777" s="8">
        <v>3732</v>
      </c>
      <c r="F777" t="s">
        <v>8218</v>
      </c>
      <c r="G777" t="s">
        <v>8223</v>
      </c>
      <c r="H777" t="s">
        <v>8245</v>
      </c>
      <c r="I777">
        <v>1473625166</v>
      </c>
      <c r="J777">
        <v>1470169166</v>
      </c>
      <c r="K777" t="b">
        <v>0</v>
      </c>
      <c r="L777">
        <v>78</v>
      </c>
      <c r="M777" t="b">
        <v>1</v>
      </c>
      <c r="N777" t="s">
        <v>8269</v>
      </c>
      <c r="O777" s="20" t="s">
        <v>8319</v>
      </c>
      <c r="P777" s="15" t="s">
        <v>8320</v>
      </c>
      <c r="Q777" s="12">
        <v>42584.846828703703</v>
      </c>
      <c r="R777">
        <v>2016</v>
      </c>
      <c r="S777" t="s">
        <v>8371</v>
      </c>
    </row>
    <row r="778" spans="1:19" ht="261.5" thickBot="1" x14ac:dyDescent="0.4">
      <c r="A778">
        <v>3497</v>
      </c>
      <c r="B778" s="3" t="s">
        <v>3496</v>
      </c>
      <c r="C778" s="3" t="s">
        <v>7607</v>
      </c>
      <c r="D778" s="6">
        <v>1551</v>
      </c>
      <c r="E778" s="8">
        <v>1686</v>
      </c>
      <c r="F778" t="s">
        <v>8218</v>
      </c>
      <c r="G778" t="s">
        <v>8223</v>
      </c>
      <c r="H778" t="s">
        <v>8245</v>
      </c>
      <c r="I778">
        <v>1464904800</v>
      </c>
      <c r="J778">
        <v>1463852904</v>
      </c>
      <c r="K778" t="b">
        <v>0</v>
      </c>
      <c r="L778">
        <v>49</v>
      </c>
      <c r="M778" t="b">
        <v>1</v>
      </c>
      <c r="N778" t="s">
        <v>8269</v>
      </c>
      <c r="O778" s="20" t="s">
        <v>8319</v>
      </c>
      <c r="P778" s="15" t="s">
        <v>8320</v>
      </c>
      <c r="Q778" s="13">
        <v>42511.741944444446</v>
      </c>
      <c r="R778">
        <v>2016</v>
      </c>
      <c r="S778" t="s">
        <v>8368</v>
      </c>
    </row>
    <row r="779" spans="1:19" ht="261.5" thickBot="1" x14ac:dyDescent="0.4">
      <c r="A779">
        <v>3498</v>
      </c>
      <c r="B779" s="3" t="s">
        <v>3497</v>
      </c>
      <c r="C779" s="3" t="s">
        <v>7608</v>
      </c>
      <c r="D779" s="6">
        <v>1650</v>
      </c>
      <c r="E779" s="8">
        <v>1690</v>
      </c>
      <c r="F779" t="s">
        <v>8218</v>
      </c>
      <c r="G779" t="s">
        <v>8228</v>
      </c>
      <c r="H779" t="s">
        <v>8250</v>
      </c>
      <c r="I779">
        <v>1464471840</v>
      </c>
      <c r="J779">
        <v>1459309704</v>
      </c>
      <c r="K779" t="b">
        <v>0</v>
      </c>
      <c r="L779">
        <v>42</v>
      </c>
      <c r="M779" t="b">
        <v>1</v>
      </c>
      <c r="N779" t="s">
        <v>8269</v>
      </c>
      <c r="O779" s="20" t="s">
        <v>8319</v>
      </c>
      <c r="P779" s="15" t="s">
        <v>8320</v>
      </c>
      <c r="Q779" s="12">
        <v>42459.15861111111</v>
      </c>
      <c r="R779">
        <v>2016</v>
      </c>
      <c r="S779" t="s">
        <v>8366</v>
      </c>
    </row>
    <row r="780" spans="1:19" ht="232.5" thickBot="1" x14ac:dyDescent="0.4">
      <c r="A780">
        <v>3499</v>
      </c>
      <c r="B780" s="3" t="s">
        <v>3498</v>
      </c>
      <c r="C780" s="3" t="s">
        <v>7609</v>
      </c>
      <c r="D780" s="6">
        <v>2000</v>
      </c>
      <c r="E780" s="8">
        <v>2110</v>
      </c>
      <c r="F780" t="s">
        <v>8218</v>
      </c>
      <c r="G780" t="s">
        <v>8223</v>
      </c>
      <c r="H780" t="s">
        <v>8245</v>
      </c>
      <c r="I780">
        <v>1435733940</v>
      </c>
      <c r="J780">
        <v>1431046325</v>
      </c>
      <c r="K780" t="b">
        <v>0</v>
      </c>
      <c r="L780">
        <v>35</v>
      </c>
      <c r="M780" t="b">
        <v>1</v>
      </c>
      <c r="N780" t="s">
        <v>8269</v>
      </c>
      <c r="O780" s="20" t="s">
        <v>8319</v>
      </c>
      <c r="P780" s="15" t="s">
        <v>8320</v>
      </c>
      <c r="Q780" s="13">
        <v>42132.036168981482</v>
      </c>
      <c r="R780">
        <v>2015</v>
      </c>
      <c r="S780" t="s">
        <v>8368</v>
      </c>
    </row>
    <row r="781" spans="1:19" ht="261.5" thickBot="1" x14ac:dyDescent="0.4">
      <c r="A781">
        <v>3500</v>
      </c>
      <c r="B781" s="3" t="s">
        <v>3499</v>
      </c>
      <c r="C781" s="3" t="s">
        <v>7610</v>
      </c>
      <c r="D781" s="6">
        <v>1000</v>
      </c>
      <c r="E781" s="8">
        <v>1063</v>
      </c>
      <c r="F781" t="s">
        <v>8218</v>
      </c>
      <c r="G781" t="s">
        <v>8223</v>
      </c>
      <c r="H781" t="s">
        <v>8245</v>
      </c>
      <c r="I781">
        <v>1457326740</v>
      </c>
      <c r="J781">
        <v>1455919438</v>
      </c>
      <c r="K781" t="b">
        <v>0</v>
      </c>
      <c r="L781">
        <v>42</v>
      </c>
      <c r="M781" t="b">
        <v>1</v>
      </c>
      <c r="N781" t="s">
        <v>8269</v>
      </c>
      <c r="O781" s="20" t="s">
        <v>8319</v>
      </c>
      <c r="P781" s="15" t="s">
        <v>8320</v>
      </c>
      <c r="Q781" s="12">
        <v>42419.919421296298</v>
      </c>
      <c r="R781">
        <v>2016</v>
      </c>
      <c r="S781" t="s">
        <v>8376</v>
      </c>
    </row>
    <row r="782" spans="1:19" ht="247" thickBot="1" x14ac:dyDescent="0.4">
      <c r="A782">
        <v>3501</v>
      </c>
      <c r="B782" s="3" t="s">
        <v>3500</v>
      </c>
      <c r="C782" s="3" t="s">
        <v>7611</v>
      </c>
      <c r="D782" s="6">
        <v>1500</v>
      </c>
      <c r="E782" s="8">
        <v>1510</v>
      </c>
      <c r="F782" t="s">
        <v>8218</v>
      </c>
      <c r="G782" t="s">
        <v>8224</v>
      </c>
      <c r="H782" t="s">
        <v>8246</v>
      </c>
      <c r="I782">
        <v>1441995595</v>
      </c>
      <c r="J782">
        <v>1439835595</v>
      </c>
      <c r="K782" t="b">
        <v>0</v>
      </c>
      <c r="L782">
        <v>42</v>
      </c>
      <c r="M782" t="b">
        <v>1</v>
      </c>
      <c r="N782" t="s">
        <v>8269</v>
      </c>
      <c r="O782" s="20" t="s">
        <v>8319</v>
      </c>
      <c r="P782" s="15" t="s">
        <v>8320</v>
      </c>
      <c r="Q782" s="13">
        <v>42233.763831018521</v>
      </c>
      <c r="R782">
        <v>2015</v>
      </c>
      <c r="S782" t="s">
        <v>8371</v>
      </c>
    </row>
    <row r="783" spans="1:19" ht="276" thickBot="1" x14ac:dyDescent="0.4">
      <c r="A783">
        <v>3502</v>
      </c>
      <c r="B783" s="3" t="s">
        <v>3501</v>
      </c>
      <c r="C783" s="3" t="s">
        <v>7612</v>
      </c>
      <c r="D783" s="6">
        <v>4000</v>
      </c>
      <c r="E783" s="8">
        <v>4216</v>
      </c>
      <c r="F783" t="s">
        <v>8218</v>
      </c>
      <c r="G783" t="s">
        <v>8223</v>
      </c>
      <c r="H783" t="s">
        <v>8245</v>
      </c>
      <c r="I783">
        <v>1458100740</v>
      </c>
      <c r="J783">
        <v>1456862924</v>
      </c>
      <c r="K783" t="b">
        <v>0</v>
      </c>
      <c r="L783">
        <v>31</v>
      </c>
      <c r="M783" t="b">
        <v>1</v>
      </c>
      <c r="N783" t="s">
        <v>8269</v>
      </c>
      <c r="O783" s="20" t="s">
        <v>8319</v>
      </c>
      <c r="P783" s="15" t="s">
        <v>8320</v>
      </c>
      <c r="Q783" s="12">
        <v>42430.839398148149</v>
      </c>
      <c r="R783">
        <v>2016</v>
      </c>
      <c r="S783" t="s">
        <v>8366</v>
      </c>
    </row>
    <row r="784" spans="1:19" ht="232.5" thickBot="1" x14ac:dyDescent="0.4">
      <c r="A784">
        <v>3503</v>
      </c>
      <c r="B784" s="3" t="s">
        <v>3502</v>
      </c>
      <c r="C784" s="3" t="s">
        <v>7613</v>
      </c>
      <c r="D784" s="6">
        <v>2500</v>
      </c>
      <c r="E784" s="8">
        <v>2689</v>
      </c>
      <c r="F784" t="s">
        <v>8218</v>
      </c>
      <c r="G784" t="s">
        <v>8224</v>
      </c>
      <c r="H784" t="s">
        <v>8246</v>
      </c>
      <c r="I784">
        <v>1469359728</v>
      </c>
      <c r="J784">
        <v>1466767728</v>
      </c>
      <c r="K784" t="b">
        <v>0</v>
      </c>
      <c r="L784">
        <v>38</v>
      </c>
      <c r="M784" t="b">
        <v>1</v>
      </c>
      <c r="N784" t="s">
        <v>8269</v>
      </c>
      <c r="O784" s="20" t="s">
        <v>8319</v>
      </c>
      <c r="P784" s="15" t="s">
        <v>8320</v>
      </c>
      <c r="Q784" s="13">
        <v>42545.478333333333</v>
      </c>
      <c r="R784">
        <v>2016</v>
      </c>
      <c r="S784" t="s">
        <v>8369</v>
      </c>
    </row>
    <row r="785" spans="1:19" ht="261.5" thickBot="1" x14ac:dyDescent="0.4">
      <c r="A785">
        <v>3504</v>
      </c>
      <c r="B785" s="3" t="s">
        <v>3503</v>
      </c>
      <c r="C785" s="3" t="s">
        <v>7614</v>
      </c>
      <c r="D785" s="6">
        <v>1000</v>
      </c>
      <c r="E785" s="8">
        <v>1000</v>
      </c>
      <c r="F785" t="s">
        <v>8218</v>
      </c>
      <c r="G785" t="s">
        <v>8223</v>
      </c>
      <c r="H785" t="s">
        <v>8245</v>
      </c>
      <c r="I785">
        <v>1447959491</v>
      </c>
      <c r="J785">
        <v>1445363891</v>
      </c>
      <c r="K785" t="b">
        <v>0</v>
      </c>
      <c r="L785">
        <v>8</v>
      </c>
      <c r="M785" t="b">
        <v>1</v>
      </c>
      <c r="N785" t="s">
        <v>8269</v>
      </c>
      <c r="O785" s="20" t="s">
        <v>8319</v>
      </c>
      <c r="P785" s="15" t="s">
        <v>8320</v>
      </c>
      <c r="Q785" s="12">
        <v>42297.748738425929</v>
      </c>
      <c r="R785">
        <v>2015</v>
      </c>
      <c r="S785" t="s">
        <v>8373</v>
      </c>
    </row>
    <row r="786" spans="1:19" ht="247" thickBot="1" x14ac:dyDescent="0.4">
      <c r="A786">
        <v>3505</v>
      </c>
      <c r="B786" s="3" t="s">
        <v>3504</v>
      </c>
      <c r="C786" s="3" t="s">
        <v>7615</v>
      </c>
      <c r="D786" s="6">
        <v>2500</v>
      </c>
      <c r="E786" s="8">
        <v>2594</v>
      </c>
      <c r="F786" t="s">
        <v>8218</v>
      </c>
      <c r="G786" t="s">
        <v>8223</v>
      </c>
      <c r="H786" t="s">
        <v>8245</v>
      </c>
      <c r="I786">
        <v>1399953600</v>
      </c>
      <c r="J786">
        <v>1398983245</v>
      </c>
      <c r="K786" t="b">
        <v>0</v>
      </c>
      <c r="L786">
        <v>39</v>
      </c>
      <c r="M786" t="b">
        <v>1</v>
      </c>
      <c r="N786" t="s">
        <v>8269</v>
      </c>
      <c r="O786" s="20" t="s">
        <v>8319</v>
      </c>
      <c r="P786" s="15" t="s">
        <v>8320</v>
      </c>
      <c r="Q786" s="13">
        <v>41760.935706018521</v>
      </c>
      <c r="R786">
        <v>2014</v>
      </c>
      <c r="S786" t="s">
        <v>8368</v>
      </c>
    </row>
    <row r="787" spans="1:19" ht="290.5" thickBot="1" x14ac:dyDescent="0.4">
      <c r="A787">
        <v>3506</v>
      </c>
      <c r="B787" s="3" t="s">
        <v>3505</v>
      </c>
      <c r="C787" s="3" t="s">
        <v>7616</v>
      </c>
      <c r="D787" s="6">
        <v>3000</v>
      </c>
      <c r="E787" s="8">
        <v>3045</v>
      </c>
      <c r="F787" t="s">
        <v>8218</v>
      </c>
      <c r="G787" t="s">
        <v>8223</v>
      </c>
      <c r="H787" t="s">
        <v>8245</v>
      </c>
      <c r="I787">
        <v>1408815440</v>
      </c>
      <c r="J787">
        <v>1404927440</v>
      </c>
      <c r="K787" t="b">
        <v>0</v>
      </c>
      <c r="L787">
        <v>29</v>
      </c>
      <c r="M787" t="b">
        <v>1</v>
      </c>
      <c r="N787" t="s">
        <v>8269</v>
      </c>
      <c r="O787" s="20" t="s">
        <v>8319</v>
      </c>
      <c r="P787" s="15" t="s">
        <v>8320</v>
      </c>
      <c r="Q787" s="12">
        <v>41829.734259259261</v>
      </c>
      <c r="R787">
        <v>2014</v>
      </c>
      <c r="S787" t="s">
        <v>8370</v>
      </c>
    </row>
    <row r="788" spans="1:19" ht="203.5" thickBot="1" x14ac:dyDescent="0.4">
      <c r="A788">
        <v>3507</v>
      </c>
      <c r="B788" s="3" t="s">
        <v>3506</v>
      </c>
      <c r="C788" s="3" t="s">
        <v>7617</v>
      </c>
      <c r="D788" s="6">
        <v>10000</v>
      </c>
      <c r="E788" s="8">
        <v>10440</v>
      </c>
      <c r="F788" t="s">
        <v>8218</v>
      </c>
      <c r="G788" t="s">
        <v>8223</v>
      </c>
      <c r="H788" t="s">
        <v>8245</v>
      </c>
      <c r="I788">
        <v>1464732537</v>
      </c>
      <c r="J788">
        <v>1462140537</v>
      </c>
      <c r="K788" t="b">
        <v>0</v>
      </c>
      <c r="L788">
        <v>72</v>
      </c>
      <c r="M788" t="b">
        <v>1</v>
      </c>
      <c r="N788" t="s">
        <v>8269</v>
      </c>
      <c r="O788" s="20" t="s">
        <v>8319</v>
      </c>
      <c r="P788" s="15" t="s">
        <v>8320</v>
      </c>
      <c r="Q788" s="13">
        <v>42491.922881944447</v>
      </c>
      <c r="R788">
        <v>2016</v>
      </c>
      <c r="S788" t="s">
        <v>8368</v>
      </c>
    </row>
    <row r="789" spans="1:19" ht="232.5" thickBot="1" x14ac:dyDescent="0.4">
      <c r="A789">
        <v>3508</v>
      </c>
      <c r="B789" s="3" t="s">
        <v>3507</v>
      </c>
      <c r="C789" s="3" t="s">
        <v>7618</v>
      </c>
      <c r="D789" s="6">
        <v>100</v>
      </c>
      <c r="E789" s="8">
        <v>180</v>
      </c>
      <c r="F789" t="s">
        <v>8218</v>
      </c>
      <c r="G789" t="s">
        <v>8224</v>
      </c>
      <c r="H789" t="s">
        <v>8246</v>
      </c>
      <c r="I789">
        <v>1462914000</v>
      </c>
      <c r="J789">
        <v>1460914253</v>
      </c>
      <c r="K789" t="b">
        <v>0</v>
      </c>
      <c r="L789">
        <v>15</v>
      </c>
      <c r="M789" t="b">
        <v>1</v>
      </c>
      <c r="N789" t="s">
        <v>8269</v>
      </c>
      <c r="O789" s="20" t="s">
        <v>8319</v>
      </c>
      <c r="P789" s="15" t="s">
        <v>8320</v>
      </c>
      <c r="Q789" s="12">
        <v>42477.729780092595</v>
      </c>
      <c r="R789">
        <v>2016</v>
      </c>
      <c r="S789" t="s">
        <v>8367</v>
      </c>
    </row>
    <row r="790" spans="1:19" ht="276" thickBot="1" x14ac:dyDescent="0.4">
      <c r="A790">
        <v>3509</v>
      </c>
      <c r="B790" s="3" t="s">
        <v>3508</v>
      </c>
      <c r="C790" s="3" t="s">
        <v>7619</v>
      </c>
      <c r="D790" s="6">
        <v>3000</v>
      </c>
      <c r="E790" s="8">
        <v>3190</v>
      </c>
      <c r="F790" t="s">
        <v>8218</v>
      </c>
      <c r="G790" t="s">
        <v>8223</v>
      </c>
      <c r="H790" t="s">
        <v>8245</v>
      </c>
      <c r="I790">
        <v>1416545700</v>
      </c>
      <c r="J790">
        <v>1415392666</v>
      </c>
      <c r="K790" t="b">
        <v>0</v>
      </c>
      <c r="L790">
        <v>33</v>
      </c>
      <c r="M790" t="b">
        <v>1</v>
      </c>
      <c r="N790" t="s">
        <v>8269</v>
      </c>
      <c r="O790" s="20" t="s">
        <v>8319</v>
      </c>
      <c r="P790" s="15" t="s">
        <v>8320</v>
      </c>
      <c r="Q790" s="13">
        <v>41950.859560185185</v>
      </c>
      <c r="R790">
        <v>2014</v>
      </c>
      <c r="S790" t="s">
        <v>8374</v>
      </c>
    </row>
    <row r="791" spans="1:19" ht="290.5" thickBot="1" x14ac:dyDescent="0.4">
      <c r="A791">
        <v>3510</v>
      </c>
      <c r="B791" s="3" t="s">
        <v>3509</v>
      </c>
      <c r="C791" s="3" t="s">
        <v>7620</v>
      </c>
      <c r="D791" s="6">
        <v>900</v>
      </c>
      <c r="E791" s="8">
        <v>905</v>
      </c>
      <c r="F791" t="s">
        <v>8218</v>
      </c>
      <c r="G791" t="s">
        <v>8223</v>
      </c>
      <c r="H791" t="s">
        <v>8245</v>
      </c>
      <c r="I791">
        <v>1404312846</v>
      </c>
      <c r="J791">
        <v>1402584846</v>
      </c>
      <c r="K791" t="b">
        <v>0</v>
      </c>
      <c r="L791">
        <v>15</v>
      </c>
      <c r="M791" t="b">
        <v>1</v>
      </c>
      <c r="N791" t="s">
        <v>8269</v>
      </c>
      <c r="O791" s="20" t="s">
        <v>8319</v>
      </c>
      <c r="P791" s="15" t="s">
        <v>8320</v>
      </c>
      <c r="Q791" s="12">
        <v>41802.62090277778</v>
      </c>
      <c r="R791">
        <v>2014</v>
      </c>
      <c r="S791" t="s">
        <v>8369</v>
      </c>
    </row>
    <row r="792" spans="1:19" ht="232.5" thickBot="1" x14ac:dyDescent="0.4">
      <c r="A792">
        <v>3511</v>
      </c>
      <c r="B792" s="3" t="s">
        <v>3510</v>
      </c>
      <c r="C792" s="3" t="s">
        <v>7621</v>
      </c>
      <c r="D792" s="6">
        <v>1500</v>
      </c>
      <c r="E792" s="8">
        <v>1518</v>
      </c>
      <c r="F792" t="s">
        <v>8218</v>
      </c>
      <c r="G792" t="s">
        <v>8224</v>
      </c>
      <c r="H792" t="s">
        <v>8246</v>
      </c>
      <c r="I792">
        <v>1415385000</v>
      </c>
      <c r="J792">
        <v>1413406695</v>
      </c>
      <c r="K792" t="b">
        <v>0</v>
      </c>
      <c r="L792">
        <v>19</v>
      </c>
      <c r="M792" t="b">
        <v>1</v>
      </c>
      <c r="N792" t="s">
        <v>8269</v>
      </c>
      <c r="O792" s="20" t="s">
        <v>8319</v>
      </c>
      <c r="P792" s="15" t="s">
        <v>8320</v>
      </c>
      <c r="Q792" s="13">
        <v>41927.873784722222</v>
      </c>
      <c r="R792">
        <v>2014</v>
      </c>
      <c r="S792" t="s">
        <v>8373</v>
      </c>
    </row>
    <row r="793" spans="1:19" ht="247" thickBot="1" x14ac:dyDescent="0.4">
      <c r="A793">
        <v>3512</v>
      </c>
      <c r="B793" s="3" t="s">
        <v>3511</v>
      </c>
      <c r="C793" s="3" t="s">
        <v>7622</v>
      </c>
      <c r="D793" s="6">
        <v>1000</v>
      </c>
      <c r="E793" s="8">
        <v>1000</v>
      </c>
      <c r="F793" t="s">
        <v>8218</v>
      </c>
      <c r="G793" t="s">
        <v>8224</v>
      </c>
      <c r="H793" t="s">
        <v>8246</v>
      </c>
      <c r="I793">
        <v>1429789992</v>
      </c>
      <c r="J793">
        <v>1424609592</v>
      </c>
      <c r="K793" t="b">
        <v>0</v>
      </c>
      <c r="L793">
        <v>17</v>
      </c>
      <c r="M793" t="b">
        <v>1</v>
      </c>
      <c r="N793" t="s">
        <v>8269</v>
      </c>
      <c r="O793" s="20" t="s">
        <v>8319</v>
      </c>
      <c r="P793" s="15" t="s">
        <v>8320</v>
      </c>
      <c r="Q793" s="12">
        <v>42057.536944444444</v>
      </c>
      <c r="R793">
        <v>2015</v>
      </c>
      <c r="S793" t="s">
        <v>8376</v>
      </c>
    </row>
    <row r="794" spans="1:19" ht="276" thickBot="1" x14ac:dyDescent="0.4">
      <c r="A794">
        <v>3513</v>
      </c>
      <c r="B794" s="3" t="s">
        <v>3512</v>
      </c>
      <c r="C794" s="3" t="s">
        <v>7623</v>
      </c>
      <c r="D794" s="6">
        <v>2800</v>
      </c>
      <c r="E794" s="8">
        <v>3315</v>
      </c>
      <c r="F794" t="s">
        <v>8218</v>
      </c>
      <c r="G794" t="s">
        <v>8223</v>
      </c>
      <c r="H794" t="s">
        <v>8245</v>
      </c>
      <c r="I794">
        <v>1401857940</v>
      </c>
      <c r="J794">
        <v>1400725112</v>
      </c>
      <c r="K794" t="b">
        <v>0</v>
      </c>
      <c r="L794">
        <v>44</v>
      </c>
      <c r="M794" t="b">
        <v>1</v>
      </c>
      <c r="N794" t="s">
        <v>8269</v>
      </c>
      <c r="O794" s="20" t="s">
        <v>8319</v>
      </c>
      <c r="P794" s="15" t="s">
        <v>8320</v>
      </c>
      <c r="Q794" s="13">
        <v>41781.096203703702</v>
      </c>
      <c r="R794">
        <v>2014</v>
      </c>
      <c r="S794" t="s">
        <v>8368</v>
      </c>
    </row>
    <row r="795" spans="1:19" ht="276" thickBot="1" x14ac:dyDescent="0.4">
      <c r="A795">
        <v>3514</v>
      </c>
      <c r="B795" s="3" t="s">
        <v>3513</v>
      </c>
      <c r="C795" s="3" t="s">
        <v>7624</v>
      </c>
      <c r="D795" s="6">
        <v>500</v>
      </c>
      <c r="E795" s="8">
        <v>550</v>
      </c>
      <c r="F795" t="s">
        <v>8218</v>
      </c>
      <c r="G795" t="s">
        <v>8223</v>
      </c>
      <c r="H795" t="s">
        <v>8245</v>
      </c>
      <c r="I795">
        <v>1422853140</v>
      </c>
      <c r="J795">
        <v>1421439552</v>
      </c>
      <c r="K795" t="b">
        <v>0</v>
      </c>
      <c r="L795">
        <v>10</v>
      </c>
      <c r="M795" t="b">
        <v>1</v>
      </c>
      <c r="N795" t="s">
        <v>8269</v>
      </c>
      <c r="O795" s="20" t="s">
        <v>8319</v>
      </c>
      <c r="P795" s="15" t="s">
        <v>8320</v>
      </c>
      <c r="Q795" s="12">
        <v>42020.846666666665</v>
      </c>
      <c r="R795">
        <v>2015</v>
      </c>
      <c r="S795" t="s">
        <v>8365</v>
      </c>
    </row>
    <row r="796" spans="1:19" ht="232.5" thickBot="1" x14ac:dyDescent="0.4">
      <c r="A796">
        <v>3515</v>
      </c>
      <c r="B796" s="3" t="s">
        <v>3514</v>
      </c>
      <c r="C796" s="3" t="s">
        <v>7625</v>
      </c>
      <c r="D796" s="6">
        <v>3000</v>
      </c>
      <c r="E796" s="8">
        <v>3080</v>
      </c>
      <c r="F796" t="s">
        <v>8218</v>
      </c>
      <c r="G796" t="s">
        <v>8223</v>
      </c>
      <c r="H796" t="s">
        <v>8245</v>
      </c>
      <c r="I796">
        <v>1433097171</v>
      </c>
      <c r="J796">
        <v>1430505171</v>
      </c>
      <c r="K796" t="b">
        <v>0</v>
      </c>
      <c r="L796">
        <v>46</v>
      </c>
      <c r="M796" t="b">
        <v>1</v>
      </c>
      <c r="N796" t="s">
        <v>8269</v>
      </c>
      <c r="O796" s="20" t="s">
        <v>8319</v>
      </c>
      <c r="P796" s="15" t="s">
        <v>8320</v>
      </c>
      <c r="Q796" s="13">
        <v>42125.772812499999</v>
      </c>
      <c r="R796">
        <v>2015</v>
      </c>
      <c r="S796" t="s">
        <v>8368</v>
      </c>
    </row>
    <row r="797" spans="1:19" ht="247" thickBot="1" x14ac:dyDescent="0.4">
      <c r="A797">
        <v>3516</v>
      </c>
      <c r="B797" s="3" t="s">
        <v>3515</v>
      </c>
      <c r="C797" s="3" t="s">
        <v>7626</v>
      </c>
      <c r="D797" s="6">
        <v>2500</v>
      </c>
      <c r="E797" s="8">
        <v>2500</v>
      </c>
      <c r="F797" t="s">
        <v>8218</v>
      </c>
      <c r="G797" t="s">
        <v>8223</v>
      </c>
      <c r="H797" t="s">
        <v>8245</v>
      </c>
      <c r="I797">
        <v>1410145200</v>
      </c>
      <c r="J797">
        <v>1407197670</v>
      </c>
      <c r="K797" t="b">
        <v>0</v>
      </c>
      <c r="L797">
        <v>11</v>
      </c>
      <c r="M797" t="b">
        <v>1</v>
      </c>
      <c r="N797" t="s">
        <v>8269</v>
      </c>
      <c r="O797" s="20" t="s">
        <v>8319</v>
      </c>
      <c r="P797" s="15" t="s">
        <v>8320</v>
      </c>
      <c r="Q797" s="12">
        <v>41856.010069444441</v>
      </c>
      <c r="R797">
        <v>2014</v>
      </c>
      <c r="S797" t="s">
        <v>8371</v>
      </c>
    </row>
    <row r="798" spans="1:19" ht="203.5" thickBot="1" x14ac:dyDescent="0.4">
      <c r="A798">
        <v>3517</v>
      </c>
      <c r="B798" s="3" t="s">
        <v>3516</v>
      </c>
      <c r="C798" s="3" t="s">
        <v>7627</v>
      </c>
      <c r="D798" s="6">
        <v>4000</v>
      </c>
      <c r="E798" s="8">
        <v>4000</v>
      </c>
      <c r="F798" t="s">
        <v>8218</v>
      </c>
      <c r="G798" t="s">
        <v>8224</v>
      </c>
      <c r="H798" t="s">
        <v>8246</v>
      </c>
      <c r="I798">
        <v>1404471600</v>
      </c>
      <c r="J798">
        <v>1401910634</v>
      </c>
      <c r="K798" t="b">
        <v>0</v>
      </c>
      <c r="L798">
        <v>13</v>
      </c>
      <c r="M798" t="b">
        <v>1</v>
      </c>
      <c r="N798" t="s">
        <v>8269</v>
      </c>
      <c r="O798" s="20" t="s">
        <v>8319</v>
      </c>
      <c r="P798" s="15" t="s">
        <v>8320</v>
      </c>
      <c r="Q798" s="13">
        <v>41794.817523148151</v>
      </c>
      <c r="R798">
        <v>2014</v>
      </c>
      <c r="S798" t="s">
        <v>8369</v>
      </c>
    </row>
    <row r="799" spans="1:19" ht="261.5" thickBot="1" x14ac:dyDescent="0.4">
      <c r="A799">
        <v>3518</v>
      </c>
      <c r="B799" s="3" t="s">
        <v>3517</v>
      </c>
      <c r="C799" s="3" t="s">
        <v>7628</v>
      </c>
      <c r="D799" s="6">
        <v>1500</v>
      </c>
      <c r="E799" s="8">
        <v>1650.69</v>
      </c>
      <c r="F799" t="s">
        <v>8218</v>
      </c>
      <c r="G799" t="s">
        <v>8223</v>
      </c>
      <c r="H799" t="s">
        <v>8245</v>
      </c>
      <c r="I799">
        <v>1412259660</v>
      </c>
      <c r="J799">
        <v>1410461299</v>
      </c>
      <c r="K799" t="b">
        <v>0</v>
      </c>
      <c r="L799">
        <v>33</v>
      </c>
      <c r="M799" t="b">
        <v>1</v>
      </c>
      <c r="N799" t="s">
        <v>8269</v>
      </c>
      <c r="O799" s="20" t="s">
        <v>8319</v>
      </c>
      <c r="P799" s="15" t="s">
        <v>8320</v>
      </c>
      <c r="Q799" s="12">
        <v>41893.783553240741</v>
      </c>
      <c r="R799">
        <v>2014</v>
      </c>
      <c r="S799" t="s">
        <v>8372</v>
      </c>
    </row>
    <row r="800" spans="1:19" ht="218" thickBot="1" x14ac:dyDescent="0.4">
      <c r="A800">
        <v>3519</v>
      </c>
      <c r="B800" s="3" t="s">
        <v>3518</v>
      </c>
      <c r="C800" s="3" t="s">
        <v>7629</v>
      </c>
      <c r="D800" s="6">
        <v>2000</v>
      </c>
      <c r="E800" s="8">
        <v>2027</v>
      </c>
      <c r="F800" t="s">
        <v>8218</v>
      </c>
      <c r="G800" t="s">
        <v>8224</v>
      </c>
      <c r="H800" t="s">
        <v>8246</v>
      </c>
      <c r="I800">
        <v>1425478950</v>
      </c>
      <c r="J800">
        <v>1422886950</v>
      </c>
      <c r="K800" t="b">
        <v>0</v>
      </c>
      <c r="L800">
        <v>28</v>
      </c>
      <c r="M800" t="b">
        <v>1</v>
      </c>
      <c r="N800" t="s">
        <v>8269</v>
      </c>
      <c r="O800" s="20" t="s">
        <v>8319</v>
      </c>
      <c r="P800" s="15" t="s">
        <v>8320</v>
      </c>
      <c r="Q800" s="13">
        <v>42037.598958333336</v>
      </c>
      <c r="R800">
        <v>2015</v>
      </c>
      <c r="S800" t="s">
        <v>8376</v>
      </c>
    </row>
    <row r="801" spans="1:19" ht="174.5" thickBot="1" x14ac:dyDescent="0.4">
      <c r="A801">
        <v>3520</v>
      </c>
      <c r="B801" s="3" t="s">
        <v>3519</v>
      </c>
      <c r="C801" s="3" t="s">
        <v>7630</v>
      </c>
      <c r="D801" s="6">
        <v>2000</v>
      </c>
      <c r="E801" s="8">
        <v>2015</v>
      </c>
      <c r="F801" t="s">
        <v>8218</v>
      </c>
      <c r="G801" t="s">
        <v>8224</v>
      </c>
      <c r="H801" t="s">
        <v>8246</v>
      </c>
      <c r="I801">
        <v>1441547220</v>
      </c>
      <c r="J801">
        <v>1439322412</v>
      </c>
      <c r="K801" t="b">
        <v>0</v>
      </c>
      <c r="L801">
        <v>21</v>
      </c>
      <c r="M801" t="b">
        <v>1</v>
      </c>
      <c r="N801" t="s">
        <v>8269</v>
      </c>
      <c r="O801" s="20" t="s">
        <v>8319</v>
      </c>
      <c r="P801" s="15" t="s">
        <v>8320</v>
      </c>
      <c r="Q801" s="12">
        <v>42227.824212962965</v>
      </c>
      <c r="R801">
        <v>2015</v>
      </c>
      <c r="S801" t="s">
        <v>8371</v>
      </c>
    </row>
    <row r="802" spans="1:19" ht="261.5" thickBot="1" x14ac:dyDescent="0.4">
      <c r="A802">
        <v>3521</v>
      </c>
      <c r="B802" s="3" t="s">
        <v>3520</v>
      </c>
      <c r="C802" s="3" t="s">
        <v>7631</v>
      </c>
      <c r="D802" s="6">
        <v>350</v>
      </c>
      <c r="E802" s="8">
        <v>593</v>
      </c>
      <c r="F802" t="s">
        <v>8218</v>
      </c>
      <c r="G802" t="s">
        <v>8223</v>
      </c>
      <c r="H802" t="s">
        <v>8245</v>
      </c>
      <c r="I802">
        <v>1411980020</v>
      </c>
      <c r="J802">
        <v>1409388020</v>
      </c>
      <c r="K802" t="b">
        <v>0</v>
      </c>
      <c r="L802">
        <v>13</v>
      </c>
      <c r="M802" t="b">
        <v>1</v>
      </c>
      <c r="N802" t="s">
        <v>8269</v>
      </c>
      <c r="O802" s="20" t="s">
        <v>8319</v>
      </c>
      <c r="P802" s="15" t="s">
        <v>8320</v>
      </c>
      <c r="Q802" s="13">
        <v>41881.361342592594</v>
      </c>
      <c r="R802">
        <v>2014</v>
      </c>
      <c r="S802" t="s">
        <v>8371</v>
      </c>
    </row>
    <row r="803" spans="1:19" ht="276" thickBot="1" x14ac:dyDescent="0.4">
      <c r="A803">
        <v>3522</v>
      </c>
      <c r="B803" s="3" t="s">
        <v>3521</v>
      </c>
      <c r="C803" s="3" t="s">
        <v>7632</v>
      </c>
      <c r="D803" s="6">
        <v>1395</v>
      </c>
      <c r="E803" s="8">
        <v>1395</v>
      </c>
      <c r="F803" t="s">
        <v>8218</v>
      </c>
      <c r="G803" t="s">
        <v>8224</v>
      </c>
      <c r="H803" t="s">
        <v>8246</v>
      </c>
      <c r="I803">
        <v>1442311560</v>
      </c>
      <c r="J803">
        <v>1439924246</v>
      </c>
      <c r="K803" t="b">
        <v>0</v>
      </c>
      <c r="L803">
        <v>34</v>
      </c>
      <c r="M803" t="b">
        <v>1</v>
      </c>
      <c r="N803" t="s">
        <v>8269</v>
      </c>
      <c r="O803" s="20" t="s">
        <v>8319</v>
      </c>
      <c r="P803" s="15" t="s">
        <v>8320</v>
      </c>
      <c r="Q803" s="12">
        <v>42234.789884259262</v>
      </c>
      <c r="R803">
        <v>2015</v>
      </c>
      <c r="S803" t="s">
        <v>8371</v>
      </c>
    </row>
    <row r="804" spans="1:19" ht="247" thickBot="1" x14ac:dyDescent="0.4">
      <c r="A804">
        <v>3523</v>
      </c>
      <c r="B804" s="3" t="s">
        <v>3522</v>
      </c>
      <c r="C804" s="3" t="s">
        <v>7633</v>
      </c>
      <c r="D804" s="6">
        <v>4000</v>
      </c>
      <c r="E804" s="8">
        <v>4546</v>
      </c>
      <c r="F804" t="s">
        <v>8218</v>
      </c>
      <c r="G804" t="s">
        <v>8224</v>
      </c>
      <c r="H804" t="s">
        <v>8246</v>
      </c>
      <c r="I804">
        <v>1474844400</v>
      </c>
      <c r="J804">
        <v>1469871148</v>
      </c>
      <c r="K804" t="b">
        <v>0</v>
      </c>
      <c r="L804">
        <v>80</v>
      </c>
      <c r="M804" t="b">
        <v>1</v>
      </c>
      <c r="N804" t="s">
        <v>8269</v>
      </c>
      <c r="O804" s="20" t="s">
        <v>8319</v>
      </c>
      <c r="P804" s="15" t="s">
        <v>8320</v>
      </c>
      <c r="Q804" s="13">
        <v>42581.397546296299</v>
      </c>
      <c r="R804">
        <v>2016</v>
      </c>
      <c r="S804" t="s">
        <v>8370</v>
      </c>
    </row>
    <row r="805" spans="1:19" ht="276" thickBot="1" x14ac:dyDescent="0.4">
      <c r="A805">
        <v>3524</v>
      </c>
      <c r="B805" s="3" t="s">
        <v>3523</v>
      </c>
      <c r="C805" s="3" t="s">
        <v>7634</v>
      </c>
      <c r="D805" s="6">
        <v>10000</v>
      </c>
      <c r="E805" s="8">
        <v>10156</v>
      </c>
      <c r="F805" t="s">
        <v>8218</v>
      </c>
      <c r="G805" t="s">
        <v>8223</v>
      </c>
      <c r="H805" t="s">
        <v>8245</v>
      </c>
      <c r="I805">
        <v>1410580800</v>
      </c>
      <c r="J805">
        <v>1409336373</v>
      </c>
      <c r="K805" t="b">
        <v>0</v>
      </c>
      <c r="L805">
        <v>74</v>
      </c>
      <c r="M805" t="b">
        <v>1</v>
      </c>
      <c r="N805" t="s">
        <v>8269</v>
      </c>
      <c r="O805" s="20" t="s">
        <v>8319</v>
      </c>
      <c r="P805" s="15" t="s">
        <v>8320</v>
      </c>
      <c r="Q805" s="12">
        <v>41880.76357638889</v>
      </c>
      <c r="R805">
        <v>2014</v>
      </c>
      <c r="S805" t="s">
        <v>8371</v>
      </c>
    </row>
    <row r="806" spans="1:19" ht="232.5" thickBot="1" x14ac:dyDescent="0.4">
      <c r="A806">
        <v>3525</v>
      </c>
      <c r="B806" s="3" t="s">
        <v>3524</v>
      </c>
      <c r="C806" s="3" t="s">
        <v>7635</v>
      </c>
      <c r="D806" s="6">
        <v>500</v>
      </c>
      <c r="E806" s="8">
        <v>530</v>
      </c>
      <c r="F806" t="s">
        <v>8218</v>
      </c>
      <c r="G806" t="s">
        <v>8223</v>
      </c>
      <c r="H806" t="s">
        <v>8245</v>
      </c>
      <c r="I806">
        <v>1439136000</v>
      </c>
      <c r="J806">
        <v>1438188106</v>
      </c>
      <c r="K806" t="b">
        <v>0</v>
      </c>
      <c r="L806">
        <v>7</v>
      </c>
      <c r="M806" t="b">
        <v>1</v>
      </c>
      <c r="N806" t="s">
        <v>8269</v>
      </c>
      <c r="O806" s="20" t="s">
        <v>8319</v>
      </c>
      <c r="P806" s="15" t="s">
        <v>8320</v>
      </c>
      <c r="Q806" s="13">
        <v>42214.695671296293</v>
      </c>
      <c r="R806">
        <v>2015</v>
      </c>
      <c r="S806" t="s">
        <v>8370</v>
      </c>
    </row>
    <row r="807" spans="1:19" ht="276" thickBot="1" x14ac:dyDescent="0.4">
      <c r="A807">
        <v>3526</v>
      </c>
      <c r="B807" s="3" t="s">
        <v>3525</v>
      </c>
      <c r="C807" s="3" t="s">
        <v>7636</v>
      </c>
      <c r="D807" s="6">
        <v>3300</v>
      </c>
      <c r="E807" s="8">
        <v>3366</v>
      </c>
      <c r="F807" t="s">
        <v>8218</v>
      </c>
      <c r="G807" t="s">
        <v>8223</v>
      </c>
      <c r="H807" t="s">
        <v>8245</v>
      </c>
      <c r="I807">
        <v>1461823140</v>
      </c>
      <c r="J807">
        <v>1459411371</v>
      </c>
      <c r="K807" t="b">
        <v>0</v>
      </c>
      <c r="L807">
        <v>34</v>
      </c>
      <c r="M807" t="b">
        <v>1</v>
      </c>
      <c r="N807" t="s">
        <v>8269</v>
      </c>
      <c r="O807" s="20" t="s">
        <v>8319</v>
      </c>
      <c r="P807" s="15" t="s">
        <v>8320</v>
      </c>
      <c r="Q807" s="12">
        <v>42460.335312499999</v>
      </c>
      <c r="R807">
        <v>2016</v>
      </c>
      <c r="S807" t="s">
        <v>8366</v>
      </c>
    </row>
    <row r="808" spans="1:19" ht="276" thickBot="1" x14ac:dyDescent="0.4">
      <c r="A808">
        <v>3527</v>
      </c>
      <c r="B808" s="3" t="s">
        <v>3526</v>
      </c>
      <c r="C808" s="3" t="s">
        <v>7637</v>
      </c>
      <c r="D808" s="6">
        <v>6000</v>
      </c>
      <c r="E808" s="8">
        <v>7015</v>
      </c>
      <c r="F808" t="s">
        <v>8218</v>
      </c>
      <c r="G808" t="s">
        <v>8223</v>
      </c>
      <c r="H808" t="s">
        <v>8245</v>
      </c>
      <c r="I808">
        <v>1436587140</v>
      </c>
      <c r="J808">
        <v>1434069205</v>
      </c>
      <c r="K808" t="b">
        <v>0</v>
      </c>
      <c r="L808">
        <v>86</v>
      </c>
      <c r="M808" t="b">
        <v>1</v>
      </c>
      <c r="N808" t="s">
        <v>8269</v>
      </c>
      <c r="O808" s="20" t="s">
        <v>8319</v>
      </c>
      <c r="P808" s="15" t="s">
        <v>8320</v>
      </c>
      <c r="Q808" s="13">
        <v>42167.023206018515</v>
      </c>
      <c r="R808">
        <v>2015</v>
      </c>
      <c r="S808" t="s">
        <v>8369</v>
      </c>
    </row>
    <row r="809" spans="1:19" ht="247" thickBot="1" x14ac:dyDescent="0.4">
      <c r="A809">
        <v>3528</v>
      </c>
      <c r="B809" s="3" t="s">
        <v>3527</v>
      </c>
      <c r="C809" s="3" t="s">
        <v>7638</v>
      </c>
      <c r="D809" s="6">
        <v>1650</v>
      </c>
      <c r="E809" s="8">
        <v>1669</v>
      </c>
      <c r="F809" t="s">
        <v>8218</v>
      </c>
      <c r="G809" t="s">
        <v>8224</v>
      </c>
      <c r="H809" t="s">
        <v>8246</v>
      </c>
      <c r="I809">
        <v>1484740918</v>
      </c>
      <c r="J809">
        <v>1483012918</v>
      </c>
      <c r="K809" t="b">
        <v>0</v>
      </c>
      <c r="L809">
        <v>37</v>
      </c>
      <c r="M809" t="b">
        <v>1</v>
      </c>
      <c r="N809" t="s">
        <v>8269</v>
      </c>
      <c r="O809" s="20" t="s">
        <v>8319</v>
      </c>
      <c r="P809" s="15" t="s">
        <v>8320</v>
      </c>
      <c r="Q809" s="12">
        <v>42733.50136574074</v>
      </c>
      <c r="R809">
        <v>2016</v>
      </c>
      <c r="S809" t="s">
        <v>8375</v>
      </c>
    </row>
    <row r="810" spans="1:19" ht="290.5" thickBot="1" x14ac:dyDescent="0.4">
      <c r="A810">
        <v>3529</v>
      </c>
      <c r="B810" s="3" t="s">
        <v>3528</v>
      </c>
      <c r="C810" s="3" t="s">
        <v>7639</v>
      </c>
      <c r="D810" s="6">
        <v>500</v>
      </c>
      <c r="E810" s="8">
        <v>660</v>
      </c>
      <c r="F810" t="s">
        <v>8218</v>
      </c>
      <c r="G810" t="s">
        <v>8223</v>
      </c>
      <c r="H810" t="s">
        <v>8245</v>
      </c>
      <c r="I810">
        <v>1436749200</v>
      </c>
      <c r="J810">
        <v>1434997018</v>
      </c>
      <c r="K810" t="b">
        <v>0</v>
      </c>
      <c r="L810">
        <v>18</v>
      </c>
      <c r="M810" t="b">
        <v>1</v>
      </c>
      <c r="N810" t="s">
        <v>8269</v>
      </c>
      <c r="O810" s="20" t="s">
        <v>8319</v>
      </c>
      <c r="P810" s="15" t="s">
        <v>8320</v>
      </c>
      <c r="Q810" s="13">
        <v>42177.761782407404</v>
      </c>
      <c r="R810">
        <v>2015</v>
      </c>
      <c r="S810" t="s">
        <v>8369</v>
      </c>
    </row>
    <row r="811" spans="1:19" ht="261.5" thickBot="1" x14ac:dyDescent="0.4">
      <c r="A811">
        <v>3530</v>
      </c>
      <c r="B811" s="3" t="s">
        <v>3529</v>
      </c>
      <c r="C811" s="3" t="s">
        <v>7640</v>
      </c>
      <c r="D811" s="6">
        <v>2750</v>
      </c>
      <c r="E811" s="8">
        <v>2750</v>
      </c>
      <c r="F811" t="s">
        <v>8218</v>
      </c>
      <c r="G811" t="s">
        <v>8224</v>
      </c>
      <c r="H811" t="s">
        <v>8246</v>
      </c>
      <c r="I811">
        <v>1460318400</v>
      </c>
      <c r="J811">
        <v>1457881057</v>
      </c>
      <c r="K811" t="b">
        <v>0</v>
      </c>
      <c r="L811">
        <v>22</v>
      </c>
      <c r="M811" t="b">
        <v>1</v>
      </c>
      <c r="N811" t="s">
        <v>8269</v>
      </c>
      <c r="O811" s="20" t="s">
        <v>8319</v>
      </c>
      <c r="P811" s="15" t="s">
        <v>8320</v>
      </c>
      <c r="Q811" s="12">
        <v>42442.623344907406</v>
      </c>
      <c r="R811">
        <v>2016</v>
      </c>
      <c r="S811" t="s">
        <v>8366</v>
      </c>
    </row>
    <row r="812" spans="1:19" ht="102" thickBot="1" x14ac:dyDescent="0.4">
      <c r="A812">
        <v>3531</v>
      </c>
      <c r="B812" s="3" t="s">
        <v>3530</v>
      </c>
      <c r="C812" s="3" t="s">
        <v>7641</v>
      </c>
      <c r="D812" s="6">
        <v>1000</v>
      </c>
      <c r="E812" s="8">
        <v>1280</v>
      </c>
      <c r="F812" t="s">
        <v>8218</v>
      </c>
      <c r="G812" t="s">
        <v>8223</v>
      </c>
      <c r="H812" t="s">
        <v>8245</v>
      </c>
      <c r="I812">
        <v>1467301334</v>
      </c>
      <c r="J812">
        <v>1464709334</v>
      </c>
      <c r="K812" t="b">
        <v>0</v>
      </c>
      <c r="L812">
        <v>26</v>
      </c>
      <c r="M812" t="b">
        <v>1</v>
      </c>
      <c r="N812" t="s">
        <v>8269</v>
      </c>
      <c r="O812" s="20" t="s">
        <v>8319</v>
      </c>
      <c r="P812" s="15" t="s">
        <v>8320</v>
      </c>
      <c r="Q812" s="13">
        <v>42521.654328703706</v>
      </c>
      <c r="R812">
        <v>2016</v>
      </c>
      <c r="S812" t="s">
        <v>8368</v>
      </c>
    </row>
    <row r="813" spans="1:19" ht="276" thickBot="1" x14ac:dyDescent="0.4">
      <c r="A813">
        <v>3532</v>
      </c>
      <c r="B813" s="3" t="s">
        <v>3531</v>
      </c>
      <c r="C813" s="3" t="s">
        <v>7642</v>
      </c>
      <c r="D813" s="6">
        <v>960</v>
      </c>
      <c r="E813" s="8">
        <v>1142</v>
      </c>
      <c r="F813" t="s">
        <v>8218</v>
      </c>
      <c r="G813" t="s">
        <v>8223</v>
      </c>
      <c r="H813" t="s">
        <v>8245</v>
      </c>
      <c r="I813">
        <v>1411012740</v>
      </c>
      <c r="J813">
        <v>1409667827</v>
      </c>
      <c r="K813" t="b">
        <v>0</v>
      </c>
      <c r="L813">
        <v>27</v>
      </c>
      <c r="M813" t="b">
        <v>1</v>
      </c>
      <c r="N813" t="s">
        <v>8269</v>
      </c>
      <c r="O813" s="20" t="s">
        <v>8319</v>
      </c>
      <c r="P813" s="15" t="s">
        <v>8320</v>
      </c>
      <c r="Q813" s="12">
        <v>41884.599849537037</v>
      </c>
      <c r="R813">
        <v>2014</v>
      </c>
      <c r="S813" t="s">
        <v>8372</v>
      </c>
    </row>
    <row r="814" spans="1:19" ht="290.5" thickBot="1" x14ac:dyDescent="0.4">
      <c r="A814">
        <v>3533</v>
      </c>
      <c r="B814" s="3" t="s">
        <v>3532</v>
      </c>
      <c r="C814" s="3" t="s">
        <v>7643</v>
      </c>
      <c r="D814" s="6">
        <v>500</v>
      </c>
      <c r="E814" s="8">
        <v>631</v>
      </c>
      <c r="F814" t="s">
        <v>8218</v>
      </c>
      <c r="G814" t="s">
        <v>8223</v>
      </c>
      <c r="H814" t="s">
        <v>8245</v>
      </c>
      <c r="I814">
        <v>1447269367</v>
      </c>
      <c r="J814">
        <v>1444673767</v>
      </c>
      <c r="K814" t="b">
        <v>0</v>
      </c>
      <c r="L814">
        <v>8</v>
      </c>
      <c r="M814" t="b">
        <v>1</v>
      </c>
      <c r="N814" t="s">
        <v>8269</v>
      </c>
      <c r="O814" s="20" t="s">
        <v>8319</v>
      </c>
      <c r="P814" s="15" t="s">
        <v>8320</v>
      </c>
      <c r="Q814" s="13">
        <v>42289.761192129627</v>
      </c>
      <c r="R814">
        <v>2015</v>
      </c>
      <c r="S814" t="s">
        <v>8373</v>
      </c>
    </row>
    <row r="815" spans="1:19" ht="218" thickBot="1" x14ac:dyDescent="0.4">
      <c r="A815">
        <v>3534</v>
      </c>
      <c r="B815" s="3" t="s">
        <v>3533</v>
      </c>
      <c r="C815" s="3" t="s">
        <v>7644</v>
      </c>
      <c r="D815" s="6">
        <v>5000</v>
      </c>
      <c r="E815" s="8">
        <v>7810</v>
      </c>
      <c r="F815" t="s">
        <v>8218</v>
      </c>
      <c r="G815" t="s">
        <v>8223</v>
      </c>
      <c r="H815" t="s">
        <v>8245</v>
      </c>
      <c r="I815">
        <v>1443711623</v>
      </c>
      <c r="J815">
        <v>1440687623</v>
      </c>
      <c r="K815" t="b">
        <v>0</v>
      </c>
      <c r="L815">
        <v>204</v>
      </c>
      <c r="M815" t="b">
        <v>1</v>
      </c>
      <c r="N815" t="s">
        <v>8269</v>
      </c>
      <c r="O815" s="20" t="s">
        <v>8319</v>
      </c>
      <c r="P815" s="15" t="s">
        <v>8320</v>
      </c>
      <c r="Q815" s="12">
        <v>42243.6252662037</v>
      </c>
      <c r="R815">
        <v>2015</v>
      </c>
      <c r="S815" t="s">
        <v>8371</v>
      </c>
    </row>
    <row r="816" spans="1:19" ht="247" thickBot="1" x14ac:dyDescent="0.4">
      <c r="A816">
        <v>3535</v>
      </c>
      <c r="B816" s="3" t="s">
        <v>3534</v>
      </c>
      <c r="C816" s="3" t="s">
        <v>7645</v>
      </c>
      <c r="D816" s="6">
        <v>2000</v>
      </c>
      <c r="E816" s="8">
        <v>2063</v>
      </c>
      <c r="F816" t="s">
        <v>8218</v>
      </c>
      <c r="G816" t="s">
        <v>8224</v>
      </c>
      <c r="H816" t="s">
        <v>8246</v>
      </c>
      <c r="I816">
        <v>1443808800</v>
      </c>
      <c r="J816">
        <v>1441120910</v>
      </c>
      <c r="K816" t="b">
        <v>0</v>
      </c>
      <c r="L816">
        <v>46</v>
      </c>
      <c r="M816" t="b">
        <v>1</v>
      </c>
      <c r="N816" t="s">
        <v>8269</v>
      </c>
      <c r="O816" s="20" t="s">
        <v>8319</v>
      </c>
      <c r="P816" s="15" t="s">
        <v>8320</v>
      </c>
      <c r="Q816" s="13">
        <v>42248.640162037038</v>
      </c>
      <c r="R816">
        <v>2015</v>
      </c>
      <c r="S816" t="s">
        <v>8372</v>
      </c>
    </row>
    <row r="817" spans="1:19" ht="247" thickBot="1" x14ac:dyDescent="0.4">
      <c r="A817">
        <v>3536</v>
      </c>
      <c r="B817" s="3" t="s">
        <v>3535</v>
      </c>
      <c r="C817" s="3" t="s">
        <v>7646</v>
      </c>
      <c r="D817" s="6">
        <v>150</v>
      </c>
      <c r="E817" s="8">
        <v>230</v>
      </c>
      <c r="F817" t="s">
        <v>8218</v>
      </c>
      <c r="G817" t="s">
        <v>8224</v>
      </c>
      <c r="H817" t="s">
        <v>8246</v>
      </c>
      <c r="I817">
        <v>1450612740</v>
      </c>
      <c r="J817">
        <v>1448040425</v>
      </c>
      <c r="K817" t="b">
        <v>0</v>
      </c>
      <c r="L817">
        <v>17</v>
      </c>
      <c r="M817" t="b">
        <v>1</v>
      </c>
      <c r="N817" t="s">
        <v>8269</v>
      </c>
      <c r="O817" s="20" t="s">
        <v>8319</v>
      </c>
      <c r="P817" s="15" t="s">
        <v>8320</v>
      </c>
      <c r="Q817" s="12">
        <v>42328.727141203701</v>
      </c>
      <c r="R817">
        <v>2015</v>
      </c>
      <c r="S817" t="s">
        <v>8374</v>
      </c>
    </row>
    <row r="818" spans="1:19" ht="276" thickBot="1" x14ac:dyDescent="0.4">
      <c r="A818">
        <v>3537</v>
      </c>
      <c r="B818" s="3" t="s">
        <v>3536</v>
      </c>
      <c r="C818" s="3" t="s">
        <v>7647</v>
      </c>
      <c r="D818" s="6">
        <v>675</v>
      </c>
      <c r="E818" s="8">
        <v>1218</v>
      </c>
      <c r="F818" t="s">
        <v>8218</v>
      </c>
      <c r="G818" t="s">
        <v>8228</v>
      </c>
      <c r="H818" t="s">
        <v>8250</v>
      </c>
      <c r="I818">
        <v>1416211140</v>
      </c>
      <c r="J818">
        <v>1413016216</v>
      </c>
      <c r="K818" t="b">
        <v>0</v>
      </c>
      <c r="L818">
        <v>28</v>
      </c>
      <c r="M818" t="b">
        <v>1</v>
      </c>
      <c r="N818" t="s">
        <v>8269</v>
      </c>
      <c r="O818" s="20" t="s">
        <v>8319</v>
      </c>
      <c r="P818" s="15" t="s">
        <v>8320</v>
      </c>
      <c r="Q818" s="13">
        <v>41923.354351851849</v>
      </c>
      <c r="R818">
        <v>2014</v>
      </c>
      <c r="S818" t="s">
        <v>8373</v>
      </c>
    </row>
    <row r="819" spans="1:19" ht="276" thickBot="1" x14ac:dyDescent="0.4">
      <c r="A819">
        <v>3538</v>
      </c>
      <c r="B819" s="3" t="s">
        <v>3537</v>
      </c>
      <c r="C819" s="3" t="s">
        <v>7648</v>
      </c>
      <c r="D819" s="6">
        <v>2000</v>
      </c>
      <c r="E819" s="8">
        <v>2569</v>
      </c>
      <c r="F819" t="s">
        <v>8218</v>
      </c>
      <c r="G819" t="s">
        <v>8224</v>
      </c>
      <c r="H819" t="s">
        <v>8246</v>
      </c>
      <c r="I819">
        <v>1471428340</v>
      </c>
      <c r="J819">
        <v>1469009140</v>
      </c>
      <c r="K819" t="b">
        <v>0</v>
      </c>
      <c r="L819">
        <v>83</v>
      </c>
      <c r="M819" t="b">
        <v>1</v>
      </c>
      <c r="N819" t="s">
        <v>8269</v>
      </c>
      <c r="O819" s="20" t="s">
        <v>8319</v>
      </c>
      <c r="P819" s="15" t="s">
        <v>8320</v>
      </c>
      <c r="Q819" s="12">
        <v>42571.420601851853</v>
      </c>
      <c r="R819">
        <v>2016</v>
      </c>
      <c r="S819" t="s">
        <v>8370</v>
      </c>
    </row>
    <row r="820" spans="1:19" ht="232.5" thickBot="1" x14ac:dyDescent="0.4">
      <c r="A820">
        <v>3539</v>
      </c>
      <c r="B820" s="3" t="s">
        <v>3538</v>
      </c>
      <c r="C820" s="3" t="s">
        <v>7649</v>
      </c>
      <c r="D820" s="6">
        <v>600</v>
      </c>
      <c r="E820" s="8">
        <v>718</v>
      </c>
      <c r="F820" t="s">
        <v>8218</v>
      </c>
      <c r="G820" t="s">
        <v>8223</v>
      </c>
      <c r="H820" t="s">
        <v>8245</v>
      </c>
      <c r="I820">
        <v>1473358122</v>
      </c>
      <c r="J820">
        <v>1471543722</v>
      </c>
      <c r="K820" t="b">
        <v>0</v>
      </c>
      <c r="L820">
        <v>13</v>
      </c>
      <c r="M820" t="b">
        <v>1</v>
      </c>
      <c r="N820" t="s">
        <v>8269</v>
      </c>
      <c r="O820" s="20" t="s">
        <v>8319</v>
      </c>
      <c r="P820" s="15" t="s">
        <v>8320</v>
      </c>
      <c r="Q820" s="13">
        <v>42600.756041666667</v>
      </c>
      <c r="R820">
        <v>2016</v>
      </c>
      <c r="S820" t="s">
        <v>8371</v>
      </c>
    </row>
    <row r="821" spans="1:19" ht="276" thickBot="1" x14ac:dyDescent="0.4">
      <c r="A821">
        <v>3540</v>
      </c>
      <c r="B821" s="3" t="s">
        <v>3539</v>
      </c>
      <c r="C821" s="3" t="s">
        <v>7650</v>
      </c>
      <c r="D821" s="6">
        <v>300</v>
      </c>
      <c r="E821" s="8">
        <v>369</v>
      </c>
      <c r="F821" t="s">
        <v>8218</v>
      </c>
      <c r="G821" t="s">
        <v>8224</v>
      </c>
      <c r="H821" t="s">
        <v>8246</v>
      </c>
      <c r="I821">
        <v>1466899491</v>
      </c>
      <c r="J821">
        <v>1464307491</v>
      </c>
      <c r="K821" t="b">
        <v>0</v>
      </c>
      <c r="L821">
        <v>8</v>
      </c>
      <c r="M821" t="b">
        <v>1</v>
      </c>
      <c r="N821" t="s">
        <v>8269</v>
      </c>
      <c r="O821" s="20" t="s">
        <v>8319</v>
      </c>
      <c r="P821" s="15" t="s">
        <v>8320</v>
      </c>
      <c r="Q821" s="12">
        <v>42517.003368055557</v>
      </c>
      <c r="R821">
        <v>2016</v>
      </c>
      <c r="S821" t="s">
        <v>8368</v>
      </c>
    </row>
    <row r="822" spans="1:19" ht="261.5" thickBot="1" x14ac:dyDescent="0.4">
      <c r="A822">
        <v>3541</v>
      </c>
      <c r="B822" s="3" t="s">
        <v>3540</v>
      </c>
      <c r="C822" s="3" t="s">
        <v>7651</v>
      </c>
      <c r="D822" s="6">
        <v>1200</v>
      </c>
      <c r="E822" s="8">
        <v>1260</v>
      </c>
      <c r="F822" t="s">
        <v>8218</v>
      </c>
      <c r="G822" t="s">
        <v>8224</v>
      </c>
      <c r="H822" t="s">
        <v>8246</v>
      </c>
      <c r="I822">
        <v>1441042275</v>
      </c>
      <c r="J822">
        <v>1438882275</v>
      </c>
      <c r="K822" t="b">
        <v>0</v>
      </c>
      <c r="L822">
        <v>32</v>
      </c>
      <c r="M822" t="b">
        <v>1</v>
      </c>
      <c r="N822" t="s">
        <v>8269</v>
      </c>
      <c r="O822" s="20" t="s">
        <v>8319</v>
      </c>
      <c r="P822" s="15" t="s">
        <v>8320</v>
      </c>
      <c r="Q822" s="13">
        <v>42222.730034722219</v>
      </c>
      <c r="R822">
        <v>2015</v>
      </c>
      <c r="S822" t="s">
        <v>8371</v>
      </c>
    </row>
    <row r="823" spans="1:19" ht="276" thickBot="1" x14ac:dyDescent="0.4">
      <c r="A823">
        <v>3542</v>
      </c>
      <c r="B823" s="3" t="s">
        <v>3541</v>
      </c>
      <c r="C823" s="3" t="s">
        <v>7652</v>
      </c>
      <c r="D823" s="6">
        <v>5500</v>
      </c>
      <c r="E823" s="8">
        <v>5623</v>
      </c>
      <c r="F823" t="s">
        <v>8218</v>
      </c>
      <c r="G823" t="s">
        <v>8223</v>
      </c>
      <c r="H823" t="s">
        <v>8245</v>
      </c>
      <c r="I823">
        <v>1410099822</v>
      </c>
      <c r="J823">
        <v>1404915822</v>
      </c>
      <c r="K823" t="b">
        <v>0</v>
      </c>
      <c r="L823">
        <v>85</v>
      </c>
      <c r="M823" t="b">
        <v>1</v>
      </c>
      <c r="N823" t="s">
        <v>8269</v>
      </c>
      <c r="O823" s="20" t="s">
        <v>8319</v>
      </c>
      <c r="P823" s="15" t="s">
        <v>8320</v>
      </c>
      <c r="Q823" s="12">
        <v>41829.599791666667</v>
      </c>
      <c r="R823">
        <v>2014</v>
      </c>
      <c r="S823" t="s">
        <v>8370</v>
      </c>
    </row>
    <row r="824" spans="1:19" ht="189" thickBot="1" x14ac:dyDescent="0.4">
      <c r="A824">
        <v>3543</v>
      </c>
      <c r="B824" s="3" t="s">
        <v>3542</v>
      </c>
      <c r="C824" s="3" t="s">
        <v>7653</v>
      </c>
      <c r="D824" s="6">
        <v>1500</v>
      </c>
      <c r="E824" s="8">
        <v>1570</v>
      </c>
      <c r="F824" t="s">
        <v>8218</v>
      </c>
      <c r="G824" t="s">
        <v>8235</v>
      </c>
      <c r="H824" t="s">
        <v>8248</v>
      </c>
      <c r="I824">
        <v>1435255659</v>
      </c>
      <c r="J824">
        <v>1432663659</v>
      </c>
      <c r="K824" t="b">
        <v>0</v>
      </c>
      <c r="L824">
        <v>29</v>
      </c>
      <c r="M824" t="b">
        <v>1</v>
      </c>
      <c r="N824" t="s">
        <v>8269</v>
      </c>
      <c r="O824" s="20" t="s">
        <v>8319</v>
      </c>
      <c r="P824" s="15" t="s">
        <v>8320</v>
      </c>
      <c r="Q824" s="13">
        <v>42150.755312499998</v>
      </c>
      <c r="R824">
        <v>2015</v>
      </c>
      <c r="S824" t="s">
        <v>8368</v>
      </c>
    </row>
    <row r="825" spans="1:19" ht="160" thickBot="1" x14ac:dyDescent="0.4">
      <c r="A825">
        <v>3544</v>
      </c>
      <c r="B825" s="3" t="s">
        <v>3543</v>
      </c>
      <c r="C825" s="3" t="s">
        <v>7654</v>
      </c>
      <c r="D825" s="6">
        <v>2500</v>
      </c>
      <c r="E825" s="8">
        <v>2500</v>
      </c>
      <c r="F825" t="s">
        <v>8218</v>
      </c>
      <c r="G825" t="s">
        <v>8223</v>
      </c>
      <c r="H825" t="s">
        <v>8245</v>
      </c>
      <c r="I825">
        <v>1425758257</v>
      </c>
      <c r="J825">
        <v>1423166257</v>
      </c>
      <c r="K825" t="b">
        <v>0</v>
      </c>
      <c r="L825">
        <v>24</v>
      </c>
      <c r="M825" t="b">
        <v>1</v>
      </c>
      <c r="N825" t="s">
        <v>8269</v>
      </c>
      <c r="O825" s="20" t="s">
        <v>8319</v>
      </c>
      <c r="P825" s="15" t="s">
        <v>8320</v>
      </c>
      <c r="Q825" s="12">
        <v>42040.831678240742</v>
      </c>
      <c r="R825">
        <v>2015</v>
      </c>
      <c r="S825" t="s">
        <v>8376</v>
      </c>
    </row>
    <row r="826" spans="1:19" ht="276" thickBot="1" x14ac:dyDescent="0.4">
      <c r="A826">
        <v>3545</v>
      </c>
      <c r="B826" s="3" t="s">
        <v>3544</v>
      </c>
      <c r="C826" s="3" t="s">
        <v>7655</v>
      </c>
      <c r="D826" s="6">
        <v>250</v>
      </c>
      <c r="E826" s="8">
        <v>251</v>
      </c>
      <c r="F826" t="s">
        <v>8218</v>
      </c>
      <c r="G826" t="s">
        <v>8223</v>
      </c>
      <c r="H826" t="s">
        <v>8245</v>
      </c>
      <c r="I826">
        <v>1428780159</v>
      </c>
      <c r="J826">
        <v>1426188159</v>
      </c>
      <c r="K826" t="b">
        <v>0</v>
      </c>
      <c r="L826">
        <v>8</v>
      </c>
      <c r="M826" t="b">
        <v>1</v>
      </c>
      <c r="N826" t="s">
        <v>8269</v>
      </c>
      <c r="O826" s="20" t="s">
        <v>8319</v>
      </c>
      <c r="P826" s="15" t="s">
        <v>8320</v>
      </c>
      <c r="Q826" s="13">
        <v>42075.807395833333</v>
      </c>
      <c r="R826">
        <v>2015</v>
      </c>
      <c r="S826" t="s">
        <v>8366</v>
      </c>
    </row>
    <row r="827" spans="1:19" ht="276" thickBot="1" x14ac:dyDescent="0.4">
      <c r="A827">
        <v>3546</v>
      </c>
      <c r="B827" s="3" t="s">
        <v>3545</v>
      </c>
      <c r="C827" s="3" t="s">
        <v>7656</v>
      </c>
      <c r="D827" s="6">
        <v>1100</v>
      </c>
      <c r="E827" s="8">
        <v>1125</v>
      </c>
      <c r="F827" t="s">
        <v>8218</v>
      </c>
      <c r="G827" t="s">
        <v>8223</v>
      </c>
      <c r="H827" t="s">
        <v>8245</v>
      </c>
      <c r="I827">
        <v>1427860740</v>
      </c>
      <c r="J827">
        <v>1426002684</v>
      </c>
      <c r="K827" t="b">
        <v>0</v>
      </c>
      <c r="L827">
        <v>19</v>
      </c>
      <c r="M827" t="b">
        <v>1</v>
      </c>
      <c r="N827" t="s">
        <v>8269</v>
      </c>
      <c r="O827" s="20" t="s">
        <v>8319</v>
      </c>
      <c r="P827" s="15" t="s">
        <v>8320</v>
      </c>
      <c r="Q827" s="12">
        <v>42073.660694444443</v>
      </c>
      <c r="R827">
        <v>2015</v>
      </c>
      <c r="S827" t="s">
        <v>8366</v>
      </c>
    </row>
    <row r="828" spans="1:19" ht="232.5" thickBot="1" x14ac:dyDescent="0.4">
      <c r="A828">
        <v>3547</v>
      </c>
      <c r="B828" s="3" t="s">
        <v>3546</v>
      </c>
      <c r="C828" s="3" t="s">
        <v>7657</v>
      </c>
      <c r="D828" s="6">
        <v>35000</v>
      </c>
      <c r="E828" s="8">
        <v>40043.25</v>
      </c>
      <c r="F828" t="s">
        <v>8218</v>
      </c>
      <c r="G828" t="s">
        <v>8223</v>
      </c>
      <c r="H828" t="s">
        <v>8245</v>
      </c>
      <c r="I828">
        <v>1463198340</v>
      </c>
      <c r="J828">
        <v>1461117201</v>
      </c>
      <c r="K828" t="b">
        <v>0</v>
      </c>
      <c r="L828">
        <v>336</v>
      </c>
      <c r="M828" t="b">
        <v>1</v>
      </c>
      <c r="N828" t="s">
        <v>8269</v>
      </c>
      <c r="O828" s="20" t="s">
        <v>8319</v>
      </c>
      <c r="P828" s="15" t="s">
        <v>8320</v>
      </c>
      <c r="Q828" s="13">
        <v>42480.078715277778</v>
      </c>
      <c r="R828">
        <v>2016</v>
      </c>
      <c r="S828" t="s">
        <v>8367</v>
      </c>
    </row>
    <row r="829" spans="1:19" ht="247" thickBot="1" x14ac:dyDescent="0.4">
      <c r="A829">
        <v>3548</v>
      </c>
      <c r="B829" s="3" t="s">
        <v>3547</v>
      </c>
      <c r="C829" s="3" t="s">
        <v>7658</v>
      </c>
      <c r="D829" s="6">
        <v>2100</v>
      </c>
      <c r="E829" s="8">
        <v>2140</v>
      </c>
      <c r="F829" t="s">
        <v>8218</v>
      </c>
      <c r="G829" t="s">
        <v>8223</v>
      </c>
      <c r="H829" t="s">
        <v>8245</v>
      </c>
      <c r="I829">
        <v>1457139600</v>
      </c>
      <c r="J829">
        <v>1455230214</v>
      </c>
      <c r="K829" t="b">
        <v>0</v>
      </c>
      <c r="L829">
        <v>13</v>
      </c>
      <c r="M829" t="b">
        <v>1</v>
      </c>
      <c r="N829" t="s">
        <v>8269</v>
      </c>
      <c r="O829" s="20" t="s">
        <v>8319</v>
      </c>
      <c r="P829" s="15" t="s">
        <v>8320</v>
      </c>
      <c r="Q829" s="12">
        <v>42411.942291666666</v>
      </c>
      <c r="R829">
        <v>2016</v>
      </c>
      <c r="S829" t="s">
        <v>8376</v>
      </c>
    </row>
    <row r="830" spans="1:19" ht="247" thickBot="1" x14ac:dyDescent="0.4">
      <c r="A830">
        <v>3549</v>
      </c>
      <c r="B830" s="3" t="s">
        <v>3548</v>
      </c>
      <c r="C830" s="3" t="s">
        <v>7659</v>
      </c>
      <c r="D830" s="6">
        <v>1000</v>
      </c>
      <c r="E830" s="8">
        <v>1020</v>
      </c>
      <c r="F830" t="s">
        <v>8218</v>
      </c>
      <c r="G830" t="s">
        <v>8224</v>
      </c>
      <c r="H830" t="s">
        <v>8246</v>
      </c>
      <c r="I830">
        <v>1441358873</v>
      </c>
      <c r="J830">
        <v>1438939673</v>
      </c>
      <c r="K830" t="b">
        <v>0</v>
      </c>
      <c r="L830">
        <v>42</v>
      </c>
      <c r="M830" t="b">
        <v>1</v>
      </c>
      <c r="N830" t="s">
        <v>8269</v>
      </c>
      <c r="O830" s="20" t="s">
        <v>8319</v>
      </c>
      <c r="P830" s="15" t="s">
        <v>8320</v>
      </c>
      <c r="Q830" s="13">
        <v>42223.394363425927</v>
      </c>
      <c r="R830">
        <v>2015</v>
      </c>
      <c r="S830" t="s">
        <v>8371</v>
      </c>
    </row>
    <row r="831" spans="1:19" ht="290.5" thickBot="1" x14ac:dyDescent="0.4">
      <c r="A831">
        <v>3550</v>
      </c>
      <c r="B831" s="3" t="s">
        <v>3549</v>
      </c>
      <c r="C831" s="3" t="s">
        <v>7660</v>
      </c>
      <c r="D831" s="6">
        <v>2500</v>
      </c>
      <c r="E831" s="8">
        <v>2620</v>
      </c>
      <c r="F831" t="s">
        <v>8218</v>
      </c>
      <c r="G831" t="s">
        <v>8224</v>
      </c>
      <c r="H831" t="s">
        <v>8246</v>
      </c>
      <c r="I831">
        <v>1462224398</v>
      </c>
      <c r="J831">
        <v>1459632398</v>
      </c>
      <c r="K831" t="b">
        <v>0</v>
      </c>
      <c r="L831">
        <v>64</v>
      </c>
      <c r="M831" t="b">
        <v>1</v>
      </c>
      <c r="N831" t="s">
        <v>8269</v>
      </c>
      <c r="O831" s="20" t="s">
        <v>8319</v>
      </c>
      <c r="P831" s="15" t="s">
        <v>8320</v>
      </c>
      <c r="Q831" s="12">
        <v>42462.893495370372</v>
      </c>
      <c r="R831">
        <v>2016</v>
      </c>
      <c r="S831" t="s">
        <v>8367</v>
      </c>
    </row>
    <row r="832" spans="1:19" ht="261.5" thickBot="1" x14ac:dyDescent="0.4">
      <c r="A832">
        <v>3551</v>
      </c>
      <c r="B832" s="3" t="s">
        <v>3550</v>
      </c>
      <c r="C832" s="3" t="s">
        <v>7661</v>
      </c>
      <c r="D832" s="6">
        <v>1500</v>
      </c>
      <c r="E832" s="8">
        <v>1527.5</v>
      </c>
      <c r="F832" t="s">
        <v>8218</v>
      </c>
      <c r="G832" t="s">
        <v>8223</v>
      </c>
      <c r="H832" t="s">
        <v>8245</v>
      </c>
      <c r="I832">
        <v>1400796420</v>
      </c>
      <c r="J832">
        <v>1398342170</v>
      </c>
      <c r="K832" t="b">
        <v>0</v>
      </c>
      <c r="L832">
        <v>25</v>
      </c>
      <c r="M832" t="b">
        <v>1</v>
      </c>
      <c r="N832" t="s">
        <v>8269</v>
      </c>
      <c r="O832" s="20" t="s">
        <v>8319</v>
      </c>
      <c r="P832" s="15" t="s">
        <v>8320</v>
      </c>
      <c r="Q832" s="13">
        <v>41753.515856481485</v>
      </c>
      <c r="R832">
        <v>2014</v>
      </c>
      <c r="S832" t="s">
        <v>8367</v>
      </c>
    </row>
    <row r="833" spans="1:19" ht="261.5" thickBot="1" x14ac:dyDescent="0.4">
      <c r="A833">
        <v>3552</v>
      </c>
      <c r="B833" s="3" t="s">
        <v>3551</v>
      </c>
      <c r="C833" s="3" t="s">
        <v>7662</v>
      </c>
      <c r="D833" s="6">
        <v>773</v>
      </c>
      <c r="E833" s="8">
        <v>773</v>
      </c>
      <c r="F833" t="s">
        <v>8218</v>
      </c>
      <c r="G833" t="s">
        <v>8224</v>
      </c>
      <c r="H833" t="s">
        <v>8246</v>
      </c>
      <c r="I833">
        <v>1403964324</v>
      </c>
      <c r="J833">
        <v>1401372324</v>
      </c>
      <c r="K833" t="b">
        <v>0</v>
      </c>
      <c r="L833">
        <v>20</v>
      </c>
      <c r="M833" t="b">
        <v>1</v>
      </c>
      <c r="N833" t="s">
        <v>8269</v>
      </c>
      <c r="O833" s="20" t="s">
        <v>8319</v>
      </c>
      <c r="P833" s="15" t="s">
        <v>8320</v>
      </c>
      <c r="Q833" s="12">
        <v>41788.587083333332</v>
      </c>
      <c r="R833">
        <v>2014</v>
      </c>
      <c r="S833" t="s">
        <v>8368</v>
      </c>
    </row>
    <row r="834" spans="1:19" ht="261.5" thickBot="1" x14ac:dyDescent="0.4">
      <c r="A834">
        <v>3553</v>
      </c>
      <c r="B834" s="3" t="s">
        <v>3552</v>
      </c>
      <c r="C834" s="3" t="s">
        <v>7663</v>
      </c>
      <c r="D834" s="6">
        <v>5500</v>
      </c>
      <c r="E834" s="8">
        <v>5845</v>
      </c>
      <c r="F834" t="s">
        <v>8218</v>
      </c>
      <c r="G834" t="s">
        <v>8223</v>
      </c>
      <c r="H834" t="s">
        <v>8245</v>
      </c>
      <c r="I834">
        <v>1439337600</v>
      </c>
      <c r="J834">
        <v>1436575280</v>
      </c>
      <c r="K834" t="b">
        <v>0</v>
      </c>
      <c r="L834">
        <v>104</v>
      </c>
      <c r="M834" t="b">
        <v>1</v>
      </c>
      <c r="N834" t="s">
        <v>8269</v>
      </c>
      <c r="O834" s="20" t="s">
        <v>8319</v>
      </c>
      <c r="P834" s="15" t="s">
        <v>8320</v>
      </c>
      <c r="Q834" s="13">
        <v>42196.028703703705</v>
      </c>
      <c r="R834">
        <v>2015</v>
      </c>
      <c r="S834" t="s">
        <v>8370</v>
      </c>
    </row>
    <row r="835" spans="1:19" ht="218" thickBot="1" x14ac:dyDescent="0.4">
      <c r="A835">
        <v>3554</v>
      </c>
      <c r="B835" s="3" t="s">
        <v>3553</v>
      </c>
      <c r="C835" s="3" t="s">
        <v>7664</v>
      </c>
      <c r="D835" s="6">
        <v>5000</v>
      </c>
      <c r="E835" s="8">
        <v>5671.11</v>
      </c>
      <c r="F835" t="s">
        <v>8218</v>
      </c>
      <c r="G835" t="s">
        <v>8223</v>
      </c>
      <c r="H835" t="s">
        <v>8245</v>
      </c>
      <c r="I835">
        <v>1423674000</v>
      </c>
      <c r="J835">
        <v>1421025159</v>
      </c>
      <c r="K835" t="b">
        <v>0</v>
      </c>
      <c r="L835">
        <v>53</v>
      </c>
      <c r="M835" t="b">
        <v>1</v>
      </c>
      <c r="N835" t="s">
        <v>8269</v>
      </c>
      <c r="O835" s="20" t="s">
        <v>8319</v>
      </c>
      <c r="P835" s="15" t="s">
        <v>8320</v>
      </c>
      <c r="Q835" s="12">
        <v>42016.050451388888</v>
      </c>
      <c r="R835">
        <v>2015</v>
      </c>
      <c r="S835" t="s">
        <v>8365</v>
      </c>
    </row>
    <row r="836" spans="1:19" ht="276" thickBot="1" x14ac:dyDescent="0.4">
      <c r="A836">
        <v>3555</v>
      </c>
      <c r="B836" s="3" t="s">
        <v>3554</v>
      </c>
      <c r="C836" s="3" t="s">
        <v>7665</v>
      </c>
      <c r="D836" s="6">
        <v>2400</v>
      </c>
      <c r="E836" s="8">
        <v>2400</v>
      </c>
      <c r="F836" t="s">
        <v>8218</v>
      </c>
      <c r="G836" t="s">
        <v>8236</v>
      </c>
      <c r="H836" t="s">
        <v>8248</v>
      </c>
      <c r="I836">
        <v>1479382594</v>
      </c>
      <c r="J836">
        <v>1476786994</v>
      </c>
      <c r="K836" t="b">
        <v>0</v>
      </c>
      <c r="L836">
        <v>14</v>
      </c>
      <c r="M836" t="b">
        <v>1</v>
      </c>
      <c r="N836" t="s">
        <v>8269</v>
      </c>
      <c r="O836" s="20" t="s">
        <v>8319</v>
      </c>
      <c r="P836" s="15" t="s">
        <v>8320</v>
      </c>
      <c r="Q836" s="13">
        <v>42661.442060185182</v>
      </c>
      <c r="R836">
        <v>2016</v>
      </c>
      <c r="S836" t="s">
        <v>8373</v>
      </c>
    </row>
    <row r="837" spans="1:19" ht="305" thickBot="1" x14ac:dyDescent="0.4">
      <c r="A837">
        <v>3556</v>
      </c>
      <c r="B837" s="3" t="s">
        <v>3555</v>
      </c>
      <c r="C837" s="3" t="s">
        <v>7666</v>
      </c>
      <c r="D837" s="6">
        <v>2200</v>
      </c>
      <c r="E837" s="8">
        <v>2210</v>
      </c>
      <c r="F837" t="s">
        <v>8218</v>
      </c>
      <c r="G837" t="s">
        <v>8224</v>
      </c>
      <c r="H837" t="s">
        <v>8246</v>
      </c>
      <c r="I837">
        <v>1408289724</v>
      </c>
      <c r="J837">
        <v>1403105724</v>
      </c>
      <c r="K837" t="b">
        <v>0</v>
      </c>
      <c r="L837">
        <v>20</v>
      </c>
      <c r="M837" t="b">
        <v>1</v>
      </c>
      <c r="N837" t="s">
        <v>8269</v>
      </c>
      <c r="O837" s="20" t="s">
        <v>8319</v>
      </c>
      <c r="P837" s="15" t="s">
        <v>8320</v>
      </c>
      <c r="Q837" s="12">
        <v>41808.649583333332</v>
      </c>
      <c r="R837">
        <v>2014</v>
      </c>
      <c r="S837" t="s">
        <v>8369</v>
      </c>
    </row>
    <row r="838" spans="1:19" ht="290.5" thickBot="1" x14ac:dyDescent="0.4">
      <c r="A838">
        <v>3557</v>
      </c>
      <c r="B838" s="3" t="s">
        <v>3556</v>
      </c>
      <c r="C838" s="3" t="s">
        <v>7667</v>
      </c>
      <c r="D838" s="6">
        <v>100000</v>
      </c>
      <c r="E838" s="8">
        <v>100036</v>
      </c>
      <c r="F838" t="s">
        <v>8218</v>
      </c>
      <c r="G838" t="s">
        <v>8223</v>
      </c>
      <c r="H838" t="s">
        <v>8245</v>
      </c>
      <c r="I838">
        <v>1399271911</v>
      </c>
      <c r="J838">
        <v>1396334311</v>
      </c>
      <c r="K838" t="b">
        <v>0</v>
      </c>
      <c r="L838">
        <v>558</v>
      </c>
      <c r="M838" t="b">
        <v>1</v>
      </c>
      <c r="N838" t="s">
        <v>8269</v>
      </c>
      <c r="O838" s="20" t="s">
        <v>8319</v>
      </c>
      <c r="P838" s="15" t="s">
        <v>8320</v>
      </c>
      <c r="Q838" s="13">
        <v>41730.276747685188</v>
      </c>
      <c r="R838">
        <v>2014</v>
      </c>
      <c r="S838" t="s">
        <v>8367</v>
      </c>
    </row>
    <row r="839" spans="1:19" ht="261.5" thickBot="1" x14ac:dyDescent="0.4">
      <c r="A839">
        <v>3558</v>
      </c>
      <c r="B839" s="3" t="s">
        <v>3557</v>
      </c>
      <c r="C839" s="3" t="s">
        <v>7668</v>
      </c>
      <c r="D839" s="6">
        <v>350</v>
      </c>
      <c r="E839" s="8">
        <v>504</v>
      </c>
      <c r="F839" t="s">
        <v>8218</v>
      </c>
      <c r="G839" t="s">
        <v>8224</v>
      </c>
      <c r="H839" t="s">
        <v>8246</v>
      </c>
      <c r="I839">
        <v>1435352400</v>
      </c>
      <c r="J839">
        <v>1431718575</v>
      </c>
      <c r="K839" t="b">
        <v>0</v>
      </c>
      <c r="L839">
        <v>22</v>
      </c>
      <c r="M839" t="b">
        <v>1</v>
      </c>
      <c r="N839" t="s">
        <v>8269</v>
      </c>
      <c r="O839" s="20" t="s">
        <v>8319</v>
      </c>
      <c r="P839" s="15" t="s">
        <v>8320</v>
      </c>
      <c r="Q839" s="12">
        <v>42139.816840277781</v>
      </c>
      <c r="R839">
        <v>2015</v>
      </c>
      <c r="S839" t="s">
        <v>8368</v>
      </c>
    </row>
    <row r="840" spans="1:19" ht="247" thickBot="1" x14ac:dyDescent="0.4">
      <c r="A840">
        <v>3559</v>
      </c>
      <c r="B840" s="3" t="s">
        <v>3558</v>
      </c>
      <c r="C840" s="3" t="s">
        <v>7669</v>
      </c>
      <c r="D840" s="6">
        <v>1000</v>
      </c>
      <c r="E840" s="8">
        <v>1035</v>
      </c>
      <c r="F840" t="s">
        <v>8218</v>
      </c>
      <c r="G840" t="s">
        <v>8225</v>
      </c>
      <c r="H840" t="s">
        <v>8247</v>
      </c>
      <c r="I840">
        <v>1438333080</v>
      </c>
      <c r="J840">
        <v>1436408308</v>
      </c>
      <c r="K840" t="b">
        <v>0</v>
      </c>
      <c r="L840">
        <v>24</v>
      </c>
      <c r="M840" t="b">
        <v>1</v>
      </c>
      <c r="N840" t="s">
        <v>8269</v>
      </c>
      <c r="O840" s="20" t="s">
        <v>8319</v>
      </c>
      <c r="P840" s="15" t="s">
        <v>8320</v>
      </c>
      <c r="Q840" s="13">
        <v>42194.09615740741</v>
      </c>
      <c r="R840">
        <v>2015</v>
      </c>
      <c r="S840" t="s">
        <v>8370</v>
      </c>
    </row>
    <row r="841" spans="1:19" ht="290.5" thickBot="1" x14ac:dyDescent="0.4">
      <c r="A841">
        <v>3560</v>
      </c>
      <c r="B841" s="3" t="s">
        <v>3559</v>
      </c>
      <c r="C841" s="3" t="s">
        <v>7670</v>
      </c>
      <c r="D841" s="6">
        <v>3200</v>
      </c>
      <c r="E841" s="8">
        <v>3470</v>
      </c>
      <c r="F841" t="s">
        <v>8218</v>
      </c>
      <c r="G841" t="s">
        <v>8228</v>
      </c>
      <c r="H841" t="s">
        <v>8250</v>
      </c>
      <c r="I841">
        <v>1432694700</v>
      </c>
      <c r="J841">
        <v>1429651266</v>
      </c>
      <c r="K841" t="b">
        <v>0</v>
      </c>
      <c r="L841">
        <v>74</v>
      </c>
      <c r="M841" t="b">
        <v>1</v>
      </c>
      <c r="N841" t="s">
        <v>8269</v>
      </c>
      <c r="O841" s="20" t="s">
        <v>8319</v>
      </c>
      <c r="P841" s="15" t="s">
        <v>8320</v>
      </c>
      <c r="Q841" s="12">
        <v>42115.889652777776</v>
      </c>
      <c r="R841">
        <v>2015</v>
      </c>
      <c r="S841" t="s">
        <v>8367</v>
      </c>
    </row>
    <row r="842" spans="1:19" ht="276" thickBot="1" x14ac:dyDescent="0.4">
      <c r="A842">
        <v>3561</v>
      </c>
      <c r="B842" s="3" t="s">
        <v>3560</v>
      </c>
      <c r="C842" s="3" t="s">
        <v>7671</v>
      </c>
      <c r="D842" s="6">
        <v>2500</v>
      </c>
      <c r="E842" s="8">
        <v>2560</v>
      </c>
      <c r="F842" t="s">
        <v>8218</v>
      </c>
      <c r="G842" t="s">
        <v>8223</v>
      </c>
      <c r="H842" t="s">
        <v>8245</v>
      </c>
      <c r="I842">
        <v>1438799760</v>
      </c>
      <c r="J842">
        <v>1437236378</v>
      </c>
      <c r="K842" t="b">
        <v>0</v>
      </c>
      <c r="L842">
        <v>54</v>
      </c>
      <c r="M842" t="b">
        <v>1</v>
      </c>
      <c r="N842" t="s">
        <v>8269</v>
      </c>
      <c r="O842" s="20" t="s">
        <v>8319</v>
      </c>
      <c r="P842" s="15" t="s">
        <v>8320</v>
      </c>
      <c r="Q842" s="13">
        <v>42203.680300925924</v>
      </c>
      <c r="R842">
        <v>2015</v>
      </c>
      <c r="S842" t="s">
        <v>8370</v>
      </c>
    </row>
    <row r="843" spans="1:19" ht="261.5" thickBot="1" x14ac:dyDescent="0.4">
      <c r="A843">
        <v>3562</v>
      </c>
      <c r="B843" s="3" t="s">
        <v>3561</v>
      </c>
      <c r="C843" s="3" t="s">
        <v>7672</v>
      </c>
      <c r="D843" s="6">
        <v>315</v>
      </c>
      <c r="E843" s="8">
        <v>469</v>
      </c>
      <c r="F843" t="s">
        <v>8218</v>
      </c>
      <c r="G843" t="s">
        <v>8224</v>
      </c>
      <c r="H843" t="s">
        <v>8246</v>
      </c>
      <c r="I843">
        <v>1457906400</v>
      </c>
      <c r="J843">
        <v>1457115427</v>
      </c>
      <c r="K843" t="b">
        <v>0</v>
      </c>
      <c r="L843">
        <v>31</v>
      </c>
      <c r="M843" t="b">
        <v>1</v>
      </c>
      <c r="N843" t="s">
        <v>8269</v>
      </c>
      <c r="O843" s="20" t="s">
        <v>8319</v>
      </c>
      <c r="P843" s="15" t="s">
        <v>8320</v>
      </c>
      <c r="Q843" s="12">
        <v>42433.761886574073</v>
      </c>
      <c r="R843">
        <v>2016</v>
      </c>
      <c r="S843" t="s">
        <v>8366</v>
      </c>
    </row>
    <row r="844" spans="1:19" ht="261.5" thickBot="1" x14ac:dyDescent="0.4">
      <c r="A844">
        <v>3563</v>
      </c>
      <c r="B844" s="3" t="s">
        <v>3562</v>
      </c>
      <c r="C844" s="3" t="s">
        <v>7673</v>
      </c>
      <c r="D844" s="6">
        <v>500</v>
      </c>
      <c r="E844" s="8">
        <v>527.45000000000005</v>
      </c>
      <c r="F844" t="s">
        <v>8218</v>
      </c>
      <c r="G844" t="s">
        <v>8224</v>
      </c>
      <c r="H844" t="s">
        <v>8246</v>
      </c>
      <c r="I844">
        <v>1470078000</v>
      </c>
      <c r="J844">
        <v>1467648456</v>
      </c>
      <c r="K844" t="b">
        <v>0</v>
      </c>
      <c r="L844">
        <v>25</v>
      </c>
      <c r="M844" t="b">
        <v>1</v>
      </c>
      <c r="N844" t="s">
        <v>8269</v>
      </c>
      <c r="O844" s="20" t="s">
        <v>8319</v>
      </c>
      <c r="P844" s="15" t="s">
        <v>8320</v>
      </c>
      <c r="Q844" s="13">
        <v>42555.671944444446</v>
      </c>
      <c r="R844">
        <v>2016</v>
      </c>
      <c r="S844" t="s">
        <v>8370</v>
      </c>
    </row>
    <row r="845" spans="1:19" ht="189" thickBot="1" x14ac:dyDescent="0.4">
      <c r="A845">
        <v>3564</v>
      </c>
      <c r="B845" s="3" t="s">
        <v>3563</v>
      </c>
      <c r="C845" s="3" t="s">
        <v>7674</v>
      </c>
      <c r="D845" s="6">
        <v>1000</v>
      </c>
      <c r="E845" s="8">
        <v>1005</v>
      </c>
      <c r="F845" t="s">
        <v>8218</v>
      </c>
      <c r="G845" t="s">
        <v>8224</v>
      </c>
      <c r="H845" t="s">
        <v>8246</v>
      </c>
      <c r="I845">
        <v>1444060800</v>
      </c>
      <c r="J845">
        <v>1440082649</v>
      </c>
      <c r="K845" t="b">
        <v>0</v>
      </c>
      <c r="L845">
        <v>17</v>
      </c>
      <c r="M845" t="b">
        <v>1</v>
      </c>
      <c r="N845" t="s">
        <v>8269</v>
      </c>
      <c r="O845" s="20" t="s">
        <v>8319</v>
      </c>
      <c r="P845" s="15" t="s">
        <v>8320</v>
      </c>
      <c r="Q845" s="12">
        <v>42236.623252314814</v>
      </c>
      <c r="R845">
        <v>2015</v>
      </c>
      <c r="S845" t="s">
        <v>8371</v>
      </c>
    </row>
    <row r="846" spans="1:19" ht="261.5" thickBot="1" x14ac:dyDescent="0.4">
      <c r="A846">
        <v>3565</v>
      </c>
      <c r="B846" s="3" t="s">
        <v>3564</v>
      </c>
      <c r="C846" s="3" t="s">
        <v>7675</v>
      </c>
      <c r="D846" s="6">
        <v>900</v>
      </c>
      <c r="E846" s="8">
        <v>1175</v>
      </c>
      <c r="F846" t="s">
        <v>8218</v>
      </c>
      <c r="G846" t="s">
        <v>8223</v>
      </c>
      <c r="H846" t="s">
        <v>8245</v>
      </c>
      <c r="I846">
        <v>1420048208</v>
      </c>
      <c r="J846">
        <v>1417456208</v>
      </c>
      <c r="K846" t="b">
        <v>0</v>
      </c>
      <c r="L846">
        <v>12</v>
      </c>
      <c r="M846" t="b">
        <v>1</v>
      </c>
      <c r="N846" t="s">
        <v>8269</v>
      </c>
      <c r="O846" s="20" t="s">
        <v>8319</v>
      </c>
      <c r="P846" s="15" t="s">
        <v>8320</v>
      </c>
      <c r="Q846" s="13">
        <v>41974.743148148147</v>
      </c>
      <c r="R846">
        <v>2014</v>
      </c>
      <c r="S846" t="s">
        <v>8375</v>
      </c>
    </row>
    <row r="847" spans="1:19" ht="276" thickBot="1" x14ac:dyDescent="0.4">
      <c r="A847">
        <v>3566</v>
      </c>
      <c r="B847" s="3" t="s">
        <v>3565</v>
      </c>
      <c r="C847" s="3" t="s">
        <v>7676</v>
      </c>
      <c r="D847" s="6">
        <v>2000</v>
      </c>
      <c r="E847" s="8">
        <v>2095</v>
      </c>
      <c r="F847" t="s">
        <v>8218</v>
      </c>
      <c r="G847" t="s">
        <v>8224</v>
      </c>
      <c r="H847" t="s">
        <v>8246</v>
      </c>
      <c r="I847">
        <v>1422015083</v>
      </c>
      <c r="J847">
        <v>1419423083</v>
      </c>
      <c r="K847" t="b">
        <v>0</v>
      </c>
      <c r="L847">
        <v>38</v>
      </c>
      <c r="M847" t="b">
        <v>1</v>
      </c>
      <c r="N847" t="s">
        <v>8269</v>
      </c>
      <c r="O847" s="20" t="s">
        <v>8319</v>
      </c>
      <c r="P847" s="15" t="s">
        <v>8320</v>
      </c>
      <c r="Q847" s="12">
        <v>41997.507905092592</v>
      </c>
      <c r="R847">
        <v>2014</v>
      </c>
      <c r="S847" t="s">
        <v>8375</v>
      </c>
    </row>
    <row r="848" spans="1:19" ht="261.5" thickBot="1" x14ac:dyDescent="0.4">
      <c r="A848">
        <v>3567</v>
      </c>
      <c r="B848" s="3" t="s">
        <v>3566</v>
      </c>
      <c r="C848" s="3" t="s">
        <v>7677</v>
      </c>
      <c r="D848" s="6">
        <v>1000</v>
      </c>
      <c r="E848" s="8">
        <v>1088</v>
      </c>
      <c r="F848" t="s">
        <v>8218</v>
      </c>
      <c r="G848" t="s">
        <v>8224</v>
      </c>
      <c r="H848" t="s">
        <v>8246</v>
      </c>
      <c r="I848">
        <v>1433964444</v>
      </c>
      <c r="J848">
        <v>1431372444</v>
      </c>
      <c r="K848" t="b">
        <v>0</v>
      </c>
      <c r="L848">
        <v>41</v>
      </c>
      <c r="M848" t="b">
        <v>1</v>
      </c>
      <c r="N848" t="s">
        <v>8269</v>
      </c>
      <c r="O848" s="20" t="s">
        <v>8319</v>
      </c>
      <c r="P848" s="15" t="s">
        <v>8320</v>
      </c>
      <c r="Q848" s="13">
        <v>42135.810694444444</v>
      </c>
      <c r="R848">
        <v>2015</v>
      </c>
      <c r="S848" t="s">
        <v>8368</v>
      </c>
    </row>
    <row r="849" spans="1:19" ht="261.5" thickBot="1" x14ac:dyDescent="0.4">
      <c r="A849">
        <v>3568</v>
      </c>
      <c r="B849" s="3" t="s">
        <v>3567</v>
      </c>
      <c r="C849" s="3" t="s">
        <v>7678</v>
      </c>
      <c r="D849" s="6">
        <v>1000</v>
      </c>
      <c r="E849" s="8">
        <v>1110</v>
      </c>
      <c r="F849" t="s">
        <v>8218</v>
      </c>
      <c r="G849" t="s">
        <v>8223</v>
      </c>
      <c r="H849" t="s">
        <v>8245</v>
      </c>
      <c r="I849">
        <v>1410975994</v>
      </c>
      <c r="J849">
        <v>1408383994</v>
      </c>
      <c r="K849" t="b">
        <v>0</v>
      </c>
      <c r="L849">
        <v>19</v>
      </c>
      <c r="M849" t="b">
        <v>1</v>
      </c>
      <c r="N849" t="s">
        <v>8269</v>
      </c>
      <c r="O849" s="20" t="s">
        <v>8319</v>
      </c>
      <c r="P849" s="15" t="s">
        <v>8320</v>
      </c>
      <c r="Q849" s="12">
        <v>41869.740671296298</v>
      </c>
      <c r="R849">
        <v>2014</v>
      </c>
      <c r="S849" t="s">
        <v>8371</v>
      </c>
    </row>
    <row r="850" spans="1:19" ht="261.5" thickBot="1" x14ac:dyDescent="0.4">
      <c r="A850">
        <v>3569</v>
      </c>
      <c r="B850" s="3" t="s">
        <v>3568</v>
      </c>
      <c r="C850" s="3" t="s">
        <v>7679</v>
      </c>
      <c r="D850" s="6">
        <v>5000</v>
      </c>
      <c r="E850" s="8">
        <v>5024</v>
      </c>
      <c r="F850" t="s">
        <v>8218</v>
      </c>
      <c r="G850" t="s">
        <v>8223</v>
      </c>
      <c r="H850" t="s">
        <v>8245</v>
      </c>
      <c r="I850">
        <v>1420734696</v>
      </c>
      <c r="J850">
        <v>1418142696</v>
      </c>
      <c r="K850" t="b">
        <v>0</v>
      </c>
      <c r="L850">
        <v>41</v>
      </c>
      <c r="M850" t="b">
        <v>1</v>
      </c>
      <c r="N850" t="s">
        <v>8269</v>
      </c>
      <c r="O850" s="20" t="s">
        <v>8319</v>
      </c>
      <c r="P850" s="15" t="s">
        <v>8320</v>
      </c>
      <c r="Q850" s="13">
        <v>41982.688611111109</v>
      </c>
      <c r="R850">
        <v>2014</v>
      </c>
      <c r="S850" t="s">
        <v>8375</v>
      </c>
    </row>
    <row r="851" spans="1:19" ht="218" thickBot="1" x14ac:dyDescent="0.4">
      <c r="A851">
        <v>3570</v>
      </c>
      <c r="B851" s="3" t="s">
        <v>3569</v>
      </c>
      <c r="C851" s="3" t="s">
        <v>7680</v>
      </c>
      <c r="D851" s="6">
        <v>2000</v>
      </c>
      <c r="E851" s="8">
        <v>2287</v>
      </c>
      <c r="F851" t="s">
        <v>8218</v>
      </c>
      <c r="G851" t="s">
        <v>8223</v>
      </c>
      <c r="H851" t="s">
        <v>8245</v>
      </c>
      <c r="I851">
        <v>1420009200</v>
      </c>
      <c r="J851">
        <v>1417593483</v>
      </c>
      <c r="K851" t="b">
        <v>0</v>
      </c>
      <c r="L851">
        <v>26</v>
      </c>
      <c r="M851" t="b">
        <v>1</v>
      </c>
      <c r="N851" t="s">
        <v>8269</v>
      </c>
      <c r="O851" s="20" t="s">
        <v>8319</v>
      </c>
      <c r="P851" s="15" t="s">
        <v>8320</v>
      </c>
      <c r="Q851" s="12">
        <v>41976.331979166665</v>
      </c>
      <c r="R851">
        <v>2014</v>
      </c>
      <c r="S851" t="s">
        <v>8375</v>
      </c>
    </row>
    <row r="852" spans="1:19" ht="232.5" thickBot="1" x14ac:dyDescent="0.4">
      <c r="A852">
        <v>3571</v>
      </c>
      <c r="B852" s="3" t="s">
        <v>3570</v>
      </c>
      <c r="C852" s="3" t="s">
        <v>7681</v>
      </c>
      <c r="D852" s="6">
        <v>1500</v>
      </c>
      <c r="E852" s="8">
        <v>1831</v>
      </c>
      <c r="F852" t="s">
        <v>8218</v>
      </c>
      <c r="G852" t="s">
        <v>8224</v>
      </c>
      <c r="H852" t="s">
        <v>8246</v>
      </c>
      <c r="I852">
        <v>1414701413</v>
      </c>
      <c r="J852">
        <v>1412109413</v>
      </c>
      <c r="K852" t="b">
        <v>0</v>
      </c>
      <c r="L852">
        <v>25</v>
      </c>
      <c r="M852" t="b">
        <v>1</v>
      </c>
      <c r="N852" t="s">
        <v>8269</v>
      </c>
      <c r="O852" s="20" t="s">
        <v>8319</v>
      </c>
      <c r="P852" s="15" t="s">
        <v>8320</v>
      </c>
      <c r="Q852" s="13">
        <v>41912.858946759261</v>
      </c>
      <c r="R852">
        <v>2014</v>
      </c>
      <c r="S852" t="s">
        <v>8372</v>
      </c>
    </row>
    <row r="853" spans="1:19" ht="174.5" thickBot="1" x14ac:dyDescent="0.4">
      <c r="A853">
        <v>3572</v>
      </c>
      <c r="B853" s="3" t="s">
        <v>3571</v>
      </c>
      <c r="C853" s="3" t="s">
        <v>7682</v>
      </c>
      <c r="D853" s="6">
        <v>500</v>
      </c>
      <c r="E853" s="8">
        <v>500</v>
      </c>
      <c r="F853" t="s">
        <v>8218</v>
      </c>
      <c r="G853" t="s">
        <v>8224</v>
      </c>
      <c r="H853" t="s">
        <v>8246</v>
      </c>
      <c r="I853">
        <v>1434894082</v>
      </c>
      <c r="J853">
        <v>1432302082</v>
      </c>
      <c r="K853" t="b">
        <v>0</v>
      </c>
      <c r="L853">
        <v>9</v>
      </c>
      <c r="M853" t="b">
        <v>1</v>
      </c>
      <c r="N853" t="s">
        <v>8269</v>
      </c>
      <c r="O853" s="20" t="s">
        <v>8319</v>
      </c>
      <c r="P853" s="15" t="s">
        <v>8320</v>
      </c>
      <c r="Q853" s="12">
        <v>42146.570393518516</v>
      </c>
      <c r="R853">
        <v>2015</v>
      </c>
      <c r="S853" t="s">
        <v>8368</v>
      </c>
    </row>
    <row r="854" spans="1:19" ht="189" thickBot="1" x14ac:dyDescent="0.4">
      <c r="A854">
        <v>3573</v>
      </c>
      <c r="B854" s="3" t="s">
        <v>3572</v>
      </c>
      <c r="C854" s="3" t="s">
        <v>7683</v>
      </c>
      <c r="D854" s="6">
        <v>3000</v>
      </c>
      <c r="E854" s="8">
        <v>3084</v>
      </c>
      <c r="F854" t="s">
        <v>8218</v>
      </c>
      <c r="G854" t="s">
        <v>8224</v>
      </c>
      <c r="H854" t="s">
        <v>8246</v>
      </c>
      <c r="I854">
        <v>1415440846</v>
      </c>
      <c r="J854">
        <v>1412845246</v>
      </c>
      <c r="K854" t="b">
        <v>0</v>
      </c>
      <c r="L854">
        <v>78</v>
      </c>
      <c r="M854" t="b">
        <v>1</v>
      </c>
      <c r="N854" t="s">
        <v>8269</v>
      </c>
      <c r="O854" s="20" t="s">
        <v>8319</v>
      </c>
      <c r="P854" s="15" t="s">
        <v>8320</v>
      </c>
      <c r="Q854" s="13">
        <v>41921.375532407408</v>
      </c>
      <c r="R854">
        <v>2014</v>
      </c>
      <c r="S854" t="s">
        <v>8373</v>
      </c>
    </row>
    <row r="855" spans="1:19" ht="247" thickBot="1" x14ac:dyDescent="0.4">
      <c r="A855">
        <v>3574</v>
      </c>
      <c r="B855" s="3" t="s">
        <v>3573</v>
      </c>
      <c r="C855" s="3" t="s">
        <v>7684</v>
      </c>
      <c r="D855" s="6">
        <v>5800</v>
      </c>
      <c r="E855" s="8">
        <v>6155</v>
      </c>
      <c r="F855" t="s">
        <v>8218</v>
      </c>
      <c r="G855" t="s">
        <v>8223</v>
      </c>
      <c r="H855" t="s">
        <v>8245</v>
      </c>
      <c r="I855">
        <v>1415921848</v>
      </c>
      <c r="J855">
        <v>1413326248</v>
      </c>
      <c r="K855" t="b">
        <v>0</v>
      </c>
      <c r="L855">
        <v>45</v>
      </c>
      <c r="M855" t="b">
        <v>1</v>
      </c>
      <c r="N855" t="s">
        <v>8269</v>
      </c>
      <c r="O855" s="20" t="s">
        <v>8319</v>
      </c>
      <c r="P855" s="15" t="s">
        <v>8320</v>
      </c>
      <c r="Q855" s="12">
        <v>41926.942685185182</v>
      </c>
      <c r="R855">
        <v>2014</v>
      </c>
      <c r="S855" t="s">
        <v>8373</v>
      </c>
    </row>
    <row r="856" spans="1:19" ht="276" thickBot="1" x14ac:dyDescent="0.4">
      <c r="A856">
        <v>3575</v>
      </c>
      <c r="B856" s="3" t="s">
        <v>3574</v>
      </c>
      <c r="C856" s="3" t="s">
        <v>7685</v>
      </c>
      <c r="D856" s="6">
        <v>10000</v>
      </c>
      <c r="E856" s="8">
        <v>10133</v>
      </c>
      <c r="F856" t="s">
        <v>8218</v>
      </c>
      <c r="G856" t="s">
        <v>8223</v>
      </c>
      <c r="H856" t="s">
        <v>8245</v>
      </c>
      <c r="I856">
        <v>1470887940</v>
      </c>
      <c r="J856">
        <v>1468176527</v>
      </c>
      <c r="K856" t="b">
        <v>0</v>
      </c>
      <c r="L856">
        <v>102</v>
      </c>
      <c r="M856" t="b">
        <v>1</v>
      </c>
      <c r="N856" t="s">
        <v>8269</v>
      </c>
      <c r="O856" s="20" t="s">
        <v>8319</v>
      </c>
      <c r="P856" s="15" t="s">
        <v>8320</v>
      </c>
      <c r="Q856" s="13">
        <v>42561.783877314818</v>
      </c>
      <c r="R856">
        <v>2016</v>
      </c>
      <c r="S856" t="s">
        <v>8370</v>
      </c>
    </row>
    <row r="857" spans="1:19" ht="247" thickBot="1" x14ac:dyDescent="0.4">
      <c r="A857">
        <v>3576</v>
      </c>
      <c r="B857" s="3" t="s">
        <v>3575</v>
      </c>
      <c r="C857" s="3" t="s">
        <v>7686</v>
      </c>
      <c r="D857" s="6">
        <v>100</v>
      </c>
      <c r="E857" s="8">
        <v>100</v>
      </c>
      <c r="F857" t="s">
        <v>8218</v>
      </c>
      <c r="G857" t="s">
        <v>8223</v>
      </c>
      <c r="H857" t="s">
        <v>8245</v>
      </c>
      <c r="I857">
        <v>1480947054</v>
      </c>
      <c r="J857">
        <v>1475759454</v>
      </c>
      <c r="K857" t="b">
        <v>0</v>
      </c>
      <c r="L857">
        <v>5</v>
      </c>
      <c r="M857" t="b">
        <v>1</v>
      </c>
      <c r="N857" t="s">
        <v>8269</v>
      </c>
      <c r="O857" s="20" t="s">
        <v>8319</v>
      </c>
      <c r="P857" s="15" t="s">
        <v>8320</v>
      </c>
      <c r="Q857" s="12">
        <v>42649.54923611111</v>
      </c>
      <c r="R857">
        <v>2016</v>
      </c>
      <c r="S857" t="s">
        <v>8373</v>
      </c>
    </row>
    <row r="858" spans="1:19" ht="232.5" thickBot="1" x14ac:dyDescent="0.4">
      <c r="A858">
        <v>3577</v>
      </c>
      <c r="B858" s="3" t="s">
        <v>3576</v>
      </c>
      <c r="C858" s="3" t="s">
        <v>7687</v>
      </c>
      <c r="D858" s="6">
        <v>600</v>
      </c>
      <c r="E858" s="8">
        <v>780</v>
      </c>
      <c r="F858" t="s">
        <v>8218</v>
      </c>
      <c r="G858" t="s">
        <v>8223</v>
      </c>
      <c r="H858" t="s">
        <v>8245</v>
      </c>
      <c r="I858">
        <v>1430029680</v>
      </c>
      <c r="J858">
        <v>1427741583</v>
      </c>
      <c r="K858" t="b">
        <v>0</v>
      </c>
      <c r="L858">
        <v>27</v>
      </c>
      <c r="M858" t="b">
        <v>1</v>
      </c>
      <c r="N858" t="s">
        <v>8269</v>
      </c>
      <c r="O858" s="20" t="s">
        <v>8319</v>
      </c>
      <c r="P858" s="15" t="s">
        <v>8320</v>
      </c>
      <c r="Q858" s="13">
        <v>42093.786840277775</v>
      </c>
      <c r="R858">
        <v>2015</v>
      </c>
      <c r="S858" t="s">
        <v>8366</v>
      </c>
    </row>
    <row r="859" spans="1:19" ht="247" thickBot="1" x14ac:dyDescent="0.4">
      <c r="A859">
        <v>3578</v>
      </c>
      <c r="B859" s="3" t="s">
        <v>3577</v>
      </c>
      <c r="C859" s="3" t="s">
        <v>7688</v>
      </c>
      <c r="D859" s="6">
        <v>1500</v>
      </c>
      <c r="E859" s="8">
        <v>1500.2</v>
      </c>
      <c r="F859" t="s">
        <v>8218</v>
      </c>
      <c r="G859" t="s">
        <v>8224</v>
      </c>
      <c r="H859" t="s">
        <v>8246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8269</v>
      </c>
      <c r="O859" s="20" t="s">
        <v>8319</v>
      </c>
      <c r="P859" s="15" t="s">
        <v>8320</v>
      </c>
      <c r="Q859" s="12">
        <v>42460.733530092592</v>
      </c>
      <c r="R859">
        <v>2016</v>
      </c>
      <c r="S859" t="s">
        <v>8366</v>
      </c>
    </row>
    <row r="860" spans="1:19" ht="276" thickBot="1" x14ac:dyDescent="0.4">
      <c r="A860">
        <v>3579</v>
      </c>
      <c r="B860" s="3" t="s">
        <v>3578</v>
      </c>
      <c r="C860" s="3" t="s">
        <v>7689</v>
      </c>
      <c r="D860" s="6">
        <v>500</v>
      </c>
      <c r="E860" s="8">
        <v>500</v>
      </c>
      <c r="F860" t="s">
        <v>8218</v>
      </c>
      <c r="G860" t="s">
        <v>8224</v>
      </c>
      <c r="H860" t="s">
        <v>8246</v>
      </c>
      <c r="I860">
        <v>1459444656</v>
      </c>
      <c r="J860">
        <v>1456856256</v>
      </c>
      <c r="K860" t="b">
        <v>0</v>
      </c>
      <c r="L860">
        <v>14</v>
      </c>
      <c r="M860" t="b">
        <v>1</v>
      </c>
      <c r="N860" t="s">
        <v>8269</v>
      </c>
      <c r="O860" s="20" t="s">
        <v>8319</v>
      </c>
      <c r="P860" s="15" t="s">
        <v>8320</v>
      </c>
      <c r="Q860" s="13">
        <v>42430.76222222222</v>
      </c>
      <c r="R860">
        <v>2016</v>
      </c>
      <c r="S860" t="s">
        <v>8366</v>
      </c>
    </row>
    <row r="861" spans="1:19" ht="247" thickBot="1" x14ac:dyDescent="0.4">
      <c r="A861">
        <v>3580</v>
      </c>
      <c r="B861" s="3" t="s">
        <v>3579</v>
      </c>
      <c r="C861" s="3" t="s">
        <v>7690</v>
      </c>
      <c r="D861" s="6">
        <v>900</v>
      </c>
      <c r="E861" s="8">
        <v>1025</v>
      </c>
      <c r="F861" t="s">
        <v>8218</v>
      </c>
      <c r="G861" t="s">
        <v>8223</v>
      </c>
      <c r="H861" t="s">
        <v>8245</v>
      </c>
      <c r="I861">
        <v>1425185940</v>
      </c>
      <c r="J861">
        <v>1421900022</v>
      </c>
      <c r="K861" t="b">
        <v>0</v>
      </c>
      <c r="L861">
        <v>27</v>
      </c>
      <c r="M861" t="b">
        <v>1</v>
      </c>
      <c r="N861" t="s">
        <v>8269</v>
      </c>
      <c r="O861" s="20" t="s">
        <v>8319</v>
      </c>
      <c r="P861" s="15" t="s">
        <v>8320</v>
      </c>
      <c r="Q861" s="12">
        <v>42026.176180555558</v>
      </c>
      <c r="R861">
        <v>2015</v>
      </c>
      <c r="S861" t="s">
        <v>8365</v>
      </c>
    </row>
    <row r="862" spans="1:19" ht="290.5" thickBot="1" x14ac:dyDescent="0.4">
      <c r="A862">
        <v>3581</v>
      </c>
      <c r="B862" s="3" t="s">
        <v>3580</v>
      </c>
      <c r="C862" s="3" t="s">
        <v>7691</v>
      </c>
      <c r="D862" s="6">
        <v>1500</v>
      </c>
      <c r="E862" s="8">
        <v>1500</v>
      </c>
      <c r="F862" t="s">
        <v>8218</v>
      </c>
      <c r="G862" t="s">
        <v>8224</v>
      </c>
      <c r="H862" t="s">
        <v>8246</v>
      </c>
      <c r="I862">
        <v>1406719110</v>
      </c>
      <c r="J862">
        <v>1405509510</v>
      </c>
      <c r="K862" t="b">
        <v>0</v>
      </c>
      <c r="L862">
        <v>45</v>
      </c>
      <c r="M862" t="b">
        <v>1</v>
      </c>
      <c r="N862" t="s">
        <v>8269</v>
      </c>
      <c r="O862" s="20" t="s">
        <v>8319</v>
      </c>
      <c r="P862" s="15" t="s">
        <v>8320</v>
      </c>
      <c r="Q862" s="13">
        <v>41836.471180555556</v>
      </c>
      <c r="R862">
        <v>2014</v>
      </c>
      <c r="S862" t="s">
        <v>8370</v>
      </c>
    </row>
    <row r="863" spans="1:19" ht="232.5" thickBot="1" x14ac:dyDescent="0.4">
      <c r="A863">
        <v>3582</v>
      </c>
      <c r="B863" s="3" t="s">
        <v>3581</v>
      </c>
      <c r="C863" s="3" t="s">
        <v>7692</v>
      </c>
      <c r="D863" s="6">
        <v>1000</v>
      </c>
      <c r="E863" s="8">
        <v>2870</v>
      </c>
      <c r="F863" t="s">
        <v>8218</v>
      </c>
      <c r="G863" t="s">
        <v>8223</v>
      </c>
      <c r="H863" t="s">
        <v>8245</v>
      </c>
      <c r="I863">
        <v>1459822682</v>
      </c>
      <c r="J863">
        <v>1458613082</v>
      </c>
      <c r="K863" t="b">
        <v>0</v>
      </c>
      <c r="L863">
        <v>49</v>
      </c>
      <c r="M863" t="b">
        <v>1</v>
      </c>
      <c r="N863" t="s">
        <v>8269</v>
      </c>
      <c r="O863" s="20" t="s">
        <v>8319</v>
      </c>
      <c r="P863" s="15" t="s">
        <v>8320</v>
      </c>
      <c r="Q863" s="12">
        <v>42451.095856481479</v>
      </c>
      <c r="R863">
        <v>2016</v>
      </c>
      <c r="S863" t="s">
        <v>8366</v>
      </c>
    </row>
    <row r="864" spans="1:19" ht="261.5" thickBot="1" x14ac:dyDescent="0.4">
      <c r="A864">
        <v>3583</v>
      </c>
      <c r="B864" s="3" t="s">
        <v>3582</v>
      </c>
      <c r="C864" s="3" t="s">
        <v>7693</v>
      </c>
      <c r="D864" s="6">
        <v>3000</v>
      </c>
      <c r="E864" s="8">
        <v>3255</v>
      </c>
      <c r="F864" t="s">
        <v>8218</v>
      </c>
      <c r="G864" t="s">
        <v>8223</v>
      </c>
      <c r="H864" t="s">
        <v>8245</v>
      </c>
      <c r="I864">
        <v>1460970805</v>
      </c>
      <c r="J864">
        <v>1455790405</v>
      </c>
      <c r="K864" t="b">
        <v>0</v>
      </c>
      <c r="L864">
        <v>24</v>
      </c>
      <c r="M864" t="b">
        <v>1</v>
      </c>
      <c r="N864" t="s">
        <v>8269</v>
      </c>
      <c r="O864" s="20" t="s">
        <v>8319</v>
      </c>
      <c r="P864" s="15" t="s">
        <v>8320</v>
      </c>
      <c r="Q864" s="13">
        <v>42418.425983796296</v>
      </c>
      <c r="R864">
        <v>2016</v>
      </c>
      <c r="S864" t="s">
        <v>8376</v>
      </c>
    </row>
    <row r="865" spans="1:19" ht="247" thickBot="1" x14ac:dyDescent="0.4">
      <c r="A865">
        <v>3584</v>
      </c>
      <c r="B865" s="3" t="s">
        <v>3583</v>
      </c>
      <c r="C865" s="3" t="s">
        <v>7694</v>
      </c>
      <c r="D865" s="6">
        <v>3000</v>
      </c>
      <c r="E865" s="8">
        <v>3465</v>
      </c>
      <c r="F865" t="s">
        <v>8218</v>
      </c>
      <c r="G865" t="s">
        <v>8224</v>
      </c>
      <c r="H865" t="s">
        <v>8246</v>
      </c>
      <c r="I865">
        <v>1436772944</v>
      </c>
      <c r="J865">
        <v>1434180944</v>
      </c>
      <c r="K865" t="b">
        <v>0</v>
      </c>
      <c r="L865">
        <v>112</v>
      </c>
      <c r="M865" t="b">
        <v>1</v>
      </c>
      <c r="N865" t="s">
        <v>8269</v>
      </c>
      <c r="O865" s="20" t="s">
        <v>8319</v>
      </c>
      <c r="P865" s="15" t="s">
        <v>8320</v>
      </c>
      <c r="Q865" s="12">
        <v>42168.316481481481</v>
      </c>
      <c r="R865">
        <v>2015</v>
      </c>
      <c r="S865" t="s">
        <v>8369</v>
      </c>
    </row>
    <row r="866" spans="1:19" ht="247" thickBot="1" x14ac:dyDescent="0.4">
      <c r="A866">
        <v>3585</v>
      </c>
      <c r="B866" s="3" t="s">
        <v>3584</v>
      </c>
      <c r="C866" s="3" t="s">
        <v>7695</v>
      </c>
      <c r="D866" s="6">
        <v>3400</v>
      </c>
      <c r="E866" s="8">
        <v>4050</v>
      </c>
      <c r="F866" t="s">
        <v>8218</v>
      </c>
      <c r="G866" t="s">
        <v>8223</v>
      </c>
      <c r="H866" t="s">
        <v>8245</v>
      </c>
      <c r="I866">
        <v>1419181890</v>
      </c>
      <c r="J866">
        <v>1416589890</v>
      </c>
      <c r="K866" t="b">
        <v>0</v>
      </c>
      <c r="L866">
        <v>23</v>
      </c>
      <c r="M866" t="b">
        <v>1</v>
      </c>
      <c r="N866" t="s">
        <v>8269</v>
      </c>
      <c r="O866" s="20" t="s">
        <v>8319</v>
      </c>
      <c r="P866" s="15" t="s">
        <v>8320</v>
      </c>
      <c r="Q866" s="13">
        <v>41964.716319444444</v>
      </c>
      <c r="R866">
        <v>2014</v>
      </c>
      <c r="S866" t="s">
        <v>8374</v>
      </c>
    </row>
    <row r="867" spans="1:19" ht="87.5" thickBot="1" x14ac:dyDescent="0.4">
      <c r="A867">
        <v>3586</v>
      </c>
      <c r="B867" s="3" t="s">
        <v>3585</v>
      </c>
      <c r="C867" s="3" t="s">
        <v>7696</v>
      </c>
      <c r="D867" s="6">
        <v>7500</v>
      </c>
      <c r="E867" s="8">
        <v>8207</v>
      </c>
      <c r="F867" t="s">
        <v>8218</v>
      </c>
      <c r="G867" t="s">
        <v>8223</v>
      </c>
      <c r="H867" t="s">
        <v>8245</v>
      </c>
      <c r="I867">
        <v>1474649070</v>
      </c>
      <c r="J867">
        <v>1469465070</v>
      </c>
      <c r="K867" t="b">
        <v>0</v>
      </c>
      <c r="L867">
        <v>54</v>
      </c>
      <c r="M867" t="b">
        <v>1</v>
      </c>
      <c r="N867" t="s">
        <v>8269</v>
      </c>
      <c r="O867" s="20" t="s">
        <v>8319</v>
      </c>
      <c r="P867" s="15" t="s">
        <v>8320</v>
      </c>
      <c r="Q867" s="12">
        <v>42576.697569444441</v>
      </c>
      <c r="R867">
        <v>2016</v>
      </c>
      <c r="S867" t="s">
        <v>8370</v>
      </c>
    </row>
    <row r="868" spans="1:19" ht="232.5" thickBot="1" x14ac:dyDescent="0.4">
      <c r="A868">
        <v>3587</v>
      </c>
      <c r="B868" s="3" t="s">
        <v>3586</v>
      </c>
      <c r="C868" s="3" t="s">
        <v>7697</v>
      </c>
      <c r="D868" s="6">
        <v>500</v>
      </c>
      <c r="E868" s="8">
        <v>633</v>
      </c>
      <c r="F868" t="s">
        <v>8218</v>
      </c>
      <c r="G868" t="s">
        <v>8224</v>
      </c>
      <c r="H868" t="s">
        <v>8246</v>
      </c>
      <c r="I868">
        <v>1467054000</v>
      </c>
      <c r="J868">
        <v>1463144254</v>
      </c>
      <c r="K868" t="b">
        <v>0</v>
      </c>
      <c r="L868">
        <v>28</v>
      </c>
      <c r="M868" t="b">
        <v>1</v>
      </c>
      <c r="N868" t="s">
        <v>8269</v>
      </c>
      <c r="O868" s="20" t="s">
        <v>8319</v>
      </c>
      <c r="P868" s="15" t="s">
        <v>8320</v>
      </c>
      <c r="Q868" s="13">
        <v>42503.539976851855</v>
      </c>
      <c r="R868">
        <v>2016</v>
      </c>
      <c r="S868" t="s">
        <v>8368</v>
      </c>
    </row>
    <row r="869" spans="1:19" ht="218" thickBot="1" x14ac:dyDescent="0.4">
      <c r="A869">
        <v>3588</v>
      </c>
      <c r="B869" s="3" t="s">
        <v>3587</v>
      </c>
      <c r="C869" s="3" t="s">
        <v>7698</v>
      </c>
      <c r="D869" s="6">
        <v>200</v>
      </c>
      <c r="E869" s="8">
        <v>201</v>
      </c>
      <c r="F869" t="s">
        <v>8218</v>
      </c>
      <c r="G869" t="s">
        <v>8224</v>
      </c>
      <c r="H869" t="s">
        <v>8246</v>
      </c>
      <c r="I869">
        <v>1430348400</v>
      </c>
      <c r="J869">
        <v>1428436410</v>
      </c>
      <c r="K869" t="b">
        <v>0</v>
      </c>
      <c r="L869">
        <v>11</v>
      </c>
      <c r="M869" t="b">
        <v>1</v>
      </c>
      <c r="N869" t="s">
        <v>8269</v>
      </c>
      <c r="O869" s="20" t="s">
        <v>8319</v>
      </c>
      <c r="P869" s="15" t="s">
        <v>8320</v>
      </c>
      <c r="Q869" s="12">
        <v>42101.828819444447</v>
      </c>
      <c r="R869">
        <v>2015</v>
      </c>
      <c r="S869" t="s">
        <v>8367</v>
      </c>
    </row>
    <row r="870" spans="1:19" ht="261.5" thickBot="1" x14ac:dyDescent="0.4">
      <c r="A870">
        <v>3589</v>
      </c>
      <c r="B870" s="3" t="s">
        <v>3588</v>
      </c>
      <c r="C870" s="3" t="s">
        <v>7699</v>
      </c>
      <c r="D870" s="6">
        <v>4000</v>
      </c>
      <c r="E870" s="8">
        <v>5100</v>
      </c>
      <c r="F870" t="s">
        <v>8218</v>
      </c>
      <c r="G870" t="s">
        <v>8223</v>
      </c>
      <c r="H870" t="s">
        <v>8245</v>
      </c>
      <c r="I870">
        <v>1432654347</v>
      </c>
      <c r="J870">
        <v>1430494347</v>
      </c>
      <c r="K870" t="b">
        <v>0</v>
      </c>
      <c r="L870">
        <v>62</v>
      </c>
      <c r="M870" t="b">
        <v>1</v>
      </c>
      <c r="N870" t="s">
        <v>8269</v>
      </c>
      <c r="O870" s="20" t="s">
        <v>8319</v>
      </c>
      <c r="P870" s="15" t="s">
        <v>8320</v>
      </c>
      <c r="Q870" s="13">
        <v>42125.647534722222</v>
      </c>
      <c r="R870">
        <v>2015</v>
      </c>
      <c r="S870" t="s">
        <v>8368</v>
      </c>
    </row>
    <row r="871" spans="1:19" ht="290.5" thickBot="1" x14ac:dyDescent="0.4">
      <c r="A871">
        <v>3590</v>
      </c>
      <c r="B871" s="3" t="s">
        <v>3589</v>
      </c>
      <c r="C871" s="3" t="s">
        <v>7700</v>
      </c>
      <c r="D871" s="6">
        <v>5000</v>
      </c>
      <c r="E871" s="8">
        <v>5003</v>
      </c>
      <c r="F871" t="s">
        <v>8218</v>
      </c>
      <c r="G871" t="s">
        <v>8224</v>
      </c>
      <c r="H871" t="s">
        <v>8246</v>
      </c>
      <c r="I871">
        <v>1413792034</v>
      </c>
      <c r="J871">
        <v>1411200034</v>
      </c>
      <c r="K871" t="b">
        <v>0</v>
      </c>
      <c r="L871">
        <v>73</v>
      </c>
      <c r="M871" t="b">
        <v>1</v>
      </c>
      <c r="N871" t="s">
        <v>8269</v>
      </c>
      <c r="O871" s="20" t="s">
        <v>8319</v>
      </c>
      <c r="P871" s="15" t="s">
        <v>8320</v>
      </c>
      <c r="Q871" s="12">
        <v>41902.333726851852</v>
      </c>
      <c r="R871">
        <v>2014</v>
      </c>
      <c r="S871" t="s">
        <v>8372</v>
      </c>
    </row>
    <row r="872" spans="1:19" ht="261.5" thickBot="1" x14ac:dyDescent="0.4">
      <c r="A872">
        <v>3591</v>
      </c>
      <c r="B872" s="3" t="s">
        <v>3590</v>
      </c>
      <c r="C872" s="3" t="s">
        <v>7701</v>
      </c>
      <c r="D872" s="6">
        <v>700</v>
      </c>
      <c r="E872" s="8">
        <v>1225</v>
      </c>
      <c r="F872" t="s">
        <v>8218</v>
      </c>
      <c r="G872" t="s">
        <v>8223</v>
      </c>
      <c r="H872" t="s">
        <v>8245</v>
      </c>
      <c r="I872">
        <v>1422075540</v>
      </c>
      <c r="J872">
        <v>1419979544</v>
      </c>
      <c r="K872" t="b">
        <v>0</v>
      </c>
      <c r="L872">
        <v>18</v>
      </c>
      <c r="M872" t="b">
        <v>1</v>
      </c>
      <c r="N872" t="s">
        <v>8269</v>
      </c>
      <c r="O872" s="20" t="s">
        <v>8319</v>
      </c>
      <c r="P872" s="15" t="s">
        <v>8320</v>
      </c>
      <c r="Q872" s="13">
        <v>42003.948425925926</v>
      </c>
      <c r="R872">
        <v>2014</v>
      </c>
      <c r="S872" t="s">
        <v>8375</v>
      </c>
    </row>
    <row r="873" spans="1:19" ht="218" thickBot="1" x14ac:dyDescent="0.4">
      <c r="A873">
        <v>3592</v>
      </c>
      <c r="B873" s="3" t="s">
        <v>3591</v>
      </c>
      <c r="C873" s="3" t="s">
        <v>7702</v>
      </c>
      <c r="D873" s="6">
        <v>2000</v>
      </c>
      <c r="E873" s="8">
        <v>2545</v>
      </c>
      <c r="F873" t="s">
        <v>8218</v>
      </c>
      <c r="G873" t="s">
        <v>8223</v>
      </c>
      <c r="H873" t="s">
        <v>8245</v>
      </c>
      <c r="I873">
        <v>1423630740</v>
      </c>
      <c r="J873">
        <v>1418673307</v>
      </c>
      <c r="K873" t="b">
        <v>0</v>
      </c>
      <c r="L873">
        <v>35</v>
      </c>
      <c r="M873" t="b">
        <v>1</v>
      </c>
      <c r="N873" t="s">
        <v>8269</v>
      </c>
      <c r="O873" s="20" t="s">
        <v>8319</v>
      </c>
      <c r="P873" s="15" t="s">
        <v>8320</v>
      </c>
      <c r="Q873" s="12">
        <v>41988.829942129632</v>
      </c>
      <c r="R873">
        <v>2014</v>
      </c>
      <c r="S873" t="s">
        <v>8375</v>
      </c>
    </row>
    <row r="874" spans="1:19" ht="232.5" thickBot="1" x14ac:dyDescent="0.4">
      <c r="A874">
        <v>3593</v>
      </c>
      <c r="B874" s="3" t="s">
        <v>3592</v>
      </c>
      <c r="C874" s="3" t="s">
        <v>7703</v>
      </c>
      <c r="D874" s="6">
        <v>3000</v>
      </c>
      <c r="E874" s="8">
        <v>3319</v>
      </c>
      <c r="F874" t="s">
        <v>8218</v>
      </c>
      <c r="G874" t="s">
        <v>8223</v>
      </c>
      <c r="H874" t="s">
        <v>8245</v>
      </c>
      <c r="I874">
        <v>1420489560</v>
      </c>
      <c r="J874">
        <v>1417469639</v>
      </c>
      <c r="K874" t="b">
        <v>0</v>
      </c>
      <c r="L874">
        <v>43</v>
      </c>
      <c r="M874" t="b">
        <v>1</v>
      </c>
      <c r="N874" t="s">
        <v>8269</v>
      </c>
      <c r="O874" s="20" t="s">
        <v>8319</v>
      </c>
      <c r="P874" s="15" t="s">
        <v>8320</v>
      </c>
      <c r="Q874" s="13">
        <v>41974.898599537039</v>
      </c>
      <c r="R874">
        <v>2014</v>
      </c>
      <c r="S874" t="s">
        <v>8375</v>
      </c>
    </row>
    <row r="875" spans="1:19" ht="290.5" thickBot="1" x14ac:dyDescent="0.4">
      <c r="A875">
        <v>3594</v>
      </c>
      <c r="B875" s="3" t="s">
        <v>3593</v>
      </c>
      <c r="C875" s="3" t="s">
        <v>7704</v>
      </c>
      <c r="D875" s="6">
        <v>1600</v>
      </c>
      <c r="E875" s="8">
        <v>2015</v>
      </c>
      <c r="F875" t="s">
        <v>8218</v>
      </c>
      <c r="G875" t="s">
        <v>8223</v>
      </c>
      <c r="H875" t="s">
        <v>8245</v>
      </c>
      <c r="I875">
        <v>1472952982</v>
      </c>
      <c r="J875">
        <v>1470792982</v>
      </c>
      <c r="K875" t="b">
        <v>0</v>
      </c>
      <c r="L875">
        <v>36</v>
      </c>
      <c r="M875" t="b">
        <v>1</v>
      </c>
      <c r="N875" t="s">
        <v>8269</v>
      </c>
      <c r="O875" s="20" t="s">
        <v>8319</v>
      </c>
      <c r="P875" s="15" t="s">
        <v>8320</v>
      </c>
      <c r="Q875" s="12">
        <v>42592.066921296297</v>
      </c>
      <c r="R875">
        <v>2016</v>
      </c>
      <c r="S875" t="s">
        <v>8371</v>
      </c>
    </row>
    <row r="876" spans="1:19" ht="131" thickBot="1" x14ac:dyDescent="0.4">
      <c r="A876">
        <v>3595</v>
      </c>
      <c r="B876" s="3" t="s">
        <v>3594</v>
      </c>
      <c r="C876" s="3" t="s">
        <v>7705</v>
      </c>
      <c r="D876" s="6">
        <v>2600</v>
      </c>
      <c r="E876" s="8">
        <v>3081</v>
      </c>
      <c r="F876" t="s">
        <v>8218</v>
      </c>
      <c r="G876" t="s">
        <v>8223</v>
      </c>
      <c r="H876" t="s">
        <v>8245</v>
      </c>
      <c r="I876">
        <v>1426229940</v>
      </c>
      <c r="J876">
        <v>1423959123</v>
      </c>
      <c r="K876" t="b">
        <v>0</v>
      </c>
      <c r="L876">
        <v>62</v>
      </c>
      <c r="M876" t="b">
        <v>1</v>
      </c>
      <c r="N876" t="s">
        <v>8269</v>
      </c>
      <c r="O876" s="20" t="s">
        <v>8319</v>
      </c>
      <c r="P876" s="15" t="s">
        <v>8320</v>
      </c>
      <c r="Q876" s="13">
        <v>42050.008368055554</v>
      </c>
      <c r="R876">
        <v>2015</v>
      </c>
      <c r="S876" t="s">
        <v>8376</v>
      </c>
    </row>
    <row r="877" spans="1:19" ht="218" thickBot="1" x14ac:dyDescent="0.4">
      <c r="A877">
        <v>3596</v>
      </c>
      <c r="B877" s="3" t="s">
        <v>3595</v>
      </c>
      <c r="C877" s="3" t="s">
        <v>7706</v>
      </c>
      <c r="D877" s="6">
        <v>1100</v>
      </c>
      <c r="E877" s="8">
        <v>1185</v>
      </c>
      <c r="F877" t="s">
        <v>8218</v>
      </c>
      <c r="G877" t="s">
        <v>8228</v>
      </c>
      <c r="H877" t="s">
        <v>8250</v>
      </c>
      <c r="I877">
        <v>1409072982</v>
      </c>
      <c r="J877">
        <v>1407258582</v>
      </c>
      <c r="K877" t="b">
        <v>0</v>
      </c>
      <c r="L877">
        <v>15</v>
      </c>
      <c r="M877" t="b">
        <v>1</v>
      </c>
      <c r="N877" t="s">
        <v>8269</v>
      </c>
      <c r="O877" s="20" t="s">
        <v>8319</v>
      </c>
      <c r="P877" s="15" t="s">
        <v>8320</v>
      </c>
      <c r="Q877" s="12">
        <v>41856.715069444443</v>
      </c>
      <c r="R877">
        <v>2014</v>
      </c>
      <c r="S877" t="s">
        <v>8371</v>
      </c>
    </row>
    <row r="878" spans="1:19" ht="160" thickBot="1" x14ac:dyDescent="0.4">
      <c r="A878">
        <v>3597</v>
      </c>
      <c r="B878" s="3" t="s">
        <v>3596</v>
      </c>
      <c r="C878" s="3" t="s">
        <v>7707</v>
      </c>
      <c r="D878" s="6">
        <v>2500</v>
      </c>
      <c r="E878" s="8">
        <v>2565</v>
      </c>
      <c r="F878" t="s">
        <v>8218</v>
      </c>
      <c r="G878" t="s">
        <v>8223</v>
      </c>
      <c r="H878" t="s">
        <v>8245</v>
      </c>
      <c r="I878">
        <v>1456984740</v>
      </c>
      <c r="J878">
        <v>1455717790</v>
      </c>
      <c r="K878" t="b">
        <v>0</v>
      </c>
      <c r="L878">
        <v>33</v>
      </c>
      <c r="M878" t="b">
        <v>1</v>
      </c>
      <c r="N878" t="s">
        <v>8269</v>
      </c>
      <c r="O878" s="20" t="s">
        <v>8319</v>
      </c>
      <c r="P878" s="15" t="s">
        <v>8320</v>
      </c>
      <c r="Q878" s="13">
        <v>42417.585532407407</v>
      </c>
      <c r="R878">
        <v>2016</v>
      </c>
      <c r="S878" t="s">
        <v>8376</v>
      </c>
    </row>
    <row r="879" spans="1:19" ht="218" thickBot="1" x14ac:dyDescent="0.4">
      <c r="A879">
        <v>3598</v>
      </c>
      <c r="B879" s="3" t="s">
        <v>3597</v>
      </c>
      <c r="C879" s="3" t="s">
        <v>7708</v>
      </c>
      <c r="D879" s="6">
        <v>1000</v>
      </c>
      <c r="E879" s="8">
        <v>1101</v>
      </c>
      <c r="F879" t="s">
        <v>8218</v>
      </c>
      <c r="G879" t="s">
        <v>8223</v>
      </c>
      <c r="H879" t="s">
        <v>8245</v>
      </c>
      <c r="I879">
        <v>1409720340</v>
      </c>
      <c r="J879">
        <v>1408129822</v>
      </c>
      <c r="K879" t="b">
        <v>0</v>
      </c>
      <c r="L879">
        <v>27</v>
      </c>
      <c r="M879" t="b">
        <v>1</v>
      </c>
      <c r="N879" t="s">
        <v>8269</v>
      </c>
      <c r="O879" s="20" t="s">
        <v>8319</v>
      </c>
      <c r="P879" s="15" t="s">
        <v>8320</v>
      </c>
      <c r="Q879" s="12">
        <v>41866.79886574074</v>
      </c>
      <c r="R879">
        <v>2014</v>
      </c>
      <c r="S879" t="s">
        <v>8371</v>
      </c>
    </row>
    <row r="880" spans="1:19" ht="247" thickBot="1" x14ac:dyDescent="0.4">
      <c r="A880">
        <v>3599</v>
      </c>
      <c r="B880" s="3" t="s">
        <v>3598</v>
      </c>
      <c r="C880" s="3" t="s">
        <v>7709</v>
      </c>
      <c r="D880" s="6">
        <v>500</v>
      </c>
      <c r="E880" s="8">
        <v>1010</v>
      </c>
      <c r="F880" t="s">
        <v>8218</v>
      </c>
      <c r="G880" t="s">
        <v>8223</v>
      </c>
      <c r="H880" t="s">
        <v>8245</v>
      </c>
      <c r="I880">
        <v>1440892800</v>
      </c>
      <c r="J880">
        <v>1438715077</v>
      </c>
      <c r="K880" t="b">
        <v>0</v>
      </c>
      <c r="L880">
        <v>17</v>
      </c>
      <c r="M880" t="b">
        <v>1</v>
      </c>
      <c r="N880" t="s">
        <v>8269</v>
      </c>
      <c r="O880" s="20" t="s">
        <v>8319</v>
      </c>
      <c r="P880" s="15" t="s">
        <v>8320</v>
      </c>
      <c r="Q880" s="13">
        <v>42220.794872685183</v>
      </c>
      <c r="R880">
        <v>2015</v>
      </c>
      <c r="S880" t="s">
        <v>8371</v>
      </c>
    </row>
    <row r="881" spans="1:19" ht="145.5" thickBot="1" x14ac:dyDescent="0.4">
      <c r="A881">
        <v>3600</v>
      </c>
      <c r="B881" s="3" t="s">
        <v>3599</v>
      </c>
      <c r="C881" s="3" t="s">
        <v>7710</v>
      </c>
      <c r="D881" s="6">
        <v>10</v>
      </c>
      <c r="E881" s="8">
        <v>13</v>
      </c>
      <c r="F881" t="s">
        <v>8218</v>
      </c>
      <c r="G881" t="s">
        <v>8223</v>
      </c>
      <c r="H881" t="s">
        <v>8245</v>
      </c>
      <c r="I881">
        <v>1476390164</v>
      </c>
      <c r="J881">
        <v>1473970964</v>
      </c>
      <c r="K881" t="b">
        <v>0</v>
      </c>
      <c r="L881">
        <v>4</v>
      </c>
      <c r="M881" t="b">
        <v>1</v>
      </c>
      <c r="N881" t="s">
        <v>8269</v>
      </c>
      <c r="O881" s="20" t="s">
        <v>8319</v>
      </c>
      <c r="P881" s="15" t="s">
        <v>8320</v>
      </c>
      <c r="Q881" s="12">
        <v>42628.849120370367</v>
      </c>
      <c r="R881">
        <v>2016</v>
      </c>
      <c r="S881" t="s">
        <v>8372</v>
      </c>
    </row>
    <row r="882" spans="1:19" ht="218" thickBot="1" x14ac:dyDescent="0.4">
      <c r="A882">
        <v>3601</v>
      </c>
      <c r="B882" s="3" t="s">
        <v>3600</v>
      </c>
      <c r="C882" s="3" t="s">
        <v>7711</v>
      </c>
      <c r="D882" s="6">
        <v>2000</v>
      </c>
      <c r="E882" s="8">
        <v>2087</v>
      </c>
      <c r="F882" t="s">
        <v>8218</v>
      </c>
      <c r="G882" t="s">
        <v>8224</v>
      </c>
      <c r="H882" t="s">
        <v>8246</v>
      </c>
      <c r="I882">
        <v>1421452682</v>
      </c>
      <c r="J882">
        <v>1418860682</v>
      </c>
      <c r="K882" t="b">
        <v>0</v>
      </c>
      <c r="L882">
        <v>53</v>
      </c>
      <c r="M882" t="b">
        <v>1</v>
      </c>
      <c r="N882" t="s">
        <v>8269</v>
      </c>
      <c r="O882" s="20" t="s">
        <v>8319</v>
      </c>
      <c r="P882" s="15" t="s">
        <v>8320</v>
      </c>
      <c r="Q882" s="13">
        <v>41990.99863425926</v>
      </c>
      <c r="R882">
        <v>2014</v>
      </c>
      <c r="S882" t="s">
        <v>8375</v>
      </c>
    </row>
    <row r="883" spans="1:19" ht="276" thickBot="1" x14ac:dyDescent="0.4">
      <c r="A883">
        <v>3602</v>
      </c>
      <c r="B883" s="3" t="s">
        <v>3601</v>
      </c>
      <c r="C883" s="3" t="s">
        <v>7712</v>
      </c>
      <c r="D883" s="6">
        <v>4000</v>
      </c>
      <c r="E883" s="8">
        <v>4002</v>
      </c>
      <c r="F883" t="s">
        <v>8218</v>
      </c>
      <c r="G883" t="s">
        <v>8223</v>
      </c>
      <c r="H883" t="s">
        <v>8245</v>
      </c>
      <c r="I883">
        <v>1463520479</v>
      </c>
      <c r="J883">
        <v>1458336479</v>
      </c>
      <c r="K883" t="b">
        <v>0</v>
      </c>
      <c r="L883">
        <v>49</v>
      </c>
      <c r="M883" t="b">
        <v>1</v>
      </c>
      <c r="N883" t="s">
        <v>8269</v>
      </c>
      <c r="O883" s="20" t="s">
        <v>8319</v>
      </c>
      <c r="P883" s="15" t="s">
        <v>8320</v>
      </c>
      <c r="Q883" s="12">
        <v>42447.894432870373</v>
      </c>
      <c r="R883">
        <v>2016</v>
      </c>
      <c r="S883" t="s">
        <v>8366</v>
      </c>
    </row>
    <row r="884" spans="1:19" ht="232.5" thickBot="1" x14ac:dyDescent="0.4">
      <c r="A884">
        <v>3603</v>
      </c>
      <c r="B884" s="3" t="s">
        <v>3602</v>
      </c>
      <c r="C884" s="3" t="s">
        <v>7713</v>
      </c>
      <c r="D884" s="6">
        <v>1500</v>
      </c>
      <c r="E884" s="8">
        <v>2560</v>
      </c>
      <c r="F884" t="s">
        <v>8218</v>
      </c>
      <c r="G884" t="s">
        <v>8223</v>
      </c>
      <c r="H884" t="s">
        <v>8245</v>
      </c>
      <c r="I884">
        <v>1446759880</v>
      </c>
      <c r="J884">
        <v>1444164280</v>
      </c>
      <c r="K884" t="b">
        <v>0</v>
      </c>
      <c r="L884">
        <v>57</v>
      </c>
      <c r="M884" t="b">
        <v>1</v>
      </c>
      <c r="N884" t="s">
        <v>8269</v>
      </c>
      <c r="O884" s="20" t="s">
        <v>8319</v>
      </c>
      <c r="P884" s="15" t="s">
        <v>8320</v>
      </c>
      <c r="Q884" s="13">
        <v>42283.864351851851</v>
      </c>
      <c r="R884">
        <v>2015</v>
      </c>
      <c r="S884" t="s">
        <v>8373</v>
      </c>
    </row>
    <row r="885" spans="1:19" ht="261.5" thickBot="1" x14ac:dyDescent="0.4">
      <c r="A885">
        <v>3604</v>
      </c>
      <c r="B885" s="3" t="s">
        <v>3603</v>
      </c>
      <c r="C885" s="3" t="s">
        <v>7714</v>
      </c>
      <c r="D885" s="6">
        <v>3000</v>
      </c>
      <c r="E885" s="8">
        <v>3385</v>
      </c>
      <c r="F885" t="s">
        <v>8218</v>
      </c>
      <c r="G885" t="s">
        <v>8223</v>
      </c>
      <c r="H885" t="s">
        <v>8245</v>
      </c>
      <c r="I885">
        <v>1461913140</v>
      </c>
      <c r="J885">
        <v>1461370956</v>
      </c>
      <c r="K885" t="b">
        <v>0</v>
      </c>
      <c r="L885">
        <v>69</v>
      </c>
      <c r="M885" t="b">
        <v>1</v>
      </c>
      <c r="N885" t="s">
        <v>8269</v>
      </c>
      <c r="O885" s="20" t="s">
        <v>8319</v>
      </c>
      <c r="P885" s="15" t="s">
        <v>8320</v>
      </c>
      <c r="Q885" s="12">
        <v>42483.015694444446</v>
      </c>
      <c r="R885">
        <v>2016</v>
      </c>
      <c r="S885" t="s">
        <v>8367</v>
      </c>
    </row>
    <row r="886" spans="1:19" ht="261.5" thickBot="1" x14ac:dyDescent="0.4">
      <c r="A886">
        <v>3605</v>
      </c>
      <c r="B886" s="3" t="s">
        <v>3604</v>
      </c>
      <c r="C886" s="3" t="s">
        <v>7715</v>
      </c>
      <c r="D886" s="6">
        <v>250</v>
      </c>
      <c r="E886" s="8">
        <v>460</v>
      </c>
      <c r="F886" t="s">
        <v>8218</v>
      </c>
      <c r="G886" t="s">
        <v>8224</v>
      </c>
      <c r="H886" t="s">
        <v>8246</v>
      </c>
      <c r="I886">
        <v>1455390126</v>
      </c>
      <c r="J886">
        <v>1452798126</v>
      </c>
      <c r="K886" t="b">
        <v>0</v>
      </c>
      <c r="L886">
        <v>15</v>
      </c>
      <c r="M886" t="b">
        <v>1</v>
      </c>
      <c r="N886" t="s">
        <v>8269</v>
      </c>
      <c r="O886" s="20" t="s">
        <v>8319</v>
      </c>
      <c r="P886" s="15" t="s">
        <v>8320</v>
      </c>
      <c r="Q886" s="13">
        <v>42383.793124999997</v>
      </c>
      <c r="R886">
        <v>2016</v>
      </c>
      <c r="S886" t="s">
        <v>8365</v>
      </c>
    </row>
    <row r="887" spans="1:19" ht="261.5" thickBot="1" x14ac:dyDescent="0.4">
      <c r="A887">
        <v>3606</v>
      </c>
      <c r="B887" s="3" t="s">
        <v>3605</v>
      </c>
      <c r="C887" s="3" t="s">
        <v>7716</v>
      </c>
      <c r="D887" s="6">
        <v>3000</v>
      </c>
      <c r="E887" s="8">
        <v>3908</v>
      </c>
      <c r="F887" t="s">
        <v>8218</v>
      </c>
      <c r="G887" t="s">
        <v>8224</v>
      </c>
      <c r="H887" t="s">
        <v>8246</v>
      </c>
      <c r="I887">
        <v>1471185057</v>
      </c>
      <c r="J887">
        <v>1468593057</v>
      </c>
      <c r="K887" t="b">
        <v>0</v>
      </c>
      <c r="L887">
        <v>64</v>
      </c>
      <c r="M887" t="b">
        <v>1</v>
      </c>
      <c r="N887" t="s">
        <v>8269</v>
      </c>
      <c r="O887" s="20" t="s">
        <v>8319</v>
      </c>
      <c r="P887" s="15" t="s">
        <v>8320</v>
      </c>
      <c r="Q887" s="12">
        <v>42566.604826388888</v>
      </c>
      <c r="R887">
        <v>2016</v>
      </c>
      <c r="S887" t="s">
        <v>8370</v>
      </c>
    </row>
    <row r="888" spans="1:19" ht="160" thickBot="1" x14ac:dyDescent="0.4">
      <c r="A888">
        <v>3607</v>
      </c>
      <c r="B888" s="3" t="s">
        <v>3606</v>
      </c>
      <c r="C888" s="3" t="s">
        <v>7717</v>
      </c>
      <c r="D888" s="6">
        <v>550</v>
      </c>
      <c r="E888" s="8">
        <v>580</v>
      </c>
      <c r="F888" t="s">
        <v>8218</v>
      </c>
      <c r="G888" t="s">
        <v>8224</v>
      </c>
      <c r="H888" t="s">
        <v>8246</v>
      </c>
      <c r="I888">
        <v>1450137600</v>
      </c>
      <c r="J888">
        <v>1448924882</v>
      </c>
      <c r="K888" t="b">
        <v>0</v>
      </c>
      <c r="L888">
        <v>20</v>
      </c>
      <c r="M888" t="b">
        <v>1</v>
      </c>
      <c r="N888" t="s">
        <v>8269</v>
      </c>
      <c r="O888" s="20" t="s">
        <v>8319</v>
      </c>
      <c r="P888" s="15" t="s">
        <v>8320</v>
      </c>
      <c r="Q888" s="13">
        <v>42338.963912037034</v>
      </c>
      <c r="R888">
        <v>2015</v>
      </c>
      <c r="S888" t="s">
        <v>8374</v>
      </c>
    </row>
    <row r="889" spans="1:19" ht="232.5" thickBot="1" x14ac:dyDescent="0.4">
      <c r="A889">
        <v>3608</v>
      </c>
      <c r="B889" s="3" t="s">
        <v>3607</v>
      </c>
      <c r="C889" s="3" t="s">
        <v>7718</v>
      </c>
      <c r="D889" s="6">
        <v>800</v>
      </c>
      <c r="E889" s="8">
        <v>800</v>
      </c>
      <c r="F889" t="s">
        <v>8218</v>
      </c>
      <c r="G889" t="s">
        <v>8224</v>
      </c>
      <c r="H889" t="s">
        <v>8246</v>
      </c>
      <c r="I889">
        <v>1466172000</v>
      </c>
      <c r="J889">
        <v>1463418090</v>
      </c>
      <c r="K889" t="b">
        <v>0</v>
      </c>
      <c r="L889">
        <v>27</v>
      </c>
      <c r="M889" t="b">
        <v>1</v>
      </c>
      <c r="N889" t="s">
        <v>8269</v>
      </c>
      <c r="O889" s="20" t="s">
        <v>8319</v>
      </c>
      <c r="P889" s="15" t="s">
        <v>8320</v>
      </c>
      <c r="Q889" s="12">
        <v>42506.709374999999</v>
      </c>
      <c r="R889">
        <v>2016</v>
      </c>
      <c r="S889" t="s">
        <v>8368</v>
      </c>
    </row>
    <row r="890" spans="1:19" ht="261.5" thickBot="1" x14ac:dyDescent="0.4">
      <c r="A890">
        <v>3609</v>
      </c>
      <c r="B890" s="3" t="s">
        <v>3608</v>
      </c>
      <c r="C890" s="3" t="s">
        <v>7719</v>
      </c>
      <c r="D890" s="6">
        <v>1960</v>
      </c>
      <c r="E890" s="8">
        <v>3005</v>
      </c>
      <c r="F890" t="s">
        <v>8218</v>
      </c>
      <c r="G890" t="s">
        <v>8224</v>
      </c>
      <c r="H890" t="s">
        <v>8246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8269</v>
      </c>
      <c r="O890" s="20" t="s">
        <v>8319</v>
      </c>
      <c r="P890" s="15" t="s">
        <v>8320</v>
      </c>
      <c r="Q890" s="13">
        <v>42429.991724537038</v>
      </c>
      <c r="R890">
        <v>2016</v>
      </c>
      <c r="S890" t="s">
        <v>8376</v>
      </c>
    </row>
    <row r="891" spans="1:19" ht="232.5" thickBot="1" x14ac:dyDescent="0.4">
      <c r="A891">
        <v>3610</v>
      </c>
      <c r="B891" s="3" t="s">
        <v>3609</v>
      </c>
      <c r="C891" s="3" t="s">
        <v>7720</v>
      </c>
      <c r="D891" s="6">
        <v>1000</v>
      </c>
      <c r="E891" s="8">
        <v>1623</v>
      </c>
      <c r="F891" t="s">
        <v>8218</v>
      </c>
      <c r="G891" t="s">
        <v>8224</v>
      </c>
      <c r="H891" t="s">
        <v>8246</v>
      </c>
      <c r="I891">
        <v>1439806936</v>
      </c>
      <c r="J891">
        <v>1437214936</v>
      </c>
      <c r="K891" t="b">
        <v>0</v>
      </c>
      <c r="L891">
        <v>31</v>
      </c>
      <c r="M891" t="b">
        <v>1</v>
      </c>
      <c r="N891" t="s">
        <v>8269</v>
      </c>
      <c r="O891" s="20" t="s">
        <v>8319</v>
      </c>
      <c r="P891" s="15" t="s">
        <v>8320</v>
      </c>
      <c r="Q891" s="12">
        <v>42203.432129629633</v>
      </c>
      <c r="R891">
        <v>2015</v>
      </c>
      <c r="S891" t="s">
        <v>8370</v>
      </c>
    </row>
    <row r="892" spans="1:19" ht="276" thickBot="1" x14ac:dyDescent="0.4">
      <c r="A892">
        <v>3611</v>
      </c>
      <c r="B892" s="3" t="s">
        <v>3610</v>
      </c>
      <c r="C892" s="3" t="s">
        <v>7721</v>
      </c>
      <c r="D892" s="6">
        <v>2500</v>
      </c>
      <c r="E892" s="8">
        <v>3400</v>
      </c>
      <c r="F892" t="s">
        <v>8218</v>
      </c>
      <c r="G892" t="s">
        <v>8224</v>
      </c>
      <c r="H892" t="s">
        <v>8246</v>
      </c>
      <c r="I892">
        <v>1428483201</v>
      </c>
      <c r="J892">
        <v>1425891201</v>
      </c>
      <c r="K892" t="b">
        <v>0</v>
      </c>
      <c r="L892">
        <v>51</v>
      </c>
      <c r="M892" t="b">
        <v>1</v>
      </c>
      <c r="N892" t="s">
        <v>8269</v>
      </c>
      <c r="O892" s="20" t="s">
        <v>8319</v>
      </c>
      <c r="P892" s="15" t="s">
        <v>8320</v>
      </c>
      <c r="Q892" s="13">
        <v>42072.370381944442</v>
      </c>
      <c r="R892">
        <v>2015</v>
      </c>
      <c r="S892" t="s">
        <v>8366</v>
      </c>
    </row>
    <row r="893" spans="1:19" ht="203.5" thickBot="1" x14ac:dyDescent="0.4">
      <c r="A893">
        <v>3612</v>
      </c>
      <c r="B893" s="3" t="s">
        <v>3611</v>
      </c>
      <c r="C893" s="3" t="s">
        <v>7722</v>
      </c>
      <c r="D893" s="6">
        <v>5000</v>
      </c>
      <c r="E893" s="8">
        <v>7220</v>
      </c>
      <c r="F893" t="s">
        <v>8218</v>
      </c>
      <c r="G893" t="s">
        <v>8228</v>
      </c>
      <c r="H893" t="s">
        <v>8250</v>
      </c>
      <c r="I893">
        <v>1402334811</v>
      </c>
      <c r="J893">
        <v>1401470811</v>
      </c>
      <c r="K893" t="b">
        <v>0</v>
      </c>
      <c r="L893">
        <v>57</v>
      </c>
      <c r="M893" t="b">
        <v>1</v>
      </c>
      <c r="N893" t="s">
        <v>8269</v>
      </c>
      <c r="O893" s="20" t="s">
        <v>8319</v>
      </c>
      <c r="P893" s="15" t="s">
        <v>8320</v>
      </c>
      <c r="Q893" s="12">
        <v>41789.726979166669</v>
      </c>
      <c r="R893">
        <v>2014</v>
      </c>
      <c r="S893" t="s">
        <v>8368</v>
      </c>
    </row>
    <row r="894" spans="1:19" ht="189" thickBot="1" x14ac:dyDescent="0.4">
      <c r="A894">
        <v>3613</v>
      </c>
      <c r="B894" s="3" t="s">
        <v>3612</v>
      </c>
      <c r="C894" s="3" t="s">
        <v>7723</v>
      </c>
      <c r="D894" s="6">
        <v>1250</v>
      </c>
      <c r="E894" s="8">
        <v>1250</v>
      </c>
      <c r="F894" t="s">
        <v>8218</v>
      </c>
      <c r="G894" t="s">
        <v>8223</v>
      </c>
      <c r="H894" t="s">
        <v>8245</v>
      </c>
      <c r="I894">
        <v>1403964574</v>
      </c>
      <c r="J894">
        <v>1401372574</v>
      </c>
      <c r="K894" t="b">
        <v>0</v>
      </c>
      <c r="L894">
        <v>20</v>
      </c>
      <c r="M894" t="b">
        <v>1</v>
      </c>
      <c r="N894" t="s">
        <v>8269</v>
      </c>
      <c r="O894" s="20" t="s">
        <v>8319</v>
      </c>
      <c r="P894" s="15" t="s">
        <v>8320</v>
      </c>
      <c r="Q894" s="13">
        <v>41788.58997685185</v>
      </c>
      <c r="R894">
        <v>2014</v>
      </c>
      <c r="S894" t="s">
        <v>8368</v>
      </c>
    </row>
    <row r="895" spans="1:19" ht="247" thickBot="1" x14ac:dyDescent="0.4">
      <c r="A895">
        <v>3614</v>
      </c>
      <c r="B895" s="3" t="s">
        <v>3439</v>
      </c>
      <c r="C895" s="3" t="s">
        <v>7724</v>
      </c>
      <c r="D895" s="6">
        <v>2500</v>
      </c>
      <c r="E895" s="8">
        <v>2520</v>
      </c>
      <c r="F895" t="s">
        <v>8218</v>
      </c>
      <c r="G895" t="s">
        <v>8223</v>
      </c>
      <c r="H895" t="s">
        <v>8245</v>
      </c>
      <c r="I895">
        <v>1434675616</v>
      </c>
      <c r="J895">
        <v>1432083616</v>
      </c>
      <c r="K895" t="b">
        <v>0</v>
      </c>
      <c r="L895">
        <v>71</v>
      </c>
      <c r="M895" t="b">
        <v>1</v>
      </c>
      <c r="N895" t="s">
        <v>8269</v>
      </c>
      <c r="O895" s="20" t="s">
        <v>8319</v>
      </c>
      <c r="P895" s="15" t="s">
        <v>8320</v>
      </c>
      <c r="Q895" s="12">
        <v>42144.041851851849</v>
      </c>
      <c r="R895">
        <v>2015</v>
      </c>
      <c r="S895" t="s">
        <v>8368</v>
      </c>
    </row>
    <row r="896" spans="1:19" ht="232.5" thickBot="1" x14ac:dyDescent="0.4">
      <c r="A896">
        <v>3615</v>
      </c>
      <c r="B896" s="3" t="s">
        <v>3613</v>
      </c>
      <c r="C896" s="3" t="s">
        <v>7725</v>
      </c>
      <c r="D896" s="6">
        <v>2500</v>
      </c>
      <c r="E896" s="8">
        <v>2670</v>
      </c>
      <c r="F896" t="s">
        <v>8218</v>
      </c>
      <c r="G896" t="s">
        <v>8224</v>
      </c>
      <c r="H896" t="s">
        <v>8246</v>
      </c>
      <c r="I896">
        <v>1449756896</v>
      </c>
      <c r="J896">
        <v>1447164896</v>
      </c>
      <c r="K896" t="b">
        <v>0</v>
      </c>
      <c r="L896">
        <v>72</v>
      </c>
      <c r="M896" t="b">
        <v>1</v>
      </c>
      <c r="N896" t="s">
        <v>8269</v>
      </c>
      <c r="O896" s="20" t="s">
        <v>8319</v>
      </c>
      <c r="P896" s="15" t="s">
        <v>8320</v>
      </c>
      <c r="Q896" s="13">
        <v>42318.5937037037</v>
      </c>
      <c r="R896">
        <v>2015</v>
      </c>
      <c r="S896" t="s">
        <v>8374</v>
      </c>
    </row>
    <row r="897" spans="1:19" ht="261.5" thickBot="1" x14ac:dyDescent="0.4">
      <c r="A897">
        <v>3616</v>
      </c>
      <c r="B897" s="3" t="s">
        <v>3614</v>
      </c>
      <c r="C897" s="3" t="s">
        <v>7726</v>
      </c>
      <c r="D897" s="6">
        <v>2500</v>
      </c>
      <c r="E897" s="8">
        <v>3120</v>
      </c>
      <c r="F897" t="s">
        <v>8218</v>
      </c>
      <c r="G897" t="s">
        <v>8224</v>
      </c>
      <c r="H897" t="s">
        <v>8246</v>
      </c>
      <c r="I897">
        <v>1426801664</v>
      </c>
      <c r="J897">
        <v>1424213264</v>
      </c>
      <c r="K897" t="b">
        <v>0</v>
      </c>
      <c r="L897">
        <v>45</v>
      </c>
      <c r="M897" t="b">
        <v>1</v>
      </c>
      <c r="N897" t="s">
        <v>8269</v>
      </c>
      <c r="O897" s="20" t="s">
        <v>8319</v>
      </c>
      <c r="P897" s="15" t="s">
        <v>8320</v>
      </c>
      <c r="Q897" s="12">
        <v>42052.949814814812</v>
      </c>
      <c r="R897">
        <v>2015</v>
      </c>
      <c r="S897" t="s">
        <v>8376</v>
      </c>
    </row>
    <row r="898" spans="1:19" ht="261.5" thickBot="1" x14ac:dyDescent="0.4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 s="20" t="s">
        <v>8319</v>
      </c>
      <c r="P898" s="15" t="s">
        <v>8320</v>
      </c>
      <c r="Q898" s="13">
        <v>42779.610289351855</v>
      </c>
      <c r="R898">
        <v>2017</v>
      </c>
      <c r="S898" t="s">
        <v>8376</v>
      </c>
    </row>
    <row r="899" spans="1:19" ht="247" thickBot="1" x14ac:dyDescent="0.4">
      <c r="A899">
        <v>3618</v>
      </c>
      <c r="B899" s="3" t="s">
        <v>3616</v>
      </c>
      <c r="C899" s="3" t="s">
        <v>7728</v>
      </c>
      <c r="D899" s="6">
        <v>2000</v>
      </c>
      <c r="E899" s="8">
        <v>2020</v>
      </c>
      <c r="F899" t="s">
        <v>8218</v>
      </c>
      <c r="G899" t="s">
        <v>8224</v>
      </c>
      <c r="H899" t="s">
        <v>8246</v>
      </c>
      <c r="I899">
        <v>1433343850</v>
      </c>
      <c r="J899">
        <v>1430751850</v>
      </c>
      <c r="K899" t="b">
        <v>0</v>
      </c>
      <c r="L899">
        <v>56</v>
      </c>
      <c r="M899" t="b">
        <v>1</v>
      </c>
      <c r="N899" t="s">
        <v>8269</v>
      </c>
      <c r="O899" s="20" t="s">
        <v>8319</v>
      </c>
      <c r="P899" s="15" t="s">
        <v>8320</v>
      </c>
      <c r="Q899" s="12">
        <v>42128.627893518518</v>
      </c>
      <c r="R899">
        <v>2015</v>
      </c>
      <c r="S899" t="s">
        <v>8368</v>
      </c>
    </row>
    <row r="900" spans="1:19" ht="247" thickBot="1" x14ac:dyDescent="0.4">
      <c r="A900">
        <v>3619</v>
      </c>
      <c r="B900" s="3" t="s">
        <v>3617</v>
      </c>
      <c r="C900" s="3" t="s">
        <v>7729</v>
      </c>
      <c r="D900" s="6">
        <v>1000</v>
      </c>
      <c r="E900" s="8">
        <v>1130</v>
      </c>
      <c r="F900" t="s">
        <v>8218</v>
      </c>
      <c r="G900" t="s">
        <v>8223</v>
      </c>
      <c r="H900" t="s">
        <v>8245</v>
      </c>
      <c r="I900">
        <v>1479592800</v>
      </c>
      <c r="J900">
        <v>1476760226</v>
      </c>
      <c r="K900" t="b">
        <v>0</v>
      </c>
      <c r="L900">
        <v>17</v>
      </c>
      <c r="M900" t="b">
        <v>1</v>
      </c>
      <c r="N900" t="s">
        <v>8269</v>
      </c>
      <c r="O900" s="20" t="s">
        <v>8319</v>
      </c>
      <c r="P900" s="15" t="s">
        <v>8320</v>
      </c>
      <c r="Q900" s="13">
        <v>42661.132245370369</v>
      </c>
      <c r="R900">
        <v>2016</v>
      </c>
      <c r="S900" t="s">
        <v>8373</v>
      </c>
    </row>
    <row r="901" spans="1:19" ht="247" thickBot="1" x14ac:dyDescent="0.4">
      <c r="A901">
        <v>3620</v>
      </c>
      <c r="B901" s="3" t="s">
        <v>3618</v>
      </c>
      <c r="C901" s="3" t="s">
        <v>7730</v>
      </c>
      <c r="D901" s="6">
        <v>10500</v>
      </c>
      <c r="E901" s="8">
        <v>11045</v>
      </c>
      <c r="F901" t="s">
        <v>8218</v>
      </c>
      <c r="G901" t="s">
        <v>8223</v>
      </c>
      <c r="H901" t="s">
        <v>8245</v>
      </c>
      <c r="I901">
        <v>1425528000</v>
      </c>
      <c r="J901">
        <v>1422916261</v>
      </c>
      <c r="K901" t="b">
        <v>0</v>
      </c>
      <c r="L901">
        <v>197</v>
      </c>
      <c r="M901" t="b">
        <v>1</v>
      </c>
      <c r="N901" t="s">
        <v>8269</v>
      </c>
      <c r="O901" s="20" t="s">
        <v>8319</v>
      </c>
      <c r="P901" s="15" t="s">
        <v>8320</v>
      </c>
      <c r="Q901" s="12">
        <v>42037.938206018516</v>
      </c>
      <c r="R901">
        <v>2015</v>
      </c>
      <c r="S901" t="s">
        <v>8376</v>
      </c>
    </row>
    <row r="902" spans="1:19" ht="247" thickBot="1" x14ac:dyDescent="0.4">
      <c r="A902">
        <v>3621</v>
      </c>
      <c r="B902" s="3" t="s">
        <v>3619</v>
      </c>
      <c r="C902" s="3" t="s">
        <v>7731</v>
      </c>
      <c r="D902" s="6">
        <v>3000</v>
      </c>
      <c r="E902" s="8">
        <v>3292</v>
      </c>
      <c r="F902" t="s">
        <v>8218</v>
      </c>
      <c r="G902" t="s">
        <v>8223</v>
      </c>
      <c r="H902" t="s">
        <v>8245</v>
      </c>
      <c r="I902">
        <v>1475269200</v>
      </c>
      <c r="J902">
        <v>1473200844</v>
      </c>
      <c r="K902" t="b">
        <v>0</v>
      </c>
      <c r="L902">
        <v>70</v>
      </c>
      <c r="M902" t="b">
        <v>1</v>
      </c>
      <c r="N902" t="s">
        <v>8269</v>
      </c>
      <c r="O902" s="20" t="s">
        <v>8319</v>
      </c>
      <c r="P902" s="15" t="s">
        <v>8320</v>
      </c>
      <c r="Q902" s="13">
        <v>42619.935694444444</v>
      </c>
      <c r="R902">
        <v>2016</v>
      </c>
      <c r="S902" t="s">
        <v>8372</v>
      </c>
    </row>
    <row r="903" spans="1:19" ht="174.5" thickBot="1" x14ac:dyDescent="0.4">
      <c r="A903">
        <v>3622</v>
      </c>
      <c r="B903" s="3" t="s">
        <v>3620</v>
      </c>
      <c r="C903" s="3" t="s">
        <v>7732</v>
      </c>
      <c r="D903" s="6">
        <v>1000</v>
      </c>
      <c r="E903" s="8">
        <v>1000.99</v>
      </c>
      <c r="F903" t="s">
        <v>8218</v>
      </c>
      <c r="G903" t="s">
        <v>8223</v>
      </c>
      <c r="H903" t="s">
        <v>8245</v>
      </c>
      <c r="I903">
        <v>1411874580</v>
      </c>
      <c r="J903">
        <v>1409030371</v>
      </c>
      <c r="K903" t="b">
        <v>0</v>
      </c>
      <c r="L903">
        <v>21</v>
      </c>
      <c r="M903" t="b">
        <v>1</v>
      </c>
      <c r="N903" t="s">
        <v>8269</v>
      </c>
      <c r="O903" s="20" t="s">
        <v>8319</v>
      </c>
      <c r="P903" s="15" t="s">
        <v>8320</v>
      </c>
      <c r="Q903" s="12">
        <v>41877.221886574072</v>
      </c>
      <c r="R903">
        <v>2014</v>
      </c>
      <c r="S903" t="s">
        <v>8371</v>
      </c>
    </row>
    <row r="904" spans="1:19" ht="160" thickBot="1" x14ac:dyDescent="0.4">
      <c r="A904">
        <v>3623</v>
      </c>
      <c r="B904" s="3" t="s">
        <v>3621</v>
      </c>
      <c r="C904" s="3" t="s">
        <v>7733</v>
      </c>
      <c r="D904" s="6">
        <v>2500</v>
      </c>
      <c r="E904" s="8">
        <v>3000</v>
      </c>
      <c r="F904" t="s">
        <v>8218</v>
      </c>
      <c r="G904" t="s">
        <v>8223</v>
      </c>
      <c r="H904" t="s">
        <v>8245</v>
      </c>
      <c r="I904">
        <v>1406358000</v>
      </c>
      <c r="J904">
        <v>1404841270</v>
      </c>
      <c r="K904" t="b">
        <v>0</v>
      </c>
      <c r="L904">
        <v>34</v>
      </c>
      <c r="M904" t="b">
        <v>1</v>
      </c>
      <c r="N904" t="s">
        <v>8269</v>
      </c>
      <c r="O904" s="20" t="s">
        <v>8319</v>
      </c>
      <c r="P904" s="15" t="s">
        <v>8320</v>
      </c>
      <c r="Q904" s="13">
        <v>41828.736921296295</v>
      </c>
      <c r="R904">
        <v>2014</v>
      </c>
      <c r="S904" t="s">
        <v>8370</v>
      </c>
    </row>
    <row r="905" spans="1:19" ht="290.5" thickBot="1" x14ac:dyDescent="0.4">
      <c r="A905">
        <v>3624</v>
      </c>
      <c r="B905" s="3" t="s">
        <v>3622</v>
      </c>
      <c r="C905" s="3" t="s">
        <v>7734</v>
      </c>
      <c r="D905" s="6">
        <v>3000</v>
      </c>
      <c r="E905" s="8">
        <v>3148</v>
      </c>
      <c r="F905" t="s">
        <v>8218</v>
      </c>
      <c r="G905" t="s">
        <v>8223</v>
      </c>
      <c r="H905" t="s">
        <v>8245</v>
      </c>
      <c r="I905">
        <v>1471977290</v>
      </c>
      <c r="J905">
        <v>1466793290</v>
      </c>
      <c r="K905" t="b">
        <v>0</v>
      </c>
      <c r="L905">
        <v>39</v>
      </c>
      <c r="M905" t="b">
        <v>1</v>
      </c>
      <c r="N905" t="s">
        <v>8269</v>
      </c>
      <c r="O905" s="20" t="s">
        <v>8319</v>
      </c>
      <c r="P905" s="15" t="s">
        <v>8320</v>
      </c>
      <c r="Q905" s="12">
        <v>42545.774189814816</v>
      </c>
      <c r="R905">
        <v>2016</v>
      </c>
      <c r="S905" t="s">
        <v>8369</v>
      </c>
    </row>
    <row r="906" spans="1:19" ht="290.5" thickBot="1" x14ac:dyDescent="0.4">
      <c r="A906">
        <v>3625</v>
      </c>
      <c r="B906" s="3" t="s">
        <v>3623</v>
      </c>
      <c r="C906" s="3" t="s">
        <v>7735</v>
      </c>
      <c r="D906" s="6">
        <v>3000</v>
      </c>
      <c r="E906" s="8">
        <v>3080</v>
      </c>
      <c r="F906" t="s">
        <v>8218</v>
      </c>
      <c r="G906" t="s">
        <v>8224</v>
      </c>
      <c r="H906" t="s">
        <v>8246</v>
      </c>
      <c r="I906">
        <v>1435851577</v>
      </c>
      <c r="J906">
        <v>1433259577</v>
      </c>
      <c r="K906" t="b">
        <v>0</v>
      </c>
      <c r="L906">
        <v>78</v>
      </c>
      <c r="M906" t="b">
        <v>1</v>
      </c>
      <c r="N906" t="s">
        <v>8269</v>
      </c>
      <c r="O906" s="20" t="s">
        <v>8319</v>
      </c>
      <c r="P906" s="15" t="s">
        <v>8320</v>
      </c>
      <c r="Q906" s="13">
        <v>42157.652511574073</v>
      </c>
      <c r="R906">
        <v>2015</v>
      </c>
      <c r="S906" t="s">
        <v>8369</v>
      </c>
    </row>
    <row r="907" spans="1:19" ht="276" thickBot="1" x14ac:dyDescent="0.4">
      <c r="A907">
        <v>3626</v>
      </c>
      <c r="B907" s="3" t="s">
        <v>3624</v>
      </c>
      <c r="C907" s="3" t="s">
        <v>7736</v>
      </c>
      <c r="D907" s="6">
        <v>4000</v>
      </c>
      <c r="E907" s="8">
        <v>4073</v>
      </c>
      <c r="F907" t="s">
        <v>8218</v>
      </c>
      <c r="G907" t="s">
        <v>8224</v>
      </c>
      <c r="H907" t="s">
        <v>8246</v>
      </c>
      <c r="I907">
        <v>1408204857</v>
      </c>
      <c r="J907">
        <v>1406390457</v>
      </c>
      <c r="K907" t="b">
        <v>0</v>
      </c>
      <c r="L907">
        <v>48</v>
      </c>
      <c r="M907" t="b">
        <v>1</v>
      </c>
      <c r="N907" t="s">
        <v>8269</v>
      </c>
      <c r="O907" s="20" t="s">
        <v>8319</v>
      </c>
      <c r="P907" s="15" t="s">
        <v>8320</v>
      </c>
      <c r="Q907" s="12">
        <v>41846.667326388888</v>
      </c>
      <c r="R907">
        <v>2014</v>
      </c>
      <c r="S907" t="s">
        <v>8370</v>
      </c>
    </row>
    <row r="908" spans="1:19" ht="247" thickBot="1" x14ac:dyDescent="0.4">
      <c r="A908">
        <v>3627</v>
      </c>
      <c r="B908" s="3" t="s">
        <v>3625</v>
      </c>
      <c r="C908" s="3" t="s">
        <v>7737</v>
      </c>
      <c r="D908" s="6">
        <v>2000</v>
      </c>
      <c r="E908" s="8">
        <v>2000</v>
      </c>
      <c r="F908" t="s">
        <v>8218</v>
      </c>
      <c r="G908" t="s">
        <v>8223</v>
      </c>
      <c r="H908" t="s">
        <v>8245</v>
      </c>
      <c r="I908">
        <v>1463803140</v>
      </c>
      <c r="J908">
        <v>1459446487</v>
      </c>
      <c r="K908" t="b">
        <v>0</v>
      </c>
      <c r="L908">
        <v>29</v>
      </c>
      <c r="M908" t="b">
        <v>1</v>
      </c>
      <c r="N908" t="s">
        <v>8269</v>
      </c>
      <c r="O908" s="20" t="s">
        <v>8319</v>
      </c>
      <c r="P908" s="15" t="s">
        <v>8320</v>
      </c>
      <c r="Q908" s="13">
        <v>42460.741747685184</v>
      </c>
      <c r="R908">
        <v>2016</v>
      </c>
      <c r="S908" t="s">
        <v>8366</v>
      </c>
    </row>
    <row r="909" spans="1:19" ht="247" thickBot="1" x14ac:dyDescent="0.4">
      <c r="A909">
        <v>3628</v>
      </c>
      <c r="B909" s="3" t="s">
        <v>3626</v>
      </c>
      <c r="C909" s="3" t="s">
        <v>7738</v>
      </c>
      <c r="D909" s="6">
        <v>100000</v>
      </c>
      <c r="E909" s="8">
        <v>0</v>
      </c>
      <c r="F909" t="s">
        <v>8220</v>
      </c>
      <c r="G909" t="s">
        <v>8223</v>
      </c>
      <c r="H909" t="s">
        <v>8245</v>
      </c>
      <c r="I909">
        <v>1450040396</v>
      </c>
      <c r="J909">
        <v>1444852796</v>
      </c>
      <c r="K909" t="b">
        <v>0</v>
      </c>
      <c r="L909">
        <v>0</v>
      </c>
      <c r="M909" t="b">
        <v>0</v>
      </c>
      <c r="N909" t="s">
        <v>8303</v>
      </c>
      <c r="O909" s="20" t="s">
        <v>8319</v>
      </c>
      <c r="P909" s="15" t="s">
        <v>8361</v>
      </c>
      <c r="Q909" s="12">
        <v>42291.833287037036</v>
      </c>
      <c r="R909">
        <v>2015</v>
      </c>
      <c r="S909" t="s">
        <v>8373</v>
      </c>
    </row>
    <row r="910" spans="1:19" ht="261.5" thickBot="1" x14ac:dyDescent="0.4">
      <c r="A910">
        <v>3629</v>
      </c>
      <c r="B910" s="3" t="s">
        <v>3627</v>
      </c>
      <c r="C910" s="3" t="s">
        <v>7739</v>
      </c>
      <c r="D910" s="6">
        <v>1000000</v>
      </c>
      <c r="E910" s="8">
        <v>2</v>
      </c>
      <c r="F910" t="s">
        <v>8220</v>
      </c>
      <c r="G910" t="s">
        <v>8223</v>
      </c>
      <c r="H910" t="s">
        <v>8245</v>
      </c>
      <c r="I910">
        <v>1462467600</v>
      </c>
      <c r="J910">
        <v>1457403364</v>
      </c>
      <c r="K910" t="b">
        <v>0</v>
      </c>
      <c r="L910">
        <v>2</v>
      </c>
      <c r="M910" t="b">
        <v>0</v>
      </c>
      <c r="N910" t="s">
        <v>8303</v>
      </c>
      <c r="O910" s="20" t="s">
        <v>8319</v>
      </c>
      <c r="P910" s="15" t="s">
        <v>8361</v>
      </c>
      <c r="Q910" s="13">
        <v>42437.094490740739</v>
      </c>
      <c r="R910">
        <v>2016</v>
      </c>
      <c r="S910" t="s">
        <v>8366</v>
      </c>
    </row>
    <row r="911" spans="1:19" ht="276" thickBot="1" x14ac:dyDescent="0.4">
      <c r="A911">
        <v>3630</v>
      </c>
      <c r="B911" s="3" t="s">
        <v>3628</v>
      </c>
      <c r="C911" s="3" t="s">
        <v>7740</v>
      </c>
      <c r="D911" s="6">
        <v>3000</v>
      </c>
      <c r="E911" s="8">
        <v>1</v>
      </c>
      <c r="F911" t="s">
        <v>8220</v>
      </c>
      <c r="G911" t="s">
        <v>8224</v>
      </c>
      <c r="H911" t="s">
        <v>8246</v>
      </c>
      <c r="I911">
        <v>1417295990</v>
      </c>
      <c r="J911">
        <v>1414700390</v>
      </c>
      <c r="K911" t="b">
        <v>0</v>
      </c>
      <c r="L911">
        <v>1</v>
      </c>
      <c r="M911" t="b">
        <v>0</v>
      </c>
      <c r="N911" t="s">
        <v>8303</v>
      </c>
      <c r="O911" s="20" t="s">
        <v>8319</v>
      </c>
      <c r="P911" s="15" t="s">
        <v>8361</v>
      </c>
      <c r="Q911" s="12">
        <v>41942.84710648148</v>
      </c>
      <c r="R911">
        <v>2014</v>
      </c>
      <c r="S911" t="s">
        <v>8373</v>
      </c>
    </row>
    <row r="912" spans="1:19" ht="276" thickBot="1" x14ac:dyDescent="0.4">
      <c r="A912">
        <v>3631</v>
      </c>
      <c r="B912" s="3" t="s">
        <v>3629</v>
      </c>
      <c r="C912" s="3" t="s">
        <v>7741</v>
      </c>
      <c r="D912" s="6">
        <v>17100</v>
      </c>
      <c r="E912" s="8">
        <v>8725</v>
      </c>
      <c r="F912" t="s">
        <v>8220</v>
      </c>
      <c r="G912" t="s">
        <v>8223</v>
      </c>
      <c r="H912" t="s">
        <v>8245</v>
      </c>
      <c r="I912">
        <v>1411444740</v>
      </c>
      <c r="J912">
        <v>1409335497</v>
      </c>
      <c r="K912" t="b">
        <v>0</v>
      </c>
      <c r="L912">
        <v>59</v>
      </c>
      <c r="M912" t="b">
        <v>0</v>
      </c>
      <c r="N912" t="s">
        <v>8303</v>
      </c>
      <c r="O912" s="20" t="s">
        <v>8319</v>
      </c>
      <c r="P912" s="15" t="s">
        <v>8361</v>
      </c>
      <c r="Q912" s="13">
        <v>41880.753437500003</v>
      </c>
      <c r="R912">
        <v>2014</v>
      </c>
      <c r="S912" t="s">
        <v>8371</v>
      </c>
    </row>
    <row r="913" spans="1:19" ht="290.5" thickBot="1" x14ac:dyDescent="0.4">
      <c r="A913">
        <v>3632</v>
      </c>
      <c r="B913" s="3" t="s">
        <v>3630</v>
      </c>
      <c r="C913" s="3" t="s">
        <v>7742</v>
      </c>
      <c r="D913" s="6">
        <v>500</v>
      </c>
      <c r="E913" s="8">
        <v>100</v>
      </c>
      <c r="F913" t="s">
        <v>8220</v>
      </c>
      <c r="G913" t="s">
        <v>8224</v>
      </c>
      <c r="H913" t="s">
        <v>8246</v>
      </c>
      <c r="I913">
        <v>1416781749</v>
      </c>
      <c r="J913">
        <v>1415053749</v>
      </c>
      <c r="K913" t="b">
        <v>0</v>
      </c>
      <c r="L913">
        <v>1</v>
      </c>
      <c r="M913" t="b">
        <v>0</v>
      </c>
      <c r="N913" t="s">
        <v>8303</v>
      </c>
      <c r="O913" s="20" t="s">
        <v>8319</v>
      </c>
      <c r="P913" s="15" t="s">
        <v>8361</v>
      </c>
      <c r="Q913" s="12">
        <v>41946.936909722222</v>
      </c>
      <c r="R913">
        <v>2014</v>
      </c>
      <c r="S913" t="s">
        <v>8374</v>
      </c>
    </row>
    <row r="914" spans="1:19" ht="203.5" thickBot="1" x14ac:dyDescent="0.4">
      <c r="A914">
        <v>3633</v>
      </c>
      <c r="B914" s="3" t="s">
        <v>3631</v>
      </c>
      <c r="C914" s="3" t="s">
        <v>7743</v>
      </c>
      <c r="D914" s="6">
        <v>5000</v>
      </c>
      <c r="E914" s="8">
        <v>1762</v>
      </c>
      <c r="F914" t="s">
        <v>8220</v>
      </c>
      <c r="G914" t="s">
        <v>8223</v>
      </c>
      <c r="H914" t="s">
        <v>8245</v>
      </c>
      <c r="I914">
        <v>1479517200</v>
      </c>
      <c r="J914">
        <v>1475765867</v>
      </c>
      <c r="K914" t="b">
        <v>0</v>
      </c>
      <c r="L914">
        <v>31</v>
      </c>
      <c r="M914" t="b">
        <v>0</v>
      </c>
      <c r="N914" t="s">
        <v>8303</v>
      </c>
      <c r="O914" s="20" t="s">
        <v>8319</v>
      </c>
      <c r="P914" s="15" t="s">
        <v>8361</v>
      </c>
      <c r="Q914" s="13">
        <v>42649.623460648145</v>
      </c>
      <c r="R914">
        <v>2016</v>
      </c>
      <c r="S914" t="s">
        <v>8373</v>
      </c>
    </row>
    <row r="915" spans="1:19" ht="276" thickBot="1" x14ac:dyDescent="0.4">
      <c r="A915">
        <v>3634</v>
      </c>
      <c r="B915" s="3" t="s">
        <v>3632</v>
      </c>
      <c r="C915" s="3" t="s">
        <v>7744</v>
      </c>
      <c r="D915" s="6">
        <v>75000</v>
      </c>
      <c r="E915" s="8">
        <v>3185</v>
      </c>
      <c r="F915" t="s">
        <v>8220</v>
      </c>
      <c r="G915" t="s">
        <v>8228</v>
      </c>
      <c r="H915" t="s">
        <v>8250</v>
      </c>
      <c r="I915">
        <v>1484366340</v>
      </c>
      <c r="J915">
        <v>1480219174</v>
      </c>
      <c r="K915" t="b">
        <v>0</v>
      </c>
      <c r="L915">
        <v>18</v>
      </c>
      <c r="M915" t="b">
        <v>0</v>
      </c>
      <c r="N915" t="s">
        <v>8303</v>
      </c>
      <c r="O915" s="20" t="s">
        <v>8319</v>
      </c>
      <c r="P915" s="15" t="s">
        <v>8361</v>
      </c>
      <c r="Q915" s="12">
        <v>42701.166365740741</v>
      </c>
      <c r="R915">
        <v>2016</v>
      </c>
      <c r="S915" t="s">
        <v>8374</v>
      </c>
    </row>
    <row r="916" spans="1:19" ht="160" thickBot="1" x14ac:dyDescent="0.4">
      <c r="A916">
        <v>3635</v>
      </c>
      <c r="B916" s="3" t="s">
        <v>3633</v>
      </c>
      <c r="C916" s="3" t="s">
        <v>7745</v>
      </c>
      <c r="D916" s="6">
        <v>3500</v>
      </c>
      <c r="E916" s="8">
        <v>1276</v>
      </c>
      <c r="F916" t="s">
        <v>8220</v>
      </c>
      <c r="G916" t="s">
        <v>8223</v>
      </c>
      <c r="H916" t="s">
        <v>8245</v>
      </c>
      <c r="I916">
        <v>1461186676</v>
      </c>
      <c r="J916">
        <v>1458594676</v>
      </c>
      <c r="K916" t="b">
        <v>0</v>
      </c>
      <c r="L916">
        <v>10</v>
      </c>
      <c r="M916" t="b">
        <v>0</v>
      </c>
      <c r="N916" t="s">
        <v>8303</v>
      </c>
      <c r="O916" s="20" t="s">
        <v>8319</v>
      </c>
      <c r="P916" s="15" t="s">
        <v>8361</v>
      </c>
      <c r="Q916" s="13">
        <v>42450.882824074077</v>
      </c>
      <c r="R916">
        <v>2016</v>
      </c>
      <c r="S916" t="s">
        <v>8366</v>
      </c>
    </row>
    <row r="917" spans="1:19" ht="203.5" thickBot="1" x14ac:dyDescent="0.4">
      <c r="A917">
        <v>3636</v>
      </c>
      <c r="B917" s="3" t="s">
        <v>3634</v>
      </c>
      <c r="C917" s="3" t="s">
        <v>7746</v>
      </c>
      <c r="D917" s="6">
        <v>150000</v>
      </c>
      <c r="E917" s="8">
        <v>0</v>
      </c>
      <c r="F917" t="s">
        <v>8220</v>
      </c>
      <c r="G917" t="s">
        <v>8223</v>
      </c>
      <c r="H917" t="s">
        <v>8245</v>
      </c>
      <c r="I917">
        <v>1442248829</v>
      </c>
      <c r="J917">
        <v>1439224829</v>
      </c>
      <c r="K917" t="b">
        <v>0</v>
      </c>
      <c r="L917">
        <v>0</v>
      </c>
      <c r="M917" t="b">
        <v>0</v>
      </c>
      <c r="N917" t="s">
        <v>8303</v>
      </c>
      <c r="O917" s="20" t="s">
        <v>8319</v>
      </c>
      <c r="P917" s="15" t="s">
        <v>8361</v>
      </c>
      <c r="Q917" s="12">
        <v>42226.694780092592</v>
      </c>
      <c r="R917">
        <v>2015</v>
      </c>
      <c r="S917" t="s">
        <v>8371</v>
      </c>
    </row>
    <row r="918" spans="1:19" ht="305" thickBot="1" x14ac:dyDescent="0.4">
      <c r="A918">
        <v>3637</v>
      </c>
      <c r="B918" s="3" t="s">
        <v>3635</v>
      </c>
      <c r="C918" s="3" t="s">
        <v>7747</v>
      </c>
      <c r="D918" s="6">
        <v>3000</v>
      </c>
      <c r="E918" s="8">
        <v>926</v>
      </c>
      <c r="F918" t="s">
        <v>8220</v>
      </c>
      <c r="G918" t="s">
        <v>8223</v>
      </c>
      <c r="H918" t="s">
        <v>8245</v>
      </c>
      <c r="I918">
        <v>1420130935</v>
      </c>
      <c r="J918">
        <v>1417538935</v>
      </c>
      <c r="K918" t="b">
        <v>0</v>
      </c>
      <c r="L918">
        <v>14</v>
      </c>
      <c r="M918" t="b">
        <v>0</v>
      </c>
      <c r="N918" t="s">
        <v>8303</v>
      </c>
      <c r="O918" s="20" t="s">
        <v>8319</v>
      </c>
      <c r="P918" s="15" t="s">
        <v>8361</v>
      </c>
      <c r="Q918" s="13">
        <v>41975.700636574074</v>
      </c>
      <c r="R918">
        <v>2014</v>
      </c>
      <c r="S918" t="s">
        <v>8375</v>
      </c>
    </row>
    <row r="919" spans="1:19" ht="189" thickBot="1" x14ac:dyDescent="0.4">
      <c r="A919">
        <v>3638</v>
      </c>
      <c r="B919" s="3" t="s">
        <v>3636</v>
      </c>
      <c r="C919" s="3" t="s">
        <v>7748</v>
      </c>
      <c r="D919" s="6">
        <v>3300</v>
      </c>
      <c r="E919" s="8">
        <v>216</v>
      </c>
      <c r="F919" t="s">
        <v>8220</v>
      </c>
      <c r="G919" t="s">
        <v>8228</v>
      </c>
      <c r="H919" t="s">
        <v>8250</v>
      </c>
      <c r="I919">
        <v>1429456132</v>
      </c>
      <c r="J919">
        <v>1424275732</v>
      </c>
      <c r="K919" t="b">
        <v>0</v>
      </c>
      <c r="L919">
        <v>2</v>
      </c>
      <c r="M919" t="b">
        <v>0</v>
      </c>
      <c r="N919" t="s">
        <v>8303</v>
      </c>
      <c r="O919" s="20" t="s">
        <v>8319</v>
      </c>
      <c r="P919" s="15" t="s">
        <v>8361</v>
      </c>
      <c r="Q919" s="12">
        <v>42053.672824074078</v>
      </c>
      <c r="R919">
        <v>2015</v>
      </c>
      <c r="S919" t="s">
        <v>8376</v>
      </c>
    </row>
    <row r="920" spans="1:19" ht="247" thickBot="1" x14ac:dyDescent="0.4">
      <c r="A920">
        <v>3639</v>
      </c>
      <c r="B920" s="3" t="s">
        <v>3637</v>
      </c>
      <c r="C920" s="3" t="s">
        <v>7749</v>
      </c>
      <c r="D920" s="6">
        <v>25000</v>
      </c>
      <c r="E920" s="8">
        <v>1</v>
      </c>
      <c r="F920" t="s">
        <v>8220</v>
      </c>
      <c r="G920" t="s">
        <v>8223</v>
      </c>
      <c r="H920" t="s">
        <v>8245</v>
      </c>
      <c r="I920">
        <v>1475853060</v>
      </c>
      <c r="J920">
        <v>1470672906</v>
      </c>
      <c r="K920" t="b">
        <v>0</v>
      </c>
      <c r="L920">
        <v>1</v>
      </c>
      <c r="M920" t="b">
        <v>0</v>
      </c>
      <c r="N920" t="s">
        <v>8303</v>
      </c>
      <c r="O920" s="20" t="s">
        <v>8319</v>
      </c>
      <c r="P920" s="15" t="s">
        <v>8361</v>
      </c>
      <c r="Q920" s="13">
        <v>42590.677152777775</v>
      </c>
      <c r="R920">
        <v>2016</v>
      </c>
      <c r="S920" t="s">
        <v>8371</v>
      </c>
    </row>
    <row r="921" spans="1:19" ht="276" thickBot="1" x14ac:dyDescent="0.4">
      <c r="A921">
        <v>3640</v>
      </c>
      <c r="B921" s="3" t="s">
        <v>3638</v>
      </c>
      <c r="C921" s="3" t="s">
        <v>7750</v>
      </c>
      <c r="D921" s="6">
        <v>1000</v>
      </c>
      <c r="E921" s="8">
        <v>55</v>
      </c>
      <c r="F921" t="s">
        <v>8220</v>
      </c>
      <c r="G921" t="s">
        <v>8223</v>
      </c>
      <c r="H921" t="s">
        <v>8245</v>
      </c>
      <c r="I921">
        <v>1431283530</v>
      </c>
      <c r="J921">
        <v>1428691530</v>
      </c>
      <c r="K921" t="b">
        <v>0</v>
      </c>
      <c r="L921">
        <v>3</v>
      </c>
      <c r="M921" t="b">
        <v>0</v>
      </c>
      <c r="N921" t="s">
        <v>8303</v>
      </c>
      <c r="O921" s="20" t="s">
        <v>8319</v>
      </c>
      <c r="P921" s="15" t="s">
        <v>8361</v>
      </c>
      <c r="Q921" s="12">
        <v>42104.781597222223</v>
      </c>
      <c r="R921">
        <v>2015</v>
      </c>
      <c r="S921" t="s">
        <v>8367</v>
      </c>
    </row>
    <row r="922" spans="1:19" ht="232.5" thickBot="1" x14ac:dyDescent="0.4">
      <c r="A922">
        <v>3641</v>
      </c>
      <c r="B922" s="3" t="s">
        <v>3639</v>
      </c>
      <c r="C922" s="3" t="s">
        <v>7751</v>
      </c>
      <c r="D922" s="6">
        <v>3000</v>
      </c>
      <c r="E922" s="8">
        <v>0</v>
      </c>
      <c r="F922" t="s">
        <v>8220</v>
      </c>
      <c r="G922" t="s">
        <v>8223</v>
      </c>
      <c r="H922" t="s">
        <v>8245</v>
      </c>
      <c r="I922">
        <v>1412485200</v>
      </c>
      <c r="J922">
        <v>1410966179</v>
      </c>
      <c r="K922" t="b">
        <v>0</v>
      </c>
      <c r="L922">
        <v>0</v>
      </c>
      <c r="M922" t="b">
        <v>0</v>
      </c>
      <c r="N922" t="s">
        <v>8303</v>
      </c>
      <c r="O922" s="20" t="s">
        <v>8319</v>
      </c>
      <c r="P922" s="15" t="s">
        <v>8361</v>
      </c>
      <c r="Q922" s="13">
        <v>41899.627071759256</v>
      </c>
      <c r="R922">
        <v>2014</v>
      </c>
      <c r="S922" t="s">
        <v>8372</v>
      </c>
    </row>
    <row r="923" spans="1:19" ht="232.5" thickBot="1" x14ac:dyDescent="0.4">
      <c r="A923">
        <v>3642</v>
      </c>
      <c r="B923" s="3" t="s">
        <v>3640</v>
      </c>
      <c r="C923" s="3" t="s">
        <v>7752</v>
      </c>
      <c r="D923" s="6">
        <v>700</v>
      </c>
      <c r="E923" s="8">
        <v>15</v>
      </c>
      <c r="F923" t="s">
        <v>8220</v>
      </c>
      <c r="G923" t="s">
        <v>8235</v>
      </c>
      <c r="H923" t="s">
        <v>8248</v>
      </c>
      <c r="I923">
        <v>1448902800</v>
      </c>
      <c r="J923">
        <v>1445369727</v>
      </c>
      <c r="K923" t="b">
        <v>0</v>
      </c>
      <c r="L923">
        <v>2</v>
      </c>
      <c r="M923" t="b">
        <v>0</v>
      </c>
      <c r="N923" t="s">
        <v>8303</v>
      </c>
      <c r="O923" s="20" t="s">
        <v>8319</v>
      </c>
      <c r="P923" s="15" t="s">
        <v>8361</v>
      </c>
      <c r="Q923" s="12">
        <v>42297.816284722219</v>
      </c>
      <c r="R923">
        <v>2015</v>
      </c>
      <c r="S923" t="s">
        <v>8373</v>
      </c>
    </row>
    <row r="924" spans="1:19" ht="232.5" thickBot="1" x14ac:dyDescent="0.4">
      <c r="A924">
        <v>3643</v>
      </c>
      <c r="B924" s="3" t="s">
        <v>3641</v>
      </c>
      <c r="C924" s="3" t="s">
        <v>7753</v>
      </c>
      <c r="D924" s="6">
        <v>25000</v>
      </c>
      <c r="E924" s="8">
        <v>0</v>
      </c>
      <c r="F924" t="s">
        <v>8220</v>
      </c>
      <c r="G924" t="s">
        <v>8223</v>
      </c>
      <c r="H924" t="s">
        <v>8245</v>
      </c>
      <c r="I924">
        <v>1447734439</v>
      </c>
      <c r="J924">
        <v>1444274839</v>
      </c>
      <c r="K924" t="b">
        <v>0</v>
      </c>
      <c r="L924">
        <v>0</v>
      </c>
      <c r="M924" t="b">
        <v>0</v>
      </c>
      <c r="N924" t="s">
        <v>8303</v>
      </c>
      <c r="O924" s="20" t="s">
        <v>8319</v>
      </c>
      <c r="P924" s="15" t="s">
        <v>8361</v>
      </c>
      <c r="Q924" s="13">
        <v>42285.143969907411</v>
      </c>
      <c r="R924">
        <v>2015</v>
      </c>
      <c r="S924" t="s">
        <v>8373</v>
      </c>
    </row>
    <row r="925" spans="1:19" ht="218" thickBot="1" x14ac:dyDescent="0.4">
      <c r="A925">
        <v>3644</v>
      </c>
      <c r="B925" s="3" t="s">
        <v>3642</v>
      </c>
      <c r="C925" s="3" t="s">
        <v>7754</v>
      </c>
      <c r="D925" s="6">
        <v>5000</v>
      </c>
      <c r="E925" s="8">
        <v>821</v>
      </c>
      <c r="F925" t="s">
        <v>8220</v>
      </c>
      <c r="G925" t="s">
        <v>8223</v>
      </c>
      <c r="H925" t="s">
        <v>8245</v>
      </c>
      <c r="I925">
        <v>1457413140</v>
      </c>
      <c r="J925">
        <v>1454996887</v>
      </c>
      <c r="K925" t="b">
        <v>0</v>
      </c>
      <c r="L925">
        <v>12</v>
      </c>
      <c r="M925" t="b">
        <v>0</v>
      </c>
      <c r="N925" t="s">
        <v>8303</v>
      </c>
      <c r="O925" s="20" t="s">
        <v>8319</v>
      </c>
      <c r="P925" s="15" t="s">
        <v>8361</v>
      </c>
      <c r="Q925" s="12">
        <v>42409.241747685184</v>
      </c>
      <c r="R925">
        <v>2016</v>
      </c>
      <c r="S925" t="s">
        <v>8376</v>
      </c>
    </row>
    <row r="926" spans="1:19" ht="261.5" thickBot="1" x14ac:dyDescent="0.4">
      <c r="A926">
        <v>3645</v>
      </c>
      <c r="B926" s="3" t="s">
        <v>3643</v>
      </c>
      <c r="C926" s="3" t="s">
        <v>7755</v>
      </c>
      <c r="D926" s="6">
        <v>1000</v>
      </c>
      <c r="E926" s="8">
        <v>1</v>
      </c>
      <c r="F926" t="s">
        <v>8220</v>
      </c>
      <c r="G926" t="s">
        <v>8228</v>
      </c>
      <c r="H926" t="s">
        <v>8250</v>
      </c>
      <c r="I926">
        <v>1479773838</v>
      </c>
      <c r="J926">
        <v>1477178238</v>
      </c>
      <c r="K926" t="b">
        <v>0</v>
      </c>
      <c r="L926">
        <v>1</v>
      </c>
      <c r="M926" t="b">
        <v>0</v>
      </c>
      <c r="N926" t="s">
        <v>8303</v>
      </c>
      <c r="O926" s="20" t="s">
        <v>8319</v>
      </c>
      <c r="P926" s="15" t="s">
        <v>8361</v>
      </c>
      <c r="Q926" s="13">
        <v>42665.970347222225</v>
      </c>
      <c r="R926">
        <v>2016</v>
      </c>
      <c r="S926" t="s">
        <v>8373</v>
      </c>
    </row>
    <row r="927" spans="1:19" ht="218" thickBot="1" x14ac:dyDescent="0.4">
      <c r="A927">
        <v>3646</v>
      </c>
      <c r="B927" s="3" t="s">
        <v>3644</v>
      </c>
      <c r="C927" s="3" t="s">
        <v>7756</v>
      </c>
      <c r="D927" s="6">
        <v>10000</v>
      </c>
      <c r="E927" s="8">
        <v>481</v>
      </c>
      <c r="F927" t="s">
        <v>8220</v>
      </c>
      <c r="G927" t="s">
        <v>8223</v>
      </c>
      <c r="H927" t="s">
        <v>8245</v>
      </c>
      <c r="I927">
        <v>1434497400</v>
      </c>
      <c r="J927">
        <v>1431770802</v>
      </c>
      <c r="K927" t="b">
        <v>0</v>
      </c>
      <c r="L927">
        <v>8</v>
      </c>
      <c r="M927" t="b">
        <v>0</v>
      </c>
      <c r="N927" t="s">
        <v>8303</v>
      </c>
      <c r="O927" s="20" t="s">
        <v>8319</v>
      </c>
      <c r="P927" s="15" t="s">
        <v>8361</v>
      </c>
      <c r="Q927" s="12">
        <v>42140.421319444446</v>
      </c>
      <c r="R927">
        <v>2015</v>
      </c>
      <c r="S927" t="s">
        <v>8368</v>
      </c>
    </row>
    <row r="928" spans="1:19" ht="276" thickBot="1" x14ac:dyDescent="0.4">
      <c r="A928">
        <v>3647</v>
      </c>
      <c r="B928" s="3" t="s">
        <v>3645</v>
      </c>
      <c r="C928" s="3" t="s">
        <v>7757</v>
      </c>
      <c r="D928" s="6">
        <v>500</v>
      </c>
      <c r="E928" s="8">
        <v>30</v>
      </c>
      <c r="F928" t="s">
        <v>8220</v>
      </c>
      <c r="G928" t="s">
        <v>8224</v>
      </c>
      <c r="H928" t="s">
        <v>8246</v>
      </c>
      <c r="I928">
        <v>1475258327</v>
      </c>
      <c r="J928">
        <v>1471370327</v>
      </c>
      <c r="K928" t="b">
        <v>0</v>
      </c>
      <c r="L928">
        <v>2</v>
      </c>
      <c r="M928" t="b">
        <v>0</v>
      </c>
      <c r="N928" t="s">
        <v>8303</v>
      </c>
      <c r="O928" s="20" t="s">
        <v>8319</v>
      </c>
      <c r="P928" s="15" t="s">
        <v>8361</v>
      </c>
      <c r="Q928" s="13">
        <v>42598.749155092592</v>
      </c>
      <c r="R928">
        <v>2016</v>
      </c>
      <c r="S928" t="s">
        <v>8371</v>
      </c>
    </row>
    <row r="929" spans="1:19" ht="189" thickBot="1" x14ac:dyDescent="0.4">
      <c r="A929">
        <v>3648</v>
      </c>
      <c r="B929" s="3" t="s">
        <v>3646</v>
      </c>
      <c r="C929" s="3" t="s">
        <v>7758</v>
      </c>
      <c r="D929" s="6">
        <v>40000</v>
      </c>
      <c r="E929" s="8">
        <v>40153</v>
      </c>
      <c r="F929" t="s">
        <v>8218</v>
      </c>
      <c r="G929" t="s">
        <v>8223</v>
      </c>
      <c r="H929" t="s">
        <v>8245</v>
      </c>
      <c r="I929">
        <v>1412492445</v>
      </c>
      <c r="J929">
        <v>1409900445</v>
      </c>
      <c r="K929" t="b">
        <v>0</v>
      </c>
      <c r="L929">
        <v>73</v>
      </c>
      <c r="M929" t="b">
        <v>1</v>
      </c>
      <c r="N929" t="s">
        <v>8269</v>
      </c>
      <c r="O929" s="20" t="s">
        <v>8319</v>
      </c>
      <c r="P929" s="15" t="s">
        <v>8320</v>
      </c>
      <c r="Q929" s="12">
        <v>41887.292187500003</v>
      </c>
      <c r="R929">
        <v>2014</v>
      </c>
      <c r="S929" t="s">
        <v>8372</v>
      </c>
    </row>
    <row r="930" spans="1:19" ht="232.5" thickBot="1" x14ac:dyDescent="0.4">
      <c r="A930">
        <v>3649</v>
      </c>
      <c r="B930" s="3" t="s">
        <v>3647</v>
      </c>
      <c r="C930" s="3" t="s">
        <v>7759</v>
      </c>
      <c r="D930" s="6">
        <v>750</v>
      </c>
      <c r="E930" s="8">
        <v>780</v>
      </c>
      <c r="F930" t="s">
        <v>8218</v>
      </c>
      <c r="G930" t="s">
        <v>8228</v>
      </c>
      <c r="H930" t="s">
        <v>8250</v>
      </c>
      <c r="I930">
        <v>1402938394</v>
      </c>
      <c r="J930">
        <v>1400691994</v>
      </c>
      <c r="K930" t="b">
        <v>0</v>
      </c>
      <c r="L930">
        <v>8</v>
      </c>
      <c r="M930" t="b">
        <v>1</v>
      </c>
      <c r="N930" t="s">
        <v>8269</v>
      </c>
      <c r="O930" s="20" t="s">
        <v>8319</v>
      </c>
      <c r="P930" s="15" t="s">
        <v>8320</v>
      </c>
      <c r="Q930" s="13">
        <v>41780.712893518517</v>
      </c>
      <c r="R930">
        <v>2014</v>
      </c>
      <c r="S930" t="s">
        <v>8368</v>
      </c>
    </row>
    <row r="931" spans="1:19" ht="261.5" thickBot="1" x14ac:dyDescent="0.4">
      <c r="A931">
        <v>3650</v>
      </c>
      <c r="B931" s="3" t="s">
        <v>3648</v>
      </c>
      <c r="C931" s="3" t="s">
        <v>7760</v>
      </c>
      <c r="D931" s="6">
        <v>500</v>
      </c>
      <c r="E931" s="8">
        <v>500</v>
      </c>
      <c r="F931" t="s">
        <v>8218</v>
      </c>
      <c r="G931" t="s">
        <v>8224</v>
      </c>
      <c r="H931" t="s">
        <v>8246</v>
      </c>
      <c r="I931">
        <v>1454412584</v>
      </c>
      <c r="J931">
        <v>1452598184</v>
      </c>
      <c r="K931" t="b">
        <v>0</v>
      </c>
      <c r="L931">
        <v>17</v>
      </c>
      <c r="M931" t="b">
        <v>1</v>
      </c>
      <c r="N931" t="s">
        <v>8269</v>
      </c>
      <c r="O931" s="20" t="s">
        <v>8319</v>
      </c>
      <c r="P931" s="15" t="s">
        <v>8320</v>
      </c>
      <c r="Q931" s="12">
        <v>42381.478981481479</v>
      </c>
      <c r="R931">
        <v>2016</v>
      </c>
      <c r="S931" t="s">
        <v>8365</v>
      </c>
    </row>
    <row r="932" spans="1:19" ht="189" thickBot="1" x14ac:dyDescent="0.4">
      <c r="A932">
        <v>3651</v>
      </c>
      <c r="B932" s="3" t="s">
        <v>3649</v>
      </c>
      <c r="C932" s="3" t="s">
        <v>7761</v>
      </c>
      <c r="D932" s="6">
        <v>500</v>
      </c>
      <c r="E932" s="8">
        <v>520</v>
      </c>
      <c r="F932" t="s">
        <v>8218</v>
      </c>
      <c r="G932" t="s">
        <v>8223</v>
      </c>
      <c r="H932" t="s">
        <v>8245</v>
      </c>
      <c r="I932">
        <v>1407686340</v>
      </c>
      <c r="J932">
        <v>1404833442</v>
      </c>
      <c r="K932" t="b">
        <v>0</v>
      </c>
      <c r="L932">
        <v>9</v>
      </c>
      <c r="M932" t="b">
        <v>1</v>
      </c>
      <c r="N932" t="s">
        <v>8269</v>
      </c>
      <c r="O932" s="20" t="s">
        <v>8319</v>
      </c>
      <c r="P932" s="15" t="s">
        <v>8320</v>
      </c>
      <c r="Q932" s="13">
        <v>41828.646319444444</v>
      </c>
      <c r="R932">
        <v>2014</v>
      </c>
      <c r="S932" t="s">
        <v>8370</v>
      </c>
    </row>
    <row r="933" spans="1:19" ht="276" thickBot="1" x14ac:dyDescent="0.4">
      <c r="A933">
        <v>3652</v>
      </c>
      <c r="B933" s="3" t="s">
        <v>2867</v>
      </c>
      <c r="C933" s="3" t="s">
        <v>7762</v>
      </c>
      <c r="D933" s="6">
        <v>300</v>
      </c>
      <c r="E933" s="8">
        <v>752</v>
      </c>
      <c r="F933" t="s">
        <v>8218</v>
      </c>
      <c r="G933" t="s">
        <v>8228</v>
      </c>
      <c r="H933" t="s">
        <v>8250</v>
      </c>
      <c r="I933">
        <v>1472097540</v>
      </c>
      <c r="J933">
        <v>1471188502</v>
      </c>
      <c r="K933" t="b">
        <v>0</v>
      </c>
      <c r="L933">
        <v>17</v>
      </c>
      <c r="M933" t="b">
        <v>1</v>
      </c>
      <c r="N933" t="s">
        <v>8269</v>
      </c>
      <c r="O933" s="20" t="s">
        <v>8319</v>
      </c>
      <c r="P933" s="15" t="s">
        <v>8320</v>
      </c>
      <c r="Q933" s="12">
        <v>42596.644699074073</v>
      </c>
      <c r="R933">
        <v>2016</v>
      </c>
      <c r="S933" t="s">
        <v>8371</v>
      </c>
    </row>
    <row r="934" spans="1:19" ht="261.5" thickBot="1" x14ac:dyDescent="0.4">
      <c r="A934">
        <v>3653</v>
      </c>
      <c r="B934" s="3" t="s">
        <v>3650</v>
      </c>
      <c r="C934" s="3" t="s">
        <v>7763</v>
      </c>
      <c r="D934" s="6">
        <v>2000</v>
      </c>
      <c r="E934" s="8">
        <v>2010</v>
      </c>
      <c r="F934" t="s">
        <v>8218</v>
      </c>
      <c r="G934" t="s">
        <v>8224</v>
      </c>
      <c r="H934" t="s">
        <v>8246</v>
      </c>
      <c r="I934">
        <v>1438764207</v>
      </c>
      <c r="J934">
        <v>1436172207</v>
      </c>
      <c r="K934" t="b">
        <v>0</v>
      </c>
      <c r="L934">
        <v>33</v>
      </c>
      <c r="M934" t="b">
        <v>1</v>
      </c>
      <c r="N934" t="s">
        <v>8269</v>
      </c>
      <c r="O934" s="20" t="s">
        <v>8319</v>
      </c>
      <c r="P934" s="15" t="s">
        <v>8320</v>
      </c>
      <c r="Q934" s="13">
        <v>42191.363506944443</v>
      </c>
      <c r="R934">
        <v>2015</v>
      </c>
      <c r="S934" t="s">
        <v>8370</v>
      </c>
    </row>
    <row r="935" spans="1:19" ht="276" thickBot="1" x14ac:dyDescent="0.4">
      <c r="A935">
        <v>3654</v>
      </c>
      <c r="B935" s="3" t="s">
        <v>3651</v>
      </c>
      <c r="C935" s="3" t="s">
        <v>7764</v>
      </c>
      <c r="D935" s="6">
        <v>1500</v>
      </c>
      <c r="E935" s="8">
        <v>2616</v>
      </c>
      <c r="F935" t="s">
        <v>8218</v>
      </c>
      <c r="G935" t="s">
        <v>8224</v>
      </c>
      <c r="H935" t="s">
        <v>8246</v>
      </c>
      <c r="I935">
        <v>1459702800</v>
      </c>
      <c r="J935">
        <v>1457690386</v>
      </c>
      <c r="K935" t="b">
        <v>0</v>
      </c>
      <c r="L935">
        <v>38</v>
      </c>
      <c r="M935" t="b">
        <v>1</v>
      </c>
      <c r="N935" t="s">
        <v>8269</v>
      </c>
      <c r="O935" s="20" t="s">
        <v>8319</v>
      </c>
      <c r="P935" s="15" t="s">
        <v>8320</v>
      </c>
      <c r="Q935" s="12">
        <v>42440.416504629633</v>
      </c>
      <c r="R935">
        <v>2016</v>
      </c>
      <c r="S935" t="s">
        <v>8366</v>
      </c>
    </row>
    <row r="936" spans="1:19" ht="276" thickBot="1" x14ac:dyDescent="0.4">
      <c r="A936">
        <v>3655</v>
      </c>
      <c r="B936" s="3" t="s">
        <v>3652</v>
      </c>
      <c r="C936" s="3" t="s">
        <v>7765</v>
      </c>
      <c r="D936" s="6">
        <v>5000</v>
      </c>
      <c r="E936" s="8">
        <v>5813</v>
      </c>
      <c r="F936" t="s">
        <v>8218</v>
      </c>
      <c r="G936" t="s">
        <v>8223</v>
      </c>
      <c r="H936" t="s">
        <v>8245</v>
      </c>
      <c r="I936">
        <v>1437202740</v>
      </c>
      <c r="J936">
        <v>1434654998</v>
      </c>
      <c r="K936" t="b">
        <v>0</v>
      </c>
      <c r="L936">
        <v>79</v>
      </c>
      <c r="M936" t="b">
        <v>1</v>
      </c>
      <c r="N936" t="s">
        <v>8269</v>
      </c>
      <c r="O936" s="20" t="s">
        <v>8319</v>
      </c>
      <c r="P936" s="15" t="s">
        <v>8320</v>
      </c>
      <c r="Q936" s="13">
        <v>42173.803217592591</v>
      </c>
      <c r="R936">
        <v>2015</v>
      </c>
      <c r="S936" t="s">
        <v>8369</v>
      </c>
    </row>
    <row r="937" spans="1:19" ht="247" thickBot="1" x14ac:dyDescent="0.4">
      <c r="A937">
        <v>3656</v>
      </c>
      <c r="B937" s="3" t="s">
        <v>3653</v>
      </c>
      <c r="C937" s="3" t="s">
        <v>7766</v>
      </c>
      <c r="D937" s="6">
        <v>5000</v>
      </c>
      <c r="E937" s="8">
        <v>5291</v>
      </c>
      <c r="F937" t="s">
        <v>8218</v>
      </c>
      <c r="G937" t="s">
        <v>8239</v>
      </c>
      <c r="H937" t="s">
        <v>8256</v>
      </c>
      <c r="I937">
        <v>1485989940</v>
      </c>
      <c r="J937">
        <v>1483393836</v>
      </c>
      <c r="K937" t="b">
        <v>0</v>
      </c>
      <c r="L937">
        <v>46</v>
      </c>
      <c r="M937" t="b">
        <v>1</v>
      </c>
      <c r="N937" t="s">
        <v>8269</v>
      </c>
      <c r="O937" s="20" t="s">
        <v>8319</v>
      </c>
      <c r="P937" s="15" t="s">
        <v>8320</v>
      </c>
      <c r="Q937" s="12">
        <v>42737.910138888888</v>
      </c>
      <c r="R937">
        <v>2017</v>
      </c>
      <c r="S937" t="s">
        <v>8365</v>
      </c>
    </row>
    <row r="938" spans="1:19" ht="261.5" thickBot="1" x14ac:dyDescent="0.4">
      <c r="A938">
        <v>3657</v>
      </c>
      <c r="B938" s="3" t="s">
        <v>3654</v>
      </c>
      <c r="C938" s="3" t="s">
        <v>7767</v>
      </c>
      <c r="D938" s="6">
        <v>2000</v>
      </c>
      <c r="E938" s="8">
        <v>2215</v>
      </c>
      <c r="F938" t="s">
        <v>8218</v>
      </c>
      <c r="G938" t="s">
        <v>8231</v>
      </c>
      <c r="H938" t="s">
        <v>8252</v>
      </c>
      <c r="I938">
        <v>1464817320</v>
      </c>
      <c r="J938">
        <v>1462806419</v>
      </c>
      <c r="K938" t="b">
        <v>0</v>
      </c>
      <c r="L938">
        <v>20</v>
      </c>
      <c r="M938" t="b">
        <v>1</v>
      </c>
      <c r="N938" t="s">
        <v>8269</v>
      </c>
      <c r="O938" s="20" t="s">
        <v>8319</v>
      </c>
      <c r="P938" s="15" t="s">
        <v>8320</v>
      </c>
      <c r="Q938" s="13">
        <v>42499.629849537036</v>
      </c>
      <c r="R938">
        <v>2016</v>
      </c>
      <c r="S938" t="s">
        <v>8368</v>
      </c>
    </row>
    <row r="939" spans="1:19" ht="145.5" thickBot="1" x14ac:dyDescent="0.4">
      <c r="A939">
        <v>3658</v>
      </c>
      <c r="B939" s="3" t="s">
        <v>3655</v>
      </c>
      <c r="C939" s="3" t="s">
        <v>7768</v>
      </c>
      <c r="D939" s="6">
        <v>1500</v>
      </c>
      <c r="E939" s="8">
        <v>1510</v>
      </c>
      <c r="F939" t="s">
        <v>8218</v>
      </c>
      <c r="G939" t="s">
        <v>8223</v>
      </c>
      <c r="H939" t="s">
        <v>8245</v>
      </c>
      <c r="I939">
        <v>1404273540</v>
      </c>
      <c r="J939">
        <v>1400272580</v>
      </c>
      <c r="K939" t="b">
        <v>0</v>
      </c>
      <c r="L939">
        <v>20</v>
      </c>
      <c r="M939" t="b">
        <v>1</v>
      </c>
      <c r="N939" t="s">
        <v>8269</v>
      </c>
      <c r="O939" s="20" t="s">
        <v>8319</v>
      </c>
      <c r="P939" s="15" t="s">
        <v>8320</v>
      </c>
      <c r="Q939" s="12">
        <v>41775.858564814815</v>
      </c>
      <c r="R939">
        <v>2014</v>
      </c>
      <c r="S939" t="s">
        <v>8368</v>
      </c>
    </row>
    <row r="940" spans="1:19" ht="203.5" thickBot="1" x14ac:dyDescent="0.4">
      <c r="A940">
        <v>3659</v>
      </c>
      <c r="B940" s="3" t="s">
        <v>3656</v>
      </c>
      <c r="C940" s="3" t="s">
        <v>7769</v>
      </c>
      <c r="D940" s="6">
        <v>3000</v>
      </c>
      <c r="E940" s="8">
        <v>3061</v>
      </c>
      <c r="F940" t="s">
        <v>8218</v>
      </c>
      <c r="G940" t="s">
        <v>8223</v>
      </c>
      <c r="H940" t="s">
        <v>8245</v>
      </c>
      <c r="I940">
        <v>1426775940</v>
      </c>
      <c r="J940">
        <v>1424414350</v>
      </c>
      <c r="K940" t="b">
        <v>0</v>
      </c>
      <c r="L940">
        <v>13</v>
      </c>
      <c r="M940" t="b">
        <v>1</v>
      </c>
      <c r="N940" t="s">
        <v>8269</v>
      </c>
      <c r="O940" s="20" t="s">
        <v>8319</v>
      </c>
      <c r="P940" s="15" t="s">
        <v>8320</v>
      </c>
      <c r="Q940" s="13">
        <v>42055.277199074073</v>
      </c>
      <c r="R940">
        <v>2015</v>
      </c>
      <c r="S940" t="s">
        <v>8376</v>
      </c>
    </row>
    <row r="941" spans="1:19" ht="276" thickBot="1" x14ac:dyDescent="0.4">
      <c r="A941">
        <v>3660</v>
      </c>
      <c r="B941" s="3" t="s">
        <v>3657</v>
      </c>
      <c r="C941" s="3" t="s">
        <v>7770</v>
      </c>
      <c r="D941" s="6">
        <v>250</v>
      </c>
      <c r="E941" s="8">
        <v>250</v>
      </c>
      <c r="F941" t="s">
        <v>8218</v>
      </c>
      <c r="G941" t="s">
        <v>8224</v>
      </c>
      <c r="H941" t="s">
        <v>8246</v>
      </c>
      <c r="I941">
        <v>1419368925</v>
      </c>
      <c r="J941">
        <v>1417208925</v>
      </c>
      <c r="K941" t="b">
        <v>0</v>
      </c>
      <c r="L941">
        <v>22</v>
      </c>
      <c r="M941" t="b">
        <v>1</v>
      </c>
      <c r="N941" t="s">
        <v>8269</v>
      </c>
      <c r="O941" s="20" t="s">
        <v>8319</v>
      </c>
      <c r="P941" s="15" t="s">
        <v>8320</v>
      </c>
      <c r="Q941" s="12">
        <v>41971.881076388891</v>
      </c>
      <c r="R941">
        <v>2014</v>
      </c>
      <c r="S941" t="s">
        <v>8374</v>
      </c>
    </row>
    <row r="942" spans="1:19" ht="247" thickBot="1" x14ac:dyDescent="0.4">
      <c r="A942">
        <v>3661</v>
      </c>
      <c r="B942" s="3" t="s">
        <v>3658</v>
      </c>
      <c r="C942" s="3" t="s">
        <v>7771</v>
      </c>
      <c r="D942" s="6">
        <v>3000</v>
      </c>
      <c r="E942" s="8">
        <v>3330</v>
      </c>
      <c r="F942" t="s">
        <v>8218</v>
      </c>
      <c r="G942" t="s">
        <v>8223</v>
      </c>
      <c r="H942" t="s">
        <v>8245</v>
      </c>
      <c r="I942">
        <v>1460260800</v>
      </c>
      <c r="J942">
        <v>1458336672</v>
      </c>
      <c r="K942" t="b">
        <v>0</v>
      </c>
      <c r="L942">
        <v>36</v>
      </c>
      <c r="M942" t="b">
        <v>1</v>
      </c>
      <c r="N942" t="s">
        <v>8269</v>
      </c>
      <c r="O942" s="20" t="s">
        <v>8319</v>
      </c>
      <c r="P942" s="15" t="s">
        <v>8320</v>
      </c>
      <c r="Q942" s="13">
        <v>42447.896666666667</v>
      </c>
      <c r="R942">
        <v>2016</v>
      </c>
      <c r="S942" t="s">
        <v>8366</v>
      </c>
    </row>
    <row r="943" spans="1:19" ht="290.5" thickBot="1" x14ac:dyDescent="0.4">
      <c r="A943">
        <v>3662</v>
      </c>
      <c r="B943" s="3" t="s">
        <v>3659</v>
      </c>
      <c r="C943" s="3" t="s">
        <v>7772</v>
      </c>
      <c r="D943" s="6">
        <v>8000</v>
      </c>
      <c r="E943" s="8">
        <v>8114</v>
      </c>
      <c r="F943" t="s">
        <v>8218</v>
      </c>
      <c r="G943" t="s">
        <v>8228</v>
      </c>
      <c r="H943" t="s">
        <v>8250</v>
      </c>
      <c r="I943">
        <v>1427775414</v>
      </c>
      <c r="J943">
        <v>1425187014</v>
      </c>
      <c r="K943" t="b">
        <v>0</v>
      </c>
      <c r="L943">
        <v>40</v>
      </c>
      <c r="M943" t="b">
        <v>1</v>
      </c>
      <c r="N943" t="s">
        <v>8269</v>
      </c>
      <c r="O943" s="20" t="s">
        <v>8319</v>
      </c>
      <c r="P943" s="15" t="s">
        <v>8320</v>
      </c>
      <c r="Q943" s="12">
        <v>42064.220069444447</v>
      </c>
      <c r="R943">
        <v>2015</v>
      </c>
      <c r="S943" t="s">
        <v>8366</v>
      </c>
    </row>
    <row r="944" spans="1:19" ht="247" thickBot="1" x14ac:dyDescent="0.4">
      <c r="A944">
        <v>3663</v>
      </c>
      <c r="B944" s="3" t="s">
        <v>3660</v>
      </c>
      <c r="C944" s="3" t="s">
        <v>7773</v>
      </c>
      <c r="D944" s="6">
        <v>225</v>
      </c>
      <c r="E944" s="8">
        <v>234</v>
      </c>
      <c r="F944" t="s">
        <v>8218</v>
      </c>
      <c r="G944" t="s">
        <v>8224</v>
      </c>
      <c r="H944" t="s">
        <v>8246</v>
      </c>
      <c r="I944">
        <v>1482321030</v>
      </c>
      <c r="J944">
        <v>1477133430</v>
      </c>
      <c r="K944" t="b">
        <v>0</v>
      </c>
      <c r="L944">
        <v>9</v>
      </c>
      <c r="M944" t="b">
        <v>1</v>
      </c>
      <c r="N944" t="s">
        <v>8269</v>
      </c>
      <c r="O944" s="20" t="s">
        <v>8319</v>
      </c>
      <c r="P944" s="15" t="s">
        <v>8320</v>
      </c>
      <c r="Q944" s="13">
        <v>42665.451736111114</v>
      </c>
      <c r="R944">
        <v>2016</v>
      </c>
      <c r="S944" t="s">
        <v>8373</v>
      </c>
    </row>
    <row r="945" spans="1:19" ht="261.5" thickBot="1" x14ac:dyDescent="0.4">
      <c r="A945">
        <v>3664</v>
      </c>
      <c r="B945" s="3" t="s">
        <v>3661</v>
      </c>
      <c r="C945" s="3" t="s">
        <v>7774</v>
      </c>
      <c r="D945" s="6">
        <v>800</v>
      </c>
      <c r="E945" s="8">
        <v>875</v>
      </c>
      <c r="F945" t="s">
        <v>8218</v>
      </c>
      <c r="G945" t="s">
        <v>8223</v>
      </c>
      <c r="H945" t="s">
        <v>8245</v>
      </c>
      <c r="I945">
        <v>1466056689</v>
      </c>
      <c r="J945">
        <v>1464847089</v>
      </c>
      <c r="K945" t="b">
        <v>0</v>
      </c>
      <c r="L945">
        <v>19</v>
      </c>
      <c r="M945" t="b">
        <v>1</v>
      </c>
      <c r="N945" t="s">
        <v>8269</v>
      </c>
      <c r="O945" s="20" t="s">
        <v>8319</v>
      </c>
      <c r="P945" s="15" t="s">
        <v>8320</v>
      </c>
      <c r="Q945" s="12">
        <v>42523.248715277776</v>
      </c>
      <c r="R945">
        <v>2016</v>
      </c>
      <c r="S945" t="s">
        <v>8369</v>
      </c>
    </row>
    <row r="946" spans="1:19" ht="290.5" thickBot="1" x14ac:dyDescent="0.4">
      <c r="A946">
        <v>3665</v>
      </c>
      <c r="B946" s="3" t="s">
        <v>3662</v>
      </c>
      <c r="C946" s="3" t="s">
        <v>7775</v>
      </c>
      <c r="D946" s="6">
        <v>620</v>
      </c>
      <c r="E946" s="8">
        <v>714</v>
      </c>
      <c r="F946" t="s">
        <v>8218</v>
      </c>
      <c r="G946" t="s">
        <v>8229</v>
      </c>
      <c r="H946" t="s">
        <v>8248</v>
      </c>
      <c r="I946">
        <v>1446062040</v>
      </c>
      <c r="J946">
        <v>1445109822</v>
      </c>
      <c r="K946" t="b">
        <v>0</v>
      </c>
      <c r="L946">
        <v>14</v>
      </c>
      <c r="M946" t="b">
        <v>1</v>
      </c>
      <c r="N946" t="s">
        <v>8269</v>
      </c>
      <c r="O946" s="20" t="s">
        <v>8319</v>
      </c>
      <c r="P946" s="15" t="s">
        <v>8320</v>
      </c>
      <c r="Q946" s="13">
        <v>42294.808125000003</v>
      </c>
      <c r="R946">
        <v>2015</v>
      </c>
      <c r="S946" t="s">
        <v>8373</v>
      </c>
    </row>
    <row r="947" spans="1:19" ht="102" thickBot="1" x14ac:dyDescent="0.4">
      <c r="A947">
        <v>3666</v>
      </c>
      <c r="B947" s="3" t="s">
        <v>3663</v>
      </c>
      <c r="C947" s="3" t="s">
        <v>7776</v>
      </c>
      <c r="D947" s="6">
        <v>1200</v>
      </c>
      <c r="E947" s="8">
        <v>1200</v>
      </c>
      <c r="F947" t="s">
        <v>8218</v>
      </c>
      <c r="G947" t="s">
        <v>8223</v>
      </c>
      <c r="H947" t="s">
        <v>8245</v>
      </c>
      <c r="I947">
        <v>1406185200</v>
      </c>
      <c r="J947">
        <v>1404337382</v>
      </c>
      <c r="K947" t="b">
        <v>0</v>
      </c>
      <c r="L947">
        <v>38</v>
      </c>
      <c r="M947" t="b">
        <v>1</v>
      </c>
      <c r="N947" t="s">
        <v>8269</v>
      </c>
      <c r="O947" s="20" t="s">
        <v>8319</v>
      </c>
      <c r="P947" s="15" t="s">
        <v>8320</v>
      </c>
      <c r="Q947" s="12">
        <v>41822.90488425926</v>
      </c>
      <c r="R947">
        <v>2014</v>
      </c>
      <c r="S947" t="s">
        <v>8370</v>
      </c>
    </row>
    <row r="948" spans="1:19" ht="261.5" thickBot="1" x14ac:dyDescent="0.4">
      <c r="A948">
        <v>3667</v>
      </c>
      <c r="B948" s="3" t="s">
        <v>3664</v>
      </c>
      <c r="C948" s="3" t="s">
        <v>7777</v>
      </c>
      <c r="D948" s="6">
        <v>3000</v>
      </c>
      <c r="E948" s="8">
        <v>3095.11</v>
      </c>
      <c r="F948" t="s">
        <v>8218</v>
      </c>
      <c r="G948" t="s">
        <v>8224</v>
      </c>
      <c r="H948" t="s">
        <v>8246</v>
      </c>
      <c r="I948">
        <v>1437261419</v>
      </c>
      <c r="J948">
        <v>1434669419</v>
      </c>
      <c r="K948" t="b">
        <v>0</v>
      </c>
      <c r="L948">
        <v>58</v>
      </c>
      <c r="M948" t="b">
        <v>1</v>
      </c>
      <c r="N948" t="s">
        <v>8269</v>
      </c>
      <c r="O948" s="20" t="s">
        <v>8319</v>
      </c>
      <c r="P948" s="15" t="s">
        <v>8320</v>
      </c>
      <c r="Q948" s="13">
        <v>42173.970127314817</v>
      </c>
      <c r="R948">
        <v>2015</v>
      </c>
      <c r="S948" t="s">
        <v>8369</v>
      </c>
    </row>
    <row r="949" spans="1:19" ht="247" thickBot="1" x14ac:dyDescent="0.4">
      <c r="A949">
        <v>3668</v>
      </c>
      <c r="B949" s="3" t="s">
        <v>3665</v>
      </c>
      <c r="C949" s="3" t="s">
        <v>7778</v>
      </c>
      <c r="D949" s="6">
        <v>1000</v>
      </c>
      <c r="E949" s="8">
        <v>1035</v>
      </c>
      <c r="F949" t="s">
        <v>8218</v>
      </c>
      <c r="G949" t="s">
        <v>8223</v>
      </c>
      <c r="H949" t="s">
        <v>8245</v>
      </c>
      <c r="I949">
        <v>1437676380</v>
      </c>
      <c r="J949">
        <v>1435670452</v>
      </c>
      <c r="K949" t="b">
        <v>0</v>
      </c>
      <c r="L949">
        <v>28</v>
      </c>
      <c r="M949" t="b">
        <v>1</v>
      </c>
      <c r="N949" t="s">
        <v>8269</v>
      </c>
      <c r="O949" s="20" t="s">
        <v>8319</v>
      </c>
      <c r="P949" s="15" t="s">
        <v>8320</v>
      </c>
      <c r="Q949" s="12">
        <v>42185.556157407409</v>
      </c>
      <c r="R949">
        <v>2015</v>
      </c>
      <c r="S949" t="s">
        <v>8369</v>
      </c>
    </row>
    <row r="950" spans="1:19" ht="247" thickBot="1" x14ac:dyDescent="0.4">
      <c r="A950">
        <v>3669</v>
      </c>
      <c r="B950" s="3" t="s">
        <v>3666</v>
      </c>
      <c r="C950" s="3" t="s">
        <v>7779</v>
      </c>
      <c r="D950" s="6">
        <v>1000</v>
      </c>
      <c r="E950" s="8">
        <v>1382</v>
      </c>
      <c r="F950" t="s">
        <v>8218</v>
      </c>
      <c r="G950" t="s">
        <v>8224</v>
      </c>
      <c r="H950" t="s">
        <v>8246</v>
      </c>
      <c r="I950">
        <v>1434039137</v>
      </c>
      <c r="J950">
        <v>1431447137</v>
      </c>
      <c r="K950" t="b">
        <v>0</v>
      </c>
      <c r="L950">
        <v>17</v>
      </c>
      <c r="M950" t="b">
        <v>1</v>
      </c>
      <c r="N950" t="s">
        <v>8269</v>
      </c>
      <c r="O950" s="20" t="s">
        <v>8319</v>
      </c>
      <c r="P950" s="15" t="s">
        <v>8320</v>
      </c>
      <c r="Q950" s="13">
        <v>42136.675196759257</v>
      </c>
      <c r="R950">
        <v>2015</v>
      </c>
      <c r="S950" t="s">
        <v>8368</v>
      </c>
    </row>
    <row r="951" spans="1:19" ht="247" thickBot="1" x14ac:dyDescent="0.4">
      <c r="A951">
        <v>3670</v>
      </c>
      <c r="B951" s="3" t="s">
        <v>3667</v>
      </c>
      <c r="C951" s="3" t="s">
        <v>7780</v>
      </c>
      <c r="D951" s="6">
        <v>220</v>
      </c>
      <c r="E951" s="8">
        <v>241</v>
      </c>
      <c r="F951" t="s">
        <v>8218</v>
      </c>
      <c r="G951" t="s">
        <v>8224</v>
      </c>
      <c r="H951" t="s">
        <v>8246</v>
      </c>
      <c r="I951">
        <v>1433113200</v>
      </c>
      <c r="J951">
        <v>1431951611</v>
      </c>
      <c r="K951" t="b">
        <v>0</v>
      </c>
      <c r="L951">
        <v>12</v>
      </c>
      <c r="M951" t="b">
        <v>1</v>
      </c>
      <c r="N951" t="s">
        <v>8269</v>
      </c>
      <c r="O951" s="20" t="s">
        <v>8319</v>
      </c>
      <c r="P951" s="15" t="s">
        <v>8320</v>
      </c>
      <c r="Q951" s="12">
        <v>42142.514016203706</v>
      </c>
      <c r="R951">
        <v>2015</v>
      </c>
      <c r="S951" t="s">
        <v>8368</v>
      </c>
    </row>
    <row r="952" spans="1:19" ht="276" thickBot="1" x14ac:dyDescent="0.4">
      <c r="A952">
        <v>3671</v>
      </c>
      <c r="B952" s="3" t="s">
        <v>3668</v>
      </c>
      <c r="C952" s="3" t="s">
        <v>7781</v>
      </c>
      <c r="D952" s="6">
        <v>3500</v>
      </c>
      <c r="E952" s="8">
        <v>3530</v>
      </c>
      <c r="F952" t="s">
        <v>8218</v>
      </c>
      <c r="G952" t="s">
        <v>8223</v>
      </c>
      <c r="H952" t="s">
        <v>8245</v>
      </c>
      <c r="I952">
        <v>1405915140</v>
      </c>
      <c r="J952">
        <v>1404140667</v>
      </c>
      <c r="K952" t="b">
        <v>0</v>
      </c>
      <c r="L952">
        <v>40</v>
      </c>
      <c r="M952" t="b">
        <v>1</v>
      </c>
      <c r="N952" t="s">
        <v>8269</v>
      </c>
      <c r="O952" s="20" t="s">
        <v>8319</v>
      </c>
      <c r="P952" s="15" t="s">
        <v>8320</v>
      </c>
      <c r="Q952" s="13">
        <v>41820.62809027778</v>
      </c>
      <c r="R952">
        <v>2014</v>
      </c>
      <c r="S952" t="s">
        <v>8369</v>
      </c>
    </row>
    <row r="953" spans="1:19" ht="290.5" thickBot="1" x14ac:dyDescent="0.4">
      <c r="A953">
        <v>3672</v>
      </c>
      <c r="B953" s="3" t="s">
        <v>3669</v>
      </c>
      <c r="C953" s="3" t="s">
        <v>7782</v>
      </c>
      <c r="D953" s="6">
        <v>3000</v>
      </c>
      <c r="E953" s="8">
        <v>3046</v>
      </c>
      <c r="F953" t="s">
        <v>8218</v>
      </c>
      <c r="G953" t="s">
        <v>8224</v>
      </c>
      <c r="H953" t="s">
        <v>8246</v>
      </c>
      <c r="I953">
        <v>1411771384</v>
      </c>
      <c r="J953">
        <v>1409179384</v>
      </c>
      <c r="K953" t="b">
        <v>0</v>
      </c>
      <c r="L953">
        <v>57</v>
      </c>
      <c r="M953" t="b">
        <v>1</v>
      </c>
      <c r="N953" t="s">
        <v>8269</v>
      </c>
      <c r="O953" s="20" t="s">
        <v>8319</v>
      </c>
      <c r="P953" s="15" t="s">
        <v>8320</v>
      </c>
      <c r="Q953" s="12">
        <v>41878.946574074071</v>
      </c>
      <c r="R953">
        <v>2014</v>
      </c>
      <c r="S953" t="s">
        <v>8371</v>
      </c>
    </row>
    <row r="954" spans="1:19" ht="232.5" thickBot="1" x14ac:dyDescent="0.4">
      <c r="A954">
        <v>3673</v>
      </c>
      <c r="B954" s="3" t="s">
        <v>3670</v>
      </c>
      <c r="C954" s="3" t="s">
        <v>7783</v>
      </c>
      <c r="D954" s="6">
        <v>4000</v>
      </c>
      <c r="E954" s="8">
        <v>4545</v>
      </c>
      <c r="F954" t="s">
        <v>8218</v>
      </c>
      <c r="G954" t="s">
        <v>8224</v>
      </c>
      <c r="H954" t="s">
        <v>8246</v>
      </c>
      <c r="I954">
        <v>1415191920</v>
      </c>
      <c r="J954">
        <v>1412233497</v>
      </c>
      <c r="K954" t="b">
        <v>0</v>
      </c>
      <c r="L954">
        <v>114</v>
      </c>
      <c r="M954" t="b">
        <v>1</v>
      </c>
      <c r="N954" t="s">
        <v>8269</v>
      </c>
      <c r="O954" s="20" t="s">
        <v>8319</v>
      </c>
      <c r="P954" s="15" t="s">
        <v>8320</v>
      </c>
      <c r="Q954" s="13">
        <v>41914.295104166667</v>
      </c>
      <c r="R954">
        <v>2014</v>
      </c>
      <c r="S954" t="s">
        <v>8373</v>
      </c>
    </row>
    <row r="955" spans="1:19" ht="261.5" thickBot="1" x14ac:dyDescent="0.4">
      <c r="A955">
        <v>3674</v>
      </c>
      <c r="B955" s="3" t="s">
        <v>3671</v>
      </c>
      <c r="C955" s="3" t="s">
        <v>7784</v>
      </c>
      <c r="D955" s="6">
        <v>4500</v>
      </c>
      <c r="E955" s="8">
        <v>4500</v>
      </c>
      <c r="F955" t="s">
        <v>8218</v>
      </c>
      <c r="G955" t="s">
        <v>8235</v>
      </c>
      <c r="H955" t="s">
        <v>8248</v>
      </c>
      <c r="I955">
        <v>1472936229</v>
      </c>
      <c r="J955">
        <v>1467752229</v>
      </c>
      <c r="K955" t="b">
        <v>0</v>
      </c>
      <c r="L955">
        <v>31</v>
      </c>
      <c r="M955" t="b">
        <v>1</v>
      </c>
      <c r="N955" t="s">
        <v>8269</v>
      </c>
      <c r="O955" s="20" t="s">
        <v>8319</v>
      </c>
      <c r="P955" s="15" t="s">
        <v>8320</v>
      </c>
      <c r="Q955" s="12">
        <v>42556.873020833336</v>
      </c>
      <c r="R955">
        <v>2016</v>
      </c>
      <c r="S955" t="s">
        <v>8370</v>
      </c>
    </row>
    <row r="956" spans="1:19" ht="261.5" thickBot="1" x14ac:dyDescent="0.4">
      <c r="A956">
        <v>3675</v>
      </c>
      <c r="B956" s="3" t="s">
        <v>3672</v>
      </c>
      <c r="C956" s="3" t="s">
        <v>7785</v>
      </c>
      <c r="D956" s="6">
        <v>50</v>
      </c>
      <c r="E956" s="8">
        <v>70</v>
      </c>
      <c r="F956" t="s">
        <v>8218</v>
      </c>
      <c r="G956" t="s">
        <v>8224</v>
      </c>
      <c r="H956" t="s">
        <v>8246</v>
      </c>
      <c r="I956">
        <v>1463353200</v>
      </c>
      <c r="J956">
        <v>1462285182</v>
      </c>
      <c r="K956" t="b">
        <v>0</v>
      </c>
      <c r="L956">
        <v>3</v>
      </c>
      <c r="M956" t="b">
        <v>1</v>
      </c>
      <c r="N956" t="s">
        <v>8269</v>
      </c>
      <c r="O956" s="20" t="s">
        <v>8319</v>
      </c>
      <c r="P956" s="15" t="s">
        <v>8320</v>
      </c>
      <c r="Q956" s="13">
        <v>42493.597013888888</v>
      </c>
      <c r="R956">
        <v>2016</v>
      </c>
      <c r="S956" t="s">
        <v>8368</v>
      </c>
    </row>
    <row r="957" spans="1:19" ht="276" thickBot="1" x14ac:dyDescent="0.4">
      <c r="A957">
        <v>3676</v>
      </c>
      <c r="B957" s="3" t="s">
        <v>3673</v>
      </c>
      <c r="C957" s="3" t="s">
        <v>7786</v>
      </c>
      <c r="D957" s="6">
        <v>800</v>
      </c>
      <c r="E957" s="8">
        <v>1030</v>
      </c>
      <c r="F957" t="s">
        <v>8218</v>
      </c>
      <c r="G957" t="s">
        <v>8223</v>
      </c>
      <c r="H957" t="s">
        <v>8245</v>
      </c>
      <c r="I957">
        <v>1410550484</v>
      </c>
      <c r="J957">
        <v>1408995284</v>
      </c>
      <c r="K957" t="b">
        <v>0</v>
      </c>
      <c r="L957">
        <v>16</v>
      </c>
      <c r="M957" t="b">
        <v>1</v>
      </c>
      <c r="N957" t="s">
        <v>8269</v>
      </c>
      <c r="O957" s="20" t="s">
        <v>8319</v>
      </c>
      <c r="P957" s="15" t="s">
        <v>8320</v>
      </c>
      <c r="Q957" s="12">
        <v>41876.815787037034</v>
      </c>
      <c r="R957">
        <v>2014</v>
      </c>
      <c r="S957" t="s">
        <v>8371</v>
      </c>
    </row>
    <row r="958" spans="1:19" ht="189" thickBot="1" x14ac:dyDescent="0.4">
      <c r="A958">
        <v>3677</v>
      </c>
      <c r="B958" s="3" t="s">
        <v>3674</v>
      </c>
      <c r="C958" s="3" t="s">
        <v>7787</v>
      </c>
      <c r="D958" s="6">
        <v>12000</v>
      </c>
      <c r="E958" s="8">
        <v>12348.5</v>
      </c>
      <c r="F958" t="s">
        <v>8218</v>
      </c>
      <c r="G958" t="s">
        <v>8223</v>
      </c>
      <c r="H958" t="s">
        <v>8245</v>
      </c>
      <c r="I958">
        <v>1404359940</v>
      </c>
      <c r="J958">
        <v>1402580818</v>
      </c>
      <c r="K958" t="b">
        <v>0</v>
      </c>
      <c r="L958">
        <v>199</v>
      </c>
      <c r="M958" t="b">
        <v>1</v>
      </c>
      <c r="N958" t="s">
        <v>8269</v>
      </c>
      <c r="O958" s="20" t="s">
        <v>8319</v>
      </c>
      <c r="P958" s="15" t="s">
        <v>8320</v>
      </c>
      <c r="Q958" s="13">
        <v>41802.574282407404</v>
      </c>
      <c r="R958">
        <v>2014</v>
      </c>
      <c r="S958" t="s">
        <v>8369</v>
      </c>
    </row>
    <row r="959" spans="1:19" ht="174.5" thickBot="1" x14ac:dyDescent="0.4">
      <c r="A959">
        <v>3678</v>
      </c>
      <c r="B959" s="3" t="s">
        <v>3675</v>
      </c>
      <c r="C959" s="3" t="s">
        <v>7788</v>
      </c>
      <c r="D959" s="6">
        <v>2000</v>
      </c>
      <c r="E959" s="8">
        <v>2050</v>
      </c>
      <c r="F959" t="s">
        <v>8218</v>
      </c>
      <c r="G959" t="s">
        <v>8224</v>
      </c>
      <c r="H959" t="s">
        <v>8246</v>
      </c>
      <c r="I959">
        <v>1433076298</v>
      </c>
      <c r="J959">
        <v>1430052298</v>
      </c>
      <c r="K959" t="b">
        <v>0</v>
      </c>
      <c r="L959">
        <v>31</v>
      </c>
      <c r="M959" t="b">
        <v>1</v>
      </c>
      <c r="N959" t="s">
        <v>8269</v>
      </c>
      <c r="O959" s="20" t="s">
        <v>8319</v>
      </c>
      <c r="P959" s="15" t="s">
        <v>8320</v>
      </c>
      <c r="Q959" s="12">
        <v>42120.531226851854</v>
      </c>
      <c r="R959">
        <v>2015</v>
      </c>
      <c r="S959" t="s">
        <v>8367</v>
      </c>
    </row>
    <row r="960" spans="1:19" ht="247" thickBot="1" x14ac:dyDescent="0.4">
      <c r="A960">
        <v>3679</v>
      </c>
      <c r="B960" s="3" t="s">
        <v>3676</v>
      </c>
      <c r="C960" s="3" t="s">
        <v>7789</v>
      </c>
      <c r="D960" s="6">
        <v>2000</v>
      </c>
      <c r="E960" s="8">
        <v>2202</v>
      </c>
      <c r="F960" t="s">
        <v>8218</v>
      </c>
      <c r="G960" t="s">
        <v>8223</v>
      </c>
      <c r="H960" t="s">
        <v>8245</v>
      </c>
      <c r="I960">
        <v>1404190740</v>
      </c>
      <c r="J960">
        <v>1401214581</v>
      </c>
      <c r="K960" t="b">
        <v>0</v>
      </c>
      <c r="L960">
        <v>30</v>
      </c>
      <c r="M960" t="b">
        <v>1</v>
      </c>
      <c r="N960" t="s">
        <v>8269</v>
      </c>
      <c r="O960" s="20" t="s">
        <v>8319</v>
      </c>
      <c r="P960" s="15" t="s">
        <v>8320</v>
      </c>
      <c r="Q960" s="13">
        <v>41786.761354166665</v>
      </c>
      <c r="R960">
        <v>2014</v>
      </c>
      <c r="S960" t="s">
        <v>8368</v>
      </c>
    </row>
    <row r="961" spans="1:19" ht="203.5" thickBot="1" x14ac:dyDescent="0.4">
      <c r="A961">
        <v>3680</v>
      </c>
      <c r="B961" s="3" t="s">
        <v>3677</v>
      </c>
      <c r="C961" s="3" t="s">
        <v>7790</v>
      </c>
      <c r="D961" s="6">
        <v>3000</v>
      </c>
      <c r="E961" s="8">
        <v>3383</v>
      </c>
      <c r="F961" t="s">
        <v>8218</v>
      </c>
      <c r="G961" t="s">
        <v>8223</v>
      </c>
      <c r="H961" t="s">
        <v>8245</v>
      </c>
      <c r="I961">
        <v>1475664834</v>
      </c>
      <c r="J961">
        <v>1473850434</v>
      </c>
      <c r="K961" t="b">
        <v>0</v>
      </c>
      <c r="L961">
        <v>34</v>
      </c>
      <c r="M961" t="b">
        <v>1</v>
      </c>
      <c r="N961" t="s">
        <v>8269</v>
      </c>
      <c r="O961" s="20" t="s">
        <v>8319</v>
      </c>
      <c r="P961" s="15" t="s">
        <v>8320</v>
      </c>
      <c r="Q961" s="12">
        <v>42627.454097222224</v>
      </c>
      <c r="R961">
        <v>2016</v>
      </c>
      <c r="S961" t="s">
        <v>8372</v>
      </c>
    </row>
    <row r="962" spans="1:19" ht="290.5" thickBot="1" x14ac:dyDescent="0.4">
      <c r="A962">
        <v>3681</v>
      </c>
      <c r="B962" s="3" t="s">
        <v>3678</v>
      </c>
      <c r="C962" s="3" t="s">
        <v>7791</v>
      </c>
      <c r="D962" s="6">
        <v>1000</v>
      </c>
      <c r="E962" s="8">
        <v>1119</v>
      </c>
      <c r="F962" t="s">
        <v>8218</v>
      </c>
      <c r="G962" t="s">
        <v>8223</v>
      </c>
      <c r="H962" t="s">
        <v>8245</v>
      </c>
      <c r="I962">
        <v>1452872290</v>
      </c>
      <c r="J962">
        <v>1452008290</v>
      </c>
      <c r="K962" t="b">
        <v>0</v>
      </c>
      <c r="L962">
        <v>18</v>
      </c>
      <c r="M962" t="b">
        <v>1</v>
      </c>
      <c r="N962" t="s">
        <v>8269</v>
      </c>
      <c r="O962" s="20" t="s">
        <v>8319</v>
      </c>
      <c r="P962" s="15" t="s">
        <v>8320</v>
      </c>
      <c r="Q962" s="13">
        <v>42374.651504629626</v>
      </c>
      <c r="R962">
        <v>2016</v>
      </c>
      <c r="S962" t="s">
        <v>8365</v>
      </c>
    </row>
    <row r="963" spans="1:19" ht="261.5" thickBot="1" x14ac:dyDescent="0.4">
      <c r="A963">
        <v>3682</v>
      </c>
      <c r="B963" s="3" t="s">
        <v>3679</v>
      </c>
      <c r="C963" s="3" t="s">
        <v>7792</v>
      </c>
      <c r="D963" s="6">
        <v>3000</v>
      </c>
      <c r="E963" s="8">
        <v>4176</v>
      </c>
      <c r="F963" t="s">
        <v>8218</v>
      </c>
      <c r="G963" t="s">
        <v>8223</v>
      </c>
      <c r="H963" t="s">
        <v>8245</v>
      </c>
      <c r="I963">
        <v>1402901940</v>
      </c>
      <c r="J963">
        <v>1399998418</v>
      </c>
      <c r="K963" t="b">
        <v>0</v>
      </c>
      <c r="L963">
        <v>67</v>
      </c>
      <c r="M963" t="b">
        <v>1</v>
      </c>
      <c r="N963" t="s">
        <v>8269</v>
      </c>
      <c r="O963" s="20" t="s">
        <v>8319</v>
      </c>
      <c r="P963" s="15" t="s">
        <v>8320</v>
      </c>
      <c r="Q963" s="12">
        <v>41772.685393518521</v>
      </c>
      <c r="R963">
        <v>2014</v>
      </c>
      <c r="S963" t="s">
        <v>8368</v>
      </c>
    </row>
    <row r="964" spans="1:19" ht="232.5" thickBot="1" x14ac:dyDescent="0.4">
      <c r="A964">
        <v>3683</v>
      </c>
      <c r="B964" s="3" t="s">
        <v>3680</v>
      </c>
      <c r="C964" s="3" t="s">
        <v>7793</v>
      </c>
      <c r="D964" s="6">
        <v>3500</v>
      </c>
      <c r="E964" s="8">
        <v>3880</v>
      </c>
      <c r="F964" t="s">
        <v>8218</v>
      </c>
      <c r="G964" t="s">
        <v>8223</v>
      </c>
      <c r="H964" t="s">
        <v>8245</v>
      </c>
      <c r="I964">
        <v>1476931696</v>
      </c>
      <c r="J964">
        <v>1474339696</v>
      </c>
      <c r="K964" t="b">
        <v>0</v>
      </c>
      <c r="L964">
        <v>66</v>
      </c>
      <c r="M964" t="b">
        <v>1</v>
      </c>
      <c r="N964" t="s">
        <v>8269</v>
      </c>
      <c r="O964" s="20" t="s">
        <v>8319</v>
      </c>
      <c r="P964" s="15" t="s">
        <v>8320</v>
      </c>
      <c r="Q964" s="13">
        <v>42633.116851851853</v>
      </c>
      <c r="R964">
        <v>2016</v>
      </c>
      <c r="S964" t="s">
        <v>8372</v>
      </c>
    </row>
    <row r="965" spans="1:19" ht="247" thickBot="1" x14ac:dyDescent="0.4">
      <c r="A965">
        <v>3684</v>
      </c>
      <c r="B965" s="3" t="s">
        <v>3681</v>
      </c>
      <c r="C965" s="3" t="s">
        <v>7794</v>
      </c>
      <c r="D965" s="6">
        <v>750</v>
      </c>
      <c r="E965" s="8">
        <v>1043</v>
      </c>
      <c r="F965" t="s">
        <v>8218</v>
      </c>
      <c r="G965" t="s">
        <v>8223</v>
      </c>
      <c r="H965" t="s">
        <v>8245</v>
      </c>
      <c r="I965">
        <v>1441167586</v>
      </c>
      <c r="J965">
        <v>1438575586</v>
      </c>
      <c r="K965" t="b">
        <v>0</v>
      </c>
      <c r="L965">
        <v>23</v>
      </c>
      <c r="M965" t="b">
        <v>1</v>
      </c>
      <c r="N965" t="s">
        <v>8269</v>
      </c>
      <c r="O965" s="20" t="s">
        <v>8319</v>
      </c>
      <c r="P965" s="15" t="s">
        <v>8320</v>
      </c>
      <c r="Q965" s="12">
        <v>42219.180393518516</v>
      </c>
      <c r="R965">
        <v>2015</v>
      </c>
      <c r="S965" t="s">
        <v>8371</v>
      </c>
    </row>
    <row r="966" spans="1:19" ht="232.5" thickBot="1" x14ac:dyDescent="0.4">
      <c r="A966">
        <v>3685</v>
      </c>
      <c r="B966" s="3" t="s">
        <v>3682</v>
      </c>
      <c r="C966" s="3" t="s">
        <v>7795</v>
      </c>
      <c r="D966" s="6">
        <v>5000</v>
      </c>
      <c r="E966" s="8">
        <v>5285</v>
      </c>
      <c r="F966" t="s">
        <v>8218</v>
      </c>
      <c r="G966" t="s">
        <v>8223</v>
      </c>
      <c r="H966" t="s">
        <v>8245</v>
      </c>
      <c r="I966">
        <v>1400533200</v>
      </c>
      <c r="J966">
        <v>1398348859</v>
      </c>
      <c r="K966" t="b">
        <v>0</v>
      </c>
      <c r="L966">
        <v>126</v>
      </c>
      <c r="M966" t="b">
        <v>1</v>
      </c>
      <c r="N966" t="s">
        <v>8269</v>
      </c>
      <c r="O966" s="20" t="s">
        <v>8319</v>
      </c>
      <c r="P966" s="15" t="s">
        <v>8320</v>
      </c>
      <c r="Q966" s="13">
        <v>41753.593275462961</v>
      </c>
      <c r="R966">
        <v>2014</v>
      </c>
      <c r="S966" t="s">
        <v>8367</v>
      </c>
    </row>
    <row r="967" spans="1:19" ht="232.5" thickBot="1" x14ac:dyDescent="0.4">
      <c r="A967">
        <v>3686</v>
      </c>
      <c r="B967" s="3" t="s">
        <v>3683</v>
      </c>
      <c r="C967" s="3" t="s">
        <v>7796</v>
      </c>
      <c r="D967" s="6">
        <v>350</v>
      </c>
      <c r="E967" s="8">
        <v>355</v>
      </c>
      <c r="F967" t="s">
        <v>8218</v>
      </c>
      <c r="G967" t="s">
        <v>8223</v>
      </c>
      <c r="H967" t="s">
        <v>8245</v>
      </c>
      <c r="I967">
        <v>1440820740</v>
      </c>
      <c r="J967">
        <v>1439567660</v>
      </c>
      <c r="K967" t="b">
        <v>0</v>
      </c>
      <c r="L967">
        <v>6</v>
      </c>
      <c r="M967" t="b">
        <v>1</v>
      </c>
      <c r="N967" t="s">
        <v>8269</v>
      </c>
      <c r="O967" s="20" t="s">
        <v>8319</v>
      </c>
      <c r="P967" s="15" t="s">
        <v>8320</v>
      </c>
      <c r="Q967" s="12">
        <v>42230.662731481483</v>
      </c>
      <c r="R967">
        <v>2015</v>
      </c>
      <c r="S967" t="s">
        <v>8371</v>
      </c>
    </row>
    <row r="968" spans="1:19" ht="261.5" thickBot="1" x14ac:dyDescent="0.4">
      <c r="A968">
        <v>3687</v>
      </c>
      <c r="B968" s="3" t="s">
        <v>3684</v>
      </c>
      <c r="C968" s="3" t="s">
        <v>7797</v>
      </c>
      <c r="D968" s="6">
        <v>5000</v>
      </c>
      <c r="E968" s="8">
        <v>5012.25</v>
      </c>
      <c r="F968" t="s">
        <v>8218</v>
      </c>
      <c r="G968" t="s">
        <v>8223</v>
      </c>
      <c r="H968" t="s">
        <v>8245</v>
      </c>
      <c r="I968">
        <v>1403846055</v>
      </c>
      <c r="J968">
        <v>1401254055</v>
      </c>
      <c r="K968" t="b">
        <v>0</v>
      </c>
      <c r="L968">
        <v>25</v>
      </c>
      <c r="M968" t="b">
        <v>1</v>
      </c>
      <c r="N968" t="s">
        <v>8269</v>
      </c>
      <c r="O968" s="20" t="s">
        <v>8319</v>
      </c>
      <c r="P968" s="15" t="s">
        <v>8320</v>
      </c>
      <c r="Q968" s="13">
        <v>41787.218229166669</v>
      </c>
      <c r="R968">
        <v>2014</v>
      </c>
      <c r="S968" t="s">
        <v>8368</v>
      </c>
    </row>
    <row r="969" spans="1:19" ht="247" thickBot="1" x14ac:dyDescent="0.4">
      <c r="A969">
        <v>3688</v>
      </c>
      <c r="B969" s="3" t="s">
        <v>3685</v>
      </c>
      <c r="C969" s="3" t="s">
        <v>7798</v>
      </c>
      <c r="D969" s="6">
        <v>3000</v>
      </c>
      <c r="E969" s="8">
        <v>3275</v>
      </c>
      <c r="F969" t="s">
        <v>8218</v>
      </c>
      <c r="G969" t="s">
        <v>8224</v>
      </c>
      <c r="H969" t="s">
        <v>8246</v>
      </c>
      <c r="I969">
        <v>1407524004</v>
      </c>
      <c r="J969">
        <v>1404932004</v>
      </c>
      <c r="K969" t="b">
        <v>0</v>
      </c>
      <c r="L969">
        <v>39</v>
      </c>
      <c r="M969" t="b">
        <v>1</v>
      </c>
      <c r="N969" t="s">
        <v>8269</v>
      </c>
      <c r="O969" s="20" t="s">
        <v>8319</v>
      </c>
      <c r="P969" s="15" t="s">
        <v>8320</v>
      </c>
      <c r="Q969" s="12">
        <v>41829.787083333336</v>
      </c>
      <c r="R969">
        <v>2014</v>
      </c>
      <c r="S969" t="s">
        <v>8370</v>
      </c>
    </row>
    <row r="970" spans="1:19" ht="276" thickBot="1" x14ac:dyDescent="0.4">
      <c r="A970">
        <v>3689</v>
      </c>
      <c r="B970" s="3" t="s">
        <v>3686</v>
      </c>
      <c r="C970" s="3" t="s">
        <v>7799</v>
      </c>
      <c r="D970" s="6">
        <v>3000</v>
      </c>
      <c r="E970" s="8">
        <v>3550</v>
      </c>
      <c r="F970" t="s">
        <v>8218</v>
      </c>
      <c r="G970" t="s">
        <v>8223</v>
      </c>
      <c r="H970" t="s">
        <v>8245</v>
      </c>
      <c r="I970">
        <v>1434925500</v>
      </c>
      <c r="J970">
        <v>1432410639</v>
      </c>
      <c r="K970" t="b">
        <v>0</v>
      </c>
      <c r="L970">
        <v>62</v>
      </c>
      <c r="M970" t="b">
        <v>1</v>
      </c>
      <c r="N970" t="s">
        <v>8269</v>
      </c>
      <c r="O970" s="20" t="s">
        <v>8319</v>
      </c>
      <c r="P970" s="15" t="s">
        <v>8320</v>
      </c>
      <c r="Q970" s="13">
        <v>42147.826840277776</v>
      </c>
      <c r="R970">
        <v>2015</v>
      </c>
      <c r="S970" t="s">
        <v>8368</v>
      </c>
    </row>
    <row r="971" spans="1:19" ht="261.5" thickBot="1" x14ac:dyDescent="0.4">
      <c r="A971">
        <v>3690</v>
      </c>
      <c r="B971" s="3" t="s">
        <v>3687</v>
      </c>
      <c r="C971" s="3" t="s">
        <v>7800</v>
      </c>
      <c r="D971" s="6">
        <v>1500</v>
      </c>
      <c r="E971" s="8">
        <v>1800</v>
      </c>
      <c r="F971" t="s">
        <v>8218</v>
      </c>
      <c r="G971" t="s">
        <v>8223</v>
      </c>
      <c r="H971" t="s">
        <v>8245</v>
      </c>
      <c r="I971">
        <v>1417101683</v>
      </c>
      <c r="J971">
        <v>1414506083</v>
      </c>
      <c r="K971" t="b">
        <v>0</v>
      </c>
      <c r="L971">
        <v>31</v>
      </c>
      <c r="M971" t="b">
        <v>1</v>
      </c>
      <c r="N971" t="s">
        <v>8269</v>
      </c>
      <c r="O971" s="20" t="s">
        <v>8319</v>
      </c>
      <c r="P971" s="15" t="s">
        <v>8320</v>
      </c>
      <c r="Q971" s="12">
        <v>41940.598182870373</v>
      </c>
      <c r="R971">
        <v>2014</v>
      </c>
      <c r="S971" t="s">
        <v>8373</v>
      </c>
    </row>
    <row r="972" spans="1:19" ht="131" thickBot="1" x14ac:dyDescent="0.4">
      <c r="A972">
        <v>3691</v>
      </c>
      <c r="B972" s="3" t="s">
        <v>3688</v>
      </c>
      <c r="C972" s="3" t="s">
        <v>7801</v>
      </c>
      <c r="D972" s="6">
        <v>40000</v>
      </c>
      <c r="E972" s="8">
        <v>51184</v>
      </c>
      <c r="F972" t="s">
        <v>8218</v>
      </c>
      <c r="G972" t="s">
        <v>8223</v>
      </c>
      <c r="H972" t="s">
        <v>8245</v>
      </c>
      <c r="I972">
        <v>1425272340</v>
      </c>
      <c r="J972">
        <v>1421426929</v>
      </c>
      <c r="K972" t="b">
        <v>0</v>
      </c>
      <c r="L972">
        <v>274</v>
      </c>
      <c r="M972" t="b">
        <v>1</v>
      </c>
      <c r="N972" t="s">
        <v>8269</v>
      </c>
      <c r="O972" s="20" t="s">
        <v>8319</v>
      </c>
      <c r="P972" s="15" t="s">
        <v>8320</v>
      </c>
      <c r="Q972" s="13">
        <v>42020.700567129628</v>
      </c>
      <c r="R972">
        <v>2015</v>
      </c>
      <c r="S972" t="s">
        <v>8365</v>
      </c>
    </row>
    <row r="973" spans="1:19" ht="145.5" thickBot="1" x14ac:dyDescent="0.4">
      <c r="A973">
        <v>3692</v>
      </c>
      <c r="B973" s="3" t="s">
        <v>3689</v>
      </c>
      <c r="C973" s="3" t="s">
        <v>7802</v>
      </c>
      <c r="D973" s="6">
        <v>1000</v>
      </c>
      <c r="E973" s="8">
        <v>1260</v>
      </c>
      <c r="F973" t="s">
        <v>8218</v>
      </c>
      <c r="G973" t="s">
        <v>8223</v>
      </c>
      <c r="H973" t="s">
        <v>8245</v>
      </c>
      <c r="I973">
        <v>1411084800</v>
      </c>
      <c r="J973">
        <v>1410304179</v>
      </c>
      <c r="K973" t="b">
        <v>0</v>
      </c>
      <c r="L973">
        <v>17</v>
      </c>
      <c r="M973" t="b">
        <v>1</v>
      </c>
      <c r="N973" t="s">
        <v>8269</v>
      </c>
      <c r="O973" s="20" t="s">
        <v>8319</v>
      </c>
      <c r="P973" s="15" t="s">
        <v>8320</v>
      </c>
      <c r="Q973" s="12">
        <v>41891.96503472222</v>
      </c>
      <c r="R973">
        <v>2014</v>
      </c>
      <c r="S973" t="s">
        <v>8372</v>
      </c>
    </row>
    <row r="974" spans="1:19" ht="276" thickBot="1" x14ac:dyDescent="0.4">
      <c r="A974">
        <v>3693</v>
      </c>
      <c r="B974" s="3" t="s">
        <v>3690</v>
      </c>
      <c r="C974" s="3" t="s">
        <v>7803</v>
      </c>
      <c r="D974" s="6">
        <v>333</v>
      </c>
      <c r="E974" s="8">
        <v>430</v>
      </c>
      <c r="F974" t="s">
        <v>8218</v>
      </c>
      <c r="G974" t="s">
        <v>8224</v>
      </c>
      <c r="H974" t="s">
        <v>8246</v>
      </c>
      <c r="I974">
        <v>1448922600</v>
      </c>
      <c r="J974">
        <v>1446352529</v>
      </c>
      <c r="K974" t="b">
        <v>0</v>
      </c>
      <c r="L974">
        <v>14</v>
      </c>
      <c r="M974" t="b">
        <v>1</v>
      </c>
      <c r="N974" t="s">
        <v>8269</v>
      </c>
      <c r="O974" s="20" t="s">
        <v>8319</v>
      </c>
      <c r="P974" s="15" t="s">
        <v>8320</v>
      </c>
      <c r="Q974" s="13">
        <v>42309.191307870373</v>
      </c>
      <c r="R974">
        <v>2015</v>
      </c>
      <c r="S974" t="s">
        <v>8374</v>
      </c>
    </row>
    <row r="975" spans="1:19" ht="218" thickBot="1" x14ac:dyDescent="0.4">
      <c r="A975">
        <v>3694</v>
      </c>
      <c r="B975" s="3" t="s">
        <v>3691</v>
      </c>
      <c r="C975" s="3" t="s">
        <v>7804</v>
      </c>
      <c r="D975" s="6">
        <v>3500</v>
      </c>
      <c r="E975" s="8">
        <v>3760</v>
      </c>
      <c r="F975" t="s">
        <v>8218</v>
      </c>
      <c r="G975" t="s">
        <v>8223</v>
      </c>
      <c r="H975" t="s">
        <v>8245</v>
      </c>
      <c r="I975">
        <v>1465178400</v>
      </c>
      <c r="J975">
        <v>1461985967</v>
      </c>
      <c r="K975" t="b">
        <v>0</v>
      </c>
      <c r="L975">
        <v>60</v>
      </c>
      <c r="M975" t="b">
        <v>1</v>
      </c>
      <c r="N975" t="s">
        <v>8269</v>
      </c>
      <c r="O975" s="20" t="s">
        <v>8319</v>
      </c>
      <c r="P975" s="15" t="s">
        <v>8320</v>
      </c>
      <c r="Q975" s="12">
        <v>42490.133877314816</v>
      </c>
      <c r="R975">
        <v>2016</v>
      </c>
      <c r="S975" t="s">
        <v>8367</v>
      </c>
    </row>
    <row r="976" spans="1:19" ht="276" thickBot="1" x14ac:dyDescent="0.4">
      <c r="A976">
        <v>3695</v>
      </c>
      <c r="B976" s="3" t="s">
        <v>3692</v>
      </c>
      <c r="C976" s="3" t="s">
        <v>7805</v>
      </c>
      <c r="D976" s="6">
        <v>4000</v>
      </c>
      <c r="E976" s="8">
        <v>4005</v>
      </c>
      <c r="F976" t="s">
        <v>8218</v>
      </c>
      <c r="G976" t="s">
        <v>8223</v>
      </c>
      <c r="H976" t="s">
        <v>8245</v>
      </c>
      <c r="I976">
        <v>1421009610</v>
      </c>
      <c r="J976">
        <v>1419281610</v>
      </c>
      <c r="K976" t="b">
        <v>0</v>
      </c>
      <c r="L976">
        <v>33</v>
      </c>
      <c r="M976" t="b">
        <v>1</v>
      </c>
      <c r="N976" t="s">
        <v>8269</v>
      </c>
      <c r="O976" s="20" t="s">
        <v>8319</v>
      </c>
      <c r="P976" s="15" t="s">
        <v>8320</v>
      </c>
      <c r="Q976" s="13">
        <v>41995.870486111111</v>
      </c>
      <c r="R976">
        <v>2014</v>
      </c>
      <c r="S976" t="s">
        <v>8375</v>
      </c>
    </row>
    <row r="977" spans="1:19" ht="218" thickBot="1" x14ac:dyDescent="0.4">
      <c r="A977">
        <v>3696</v>
      </c>
      <c r="B977" s="3" t="s">
        <v>3693</v>
      </c>
      <c r="C977" s="3" t="s">
        <v>7806</v>
      </c>
      <c r="D977" s="6">
        <v>2000</v>
      </c>
      <c r="E977" s="8">
        <v>3100</v>
      </c>
      <c r="F977" t="s">
        <v>8218</v>
      </c>
      <c r="G977" t="s">
        <v>8224</v>
      </c>
      <c r="H977" t="s">
        <v>8246</v>
      </c>
      <c r="I977">
        <v>1423838916</v>
      </c>
      <c r="J977">
        <v>1418654916</v>
      </c>
      <c r="K977" t="b">
        <v>0</v>
      </c>
      <c r="L977">
        <v>78</v>
      </c>
      <c r="M977" t="b">
        <v>1</v>
      </c>
      <c r="N977" t="s">
        <v>8269</v>
      </c>
      <c r="O977" s="20" t="s">
        <v>8319</v>
      </c>
      <c r="P977" s="15" t="s">
        <v>8320</v>
      </c>
      <c r="Q977" s="12">
        <v>41988.617083333331</v>
      </c>
      <c r="R977">
        <v>2014</v>
      </c>
      <c r="S977" t="s">
        <v>8375</v>
      </c>
    </row>
    <row r="978" spans="1:19" ht="261.5" thickBot="1" x14ac:dyDescent="0.4">
      <c r="A978">
        <v>3697</v>
      </c>
      <c r="B978" s="3" t="s">
        <v>3694</v>
      </c>
      <c r="C978" s="3" t="s">
        <v>7807</v>
      </c>
      <c r="D978" s="6">
        <v>2000</v>
      </c>
      <c r="E978" s="8">
        <v>2160</v>
      </c>
      <c r="F978" t="s">
        <v>8218</v>
      </c>
      <c r="G978" t="s">
        <v>8224</v>
      </c>
      <c r="H978" t="s">
        <v>8246</v>
      </c>
      <c r="I978">
        <v>1462878648</v>
      </c>
      <c r="J978">
        <v>1461064248</v>
      </c>
      <c r="K978" t="b">
        <v>0</v>
      </c>
      <c r="L978">
        <v>30</v>
      </c>
      <c r="M978" t="b">
        <v>1</v>
      </c>
      <c r="N978" t="s">
        <v>8269</v>
      </c>
      <c r="O978" s="20" t="s">
        <v>8319</v>
      </c>
      <c r="P978" s="15" t="s">
        <v>8320</v>
      </c>
      <c r="Q978" s="13">
        <v>42479.465833333335</v>
      </c>
      <c r="R978">
        <v>2016</v>
      </c>
      <c r="S978" t="s">
        <v>8367</v>
      </c>
    </row>
    <row r="979" spans="1:19" ht="203.5" thickBot="1" x14ac:dyDescent="0.4">
      <c r="A979">
        <v>3698</v>
      </c>
      <c r="B979" s="3" t="s">
        <v>3695</v>
      </c>
      <c r="C979" s="3" t="s">
        <v>7808</v>
      </c>
      <c r="D979" s="6">
        <v>5000</v>
      </c>
      <c r="E979" s="8">
        <v>5526</v>
      </c>
      <c r="F979" t="s">
        <v>8218</v>
      </c>
      <c r="G979" t="s">
        <v>8223</v>
      </c>
      <c r="H979" t="s">
        <v>8245</v>
      </c>
      <c r="I979">
        <v>1456946487</v>
      </c>
      <c r="J979">
        <v>1454354487</v>
      </c>
      <c r="K979" t="b">
        <v>0</v>
      </c>
      <c r="L979">
        <v>136</v>
      </c>
      <c r="M979" t="b">
        <v>1</v>
      </c>
      <c r="N979" t="s">
        <v>8269</v>
      </c>
      <c r="O979" s="20" t="s">
        <v>8319</v>
      </c>
      <c r="P979" s="15" t="s">
        <v>8320</v>
      </c>
      <c r="Q979" s="12">
        <v>42401.806562500002</v>
      </c>
      <c r="R979">
        <v>2016</v>
      </c>
      <c r="S979" t="s">
        <v>8376</v>
      </c>
    </row>
    <row r="980" spans="1:19" ht="261.5" thickBot="1" x14ac:dyDescent="0.4">
      <c r="A980">
        <v>3699</v>
      </c>
      <c r="B980" s="3" t="s">
        <v>3696</v>
      </c>
      <c r="C980" s="3" t="s">
        <v>7809</v>
      </c>
      <c r="D980" s="6">
        <v>2500</v>
      </c>
      <c r="E980" s="8">
        <v>2520</v>
      </c>
      <c r="F980" t="s">
        <v>8218</v>
      </c>
      <c r="G980" t="s">
        <v>8223</v>
      </c>
      <c r="H980" t="s">
        <v>8245</v>
      </c>
      <c r="I980">
        <v>1413383216</v>
      </c>
      <c r="J980">
        <v>1410791216</v>
      </c>
      <c r="K980" t="b">
        <v>0</v>
      </c>
      <c r="L980">
        <v>40</v>
      </c>
      <c r="M980" t="b">
        <v>1</v>
      </c>
      <c r="N980" t="s">
        <v>8269</v>
      </c>
      <c r="O980" s="20" t="s">
        <v>8319</v>
      </c>
      <c r="P980" s="15" t="s">
        <v>8320</v>
      </c>
      <c r="Q980" s="13">
        <v>41897.602037037039</v>
      </c>
      <c r="R980">
        <v>2014</v>
      </c>
      <c r="S980" t="s">
        <v>8372</v>
      </c>
    </row>
    <row r="981" spans="1:19" ht="116.5" thickBot="1" x14ac:dyDescent="0.4">
      <c r="A981">
        <v>3700</v>
      </c>
      <c r="B981" s="3" t="s">
        <v>3697</v>
      </c>
      <c r="C981" s="3" t="s">
        <v>7810</v>
      </c>
      <c r="D981" s="6">
        <v>500</v>
      </c>
      <c r="E981" s="8">
        <v>606</v>
      </c>
      <c r="F981" t="s">
        <v>8218</v>
      </c>
      <c r="G981" t="s">
        <v>8223</v>
      </c>
      <c r="H981" t="s">
        <v>8245</v>
      </c>
      <c r="I981">
        <v>1412092800</v>
      </c>
      <c r="J981">
        <v>1409493800</v>
      </c>
      <c r="K981" t="b">
        <v>0</v>
      </c>
      <c r="L981">
        <v>18</v>
      </c>
      <c r="M981" t="b">
        <v>1</v>
      </c>
      <c r="N981" t="s">
        <v>8269</v>
      </c>
      <c r="O981" s="20" t="s">
        <v>8319</v>
      </c>
      <c r="P981" s="15" t="s">
        <v>8320</v>
      </c>
      <c r="Q981" s="12">
        <v>41882.585648148146</v>
      </c>
      <c r="R981">
        <v>2014</v>
      </c>
      <c r="S981" t="s">
        <v>8371</v>
      </c>
    </row>
    <row r="982" spans="1:19" ht="261.5" thickBot="1" x14ac:dyDescent="0.4">
      <c r="A982">
        <v>3701</v>
      </c>
      <c r="B982" s="3" t="s">
        <v>3698</v>
      </c>
      <c r="C982" s="3" t="s">
        <v>7811</v>
      </c>
      <c r="D982" s="6">
        <v>1500</v>
      </c>
      <c r="E982" s="8">
        <v>1505</v>
      </c>
      <c r="F982" t="s">
        <v>8218</v>
      </c>
      <c r="G982" t="s">
        <v>8224</v>
      </c>
      <c r="H982" t="s">
        <v>8246</v>
      </c>
      <c r="I982">
        <v>1433422793</v>
      </c>
      <c r="J982">
        <v>1430830793</v>
      </c>
      <c r="K982" t="b">
        <v>0</v>
      </c>
      <c r="L982">
        <v>39</v>
      </c>
      <c r="M982" t="b">
        <v>1</v>
      </c>
      <c r="N982" t="s">
        <v>8269</v>
      </c>
      <c r="O982" s="20" t="s">
        <v>8319</v>
      </c>
      <c r="P982" s="15" t="s">
        <v>8320</v>
      </c>
      <c r="Q982" s="13">
        <v>42129.541585648149</v>
      </c>
      <c r="R982">
        <v>2015</v>
      </c>
      <c r="S982" t="s">
        <v>8368</v>
      </c>
    </row>
    <row r="983" spans="1:19" ht="276" thickBot="1" x14ac:dyDescent="0.4">
      <c r="A983">
        <v>3702</v>
      </c>
      <c r="B983" s="3" t="s">
        <v>3699</v>
      </c>
      <c r="C983" s="3" t="s">
        <v>7812</v>
      </c>
      <c r="D983" s="6">
        <v>3000</v>
      </c>
      <c r="E983" s="8">
        <v>3275</v>
      </c>
      <c r="F983" t="s">
        <v>8218</v>
      </c>
      <c r="G983" t="s">
        <v>8224</v>
      </c>
      <c r="H983" t="s">
        <v>8246</v>
      </c>
      <c r="I983">
        <v>1468191540</v>
      </c>
      <c r="J983">
        <v>1464958484</v>
      </c>
      <c r="K983" t="b">
        <v>0</v>
      </c>
      <c r="L983">
        <v>21</v>
      </c>
      <c r="M983" t="b">
        <v>1</v>
      </c>
      <c r="N983" t="s">
        <v>8269</v>
      </c>
      <c r="O983" s="20" t="s">
        <v>8319</v>
      </c>
      <c r="P983" s="15" t="s">
        <v>8320</v>
      </c>
      <c r="Q983" s="12">
        <v>42524.53800925926</v>
      </c>
      <c r="R983">
        <v>2016</v>
      </c>
      <c r="S983" t="s">
        <v>8369</v>
      </c>
    </row>
    <row r="984" spans="1:19" ht="261.5" thickBot="1" x14ac:dyDescent="0.4">
      <c r="A984">
        <v>3703</v>
      </c>
      <c r="B984" s="3" t="s">
        <v>3700</v>
      </c>
      <c r="C984" s="3" t="s">
        <v>7813</v>
      </c>
      <c r="D984" s="6">
        <v>1050</v>
      </c>
      <c r="E984" s="8">
        <v>1296</v>
      </c>
      <c r="F984" t="s">
        <v>8218</v>
      </c>
      <c r="G984" t="s">
        <v>8223</v>
      </c>
      <c r="H984" t="s">
        <v>8245</v>
      </c>
      <c r="I984">
        <v>1471071540</v>
      </c>
      <c r="J984">
        <v>1467720388</v>
      </c>
      <c r="K984" t="b">
        <v>0</v>
      </c>
      <c r="L984">
        <v>30</v>
      </c>
      <c r="M984" t="b">
        <v>1</v>
      </c>
      <c r="N984" t="s">
        <v>8269</v>
      </c>
      <c r="O984" s="20" t="s">
        <v>8319</v>
      </c>
      <c r="P984" s="15" t="s">
        <v>8320</v>
      </c>
      <c r="Q984" s="13">
        <v>42556.504490740743</v>
      </c>
      <c r="R984">
        <v>2016</v>
      </c>
      <c r="S984" t="s">
        <v>8370</v>
      </c>
    </row>
    <row r="985" spans="1:19" ht="232.5" thickBot="1" x14ac:dyDescent="0.4">
      <c r="A985">
        <v>3704</v>
      </c>
      <c r="B985" s="3" t="s">
        <v>3701</v>
      </c>
      <c r="C985" s="3" t="s">
        <v>7814</v>
      </c>
      <c r="D985" s="6">
        <v>300</v>
      </c>
      <c r="E985" s="8">
        <v>409.01</v>
      </c>
      <c r="F985" t="s">
        <v>8218</v>
      </c>
      <c r="G985" t="s">
        <v>8224</v>
      </c>
      <c r="H985" t="s">
        <v>8246</v>
      </c>
      <c r="I985">
        <v>1464712394</v>
      </c>
      <c r="J985">
        <v>1459528394</v>
      </c>
      <c r="K985" t="b">
        <v>0</v>
      </c>
      <c r="L985">
        <v>27</v>
      </c>
      <c r="M985" t="b">
        <v>1</v>
      </c>
      <c r="N985" t="s">
        <v>8269</v>
      </c>
      <c r="O985" s="20" t="s">
        <v>8319</v>
      </c>
      <c r="P985" s="15" t="s">
        <v>8320</v>
      </c>
      <c r="Q985" s="12">
        <v>42461.689745370371</v>
      </c>
      <c r="R985">
        <v>2016</v>
      </c>
      <c r="S985" t="s">
        <v>8367</v>
      </c>
    </row>
    <row r="986" spans="1:19" ht="232.5" thickBot="1" x14ac:dyDescent="0.4">
      <c r="A986">
        <v>3705</v>
      </c>
      <c r="B986" s="3" t="s">
        <v>3702</v>
      </c>
      <c r="C986" s="3" t="s">
        <v>7815</v>
      </c>
      <c r="D986" s="6">
        <v>2827</v>
      </c>
      <c r="E986" s="8">
        <v>2925</v>
      </c>
      <c r="F986" t="s">
        <v>8218</v>
      </c>
      <c r="G986" t="s">
        <v>8223</v>
      </c>
      <c r="H986" t="s">
        <v>8245</v>
      </c>
      <c r="I986">
        <v>1403546400</v>
      </c>
      <c r="J986">
        <v>1401714114</v>
      </c>
      <c r="K986" t="b">
        <v>0</v>
      </c>
      <c r="L986">
        <v>35</v>
      </c>
      <c r="M986" t="b">
        <v>1</v>
      </c>
      <c r="N986" t="s">
        <v>8269</v>
      </c>
      <c r="O986" s="20" t="s">
        <v>8319</v>
      </c>
      <c r="P986" s="15" t="s">
        <v>8320</v>
      </c>
      <c r="Q986" s="13">
        <v>41792.542986111112</v>
      </c>
      <c r="R986">
        <v>2014</v>
      </c>
      <c r="S986" t="s">
        <v>8369</v>
      </c>
    </row>
    <row r="987" spans="1:19" ht="203.5" thickBot="1" x14ac:dyDescent="0.4">
      <c r="A987">
        <v>3706</v>
      </c>
      <c r="B987" s="3" t="s">
        <v>3703</v>
      </c>
      <c r="C987" s="3" t="s">
        <v>7816</v>
      </c>
      <c r="D987" s="6">
        <v>1500</v>
      </c>
      <c r="E987" s="8">
        <v>1820</v>
      </c>
      <c r="F987" t="s">
        <v>8218</v>
      </c>
      <c r="G987" t="s">
        <v>8223</v>
      </c>
      <c r="H987" t="s">
        <v>8245</v>
      </c>
      <c r="I987">
        <v>1410558949</v>
      </c>
      <c r="J987">
        <v>1409262949</v>
      </c>
      <c r="K987" t="b">
        <v>0</v>
      </c>
      <c r="L987">
        <v>13</v>
      </c>
      <c r="M987" t="b">
        <v>1</v>
      </c>
      <c r="N987" t="s">
        <v>8269</v>
      </c>
      <c r="O987" s="20" t="s">
        <v>8319</v>
      </c>
      <c r="P987" s="15" t="s">
        <v>8320</v>
      </c>
      <c r="Q987" s="12">
        <v>41879.913761574076</v>
      </c>
      <c r="R987">
        <v>2014</v>
      </c>
      <c r="S987" t="s">
        <v>8371</v>
      </c>
    </row>
    <row r="988" spans="1:19" ht="189" thickBot="1" x14ac:dyDescent="0.4">
      <c r="A988">
        <v>3707</v>
      </c>
      <c r="B988" s="3" t="s">
        <v>3704</v>
      </c>
      <c r="C988" s="3" t="s">
        <v>7817</v>
      </c>
      <c r="D988" s="6">
        <v>1000</v>
      </c>
      <c r="E988" s="8">
        <v>1860</v>
      </c>
      <c r="F988" t="s">
        <v>8218</v>
      </c>
      <c r="G988" t="s">
        <v>8223</v>
      </c>
      <c r="H988" t="s">
        <v>8245</v>
      </c>
      <c r="I988">
        <v>1469165160</v>
      </c>
      <c r="J988">
        <v>1467335378</v>
      </c>
      <c r="K988" t="b">
        <v>0</v>
      </c>
      <c r="L988">
        <v>23</v>
      </c>
      <c r="M988" t="b">
        <v>1</v>
      </c>
      <c r="N988" t="s">
        <v>8269</v>
      </c>
      <c r="O988" s="20" t="s">
        <v>8319</v>
      </c>
      <c r="P988" s="15" t="s">
        <v>8320</v>
      </c>
      <c r="Q988" s="13">
        <v>42552.048356481479</v>
      </c>
      <c r="R988">
        <v>2016</v>
      </c>
      <c r="S988" t="s">
        <v>8370</v>
      </c>
    </row>
    <row r="989" spans="1:19" ht="276" thickBot="1" x14ac:dyDescent="0.4">
      <c r="A989">
        <v>3708</v>
      </c>
      <c r="B989" s="3" t="s">
        <v>3705</v>
      </c>
      <c r="C989" s="3" t="s">
        <v>7818</v>
      </c>
      <c r="D989" s="6">
        <v>700</v>
      </c>
      <c r="E989" s="8">
        <v>2100</v>
      </c>
      <c r="F989" t="s">
        <v>8218</v>
      </c>
      <c r="G989" t="s">
        <v>8223</v>
      </c>
      <c r="H989" t="s">
        <v>8245</v>
      </c>
      <c r="I989">
        <v>1404444286</v>
      </c>
      <c r="J989">
        <v>1403234686</v>
      </c>
      <c r="K989" t="b">
        <v>0</v>
      </c>
      <c r="L989">
        <v>39</v>
      </c>
      <c r="M989" t="b">
        <v>1</v>
      </c>
      <c r="N989" t="s">
        <v>8269</v>
      </c>
      <c r="O989" s="20" t="s">
        <v>8319</v>
      </c>
      <c r="P989" s="15" t="s">
        <v>8320</v>
      </c>
      <c r="Q989" s="12">
        <v>41810.142199074071</v>
      </c>
      <c r="R989">
        <v>2014</v>
      </c>
      <c r="S989" t="s">
        <v>8369</v>
      </c>
    </row>
    <row r="990" spans="1:19" ht="218" thickBot="1" x14ac:dyDescent="0.4">
      <c r="A990">
        <v>3709</v>
      </c>
      <c r="B990" s="3" t="s">
        <v>3706</v>
      </c>
      <c r="C990" s="3" t="s">
        <v>7819</v>
      </c>
      <c r="D990" s="6">
        <v>1000</v>
      </c>
      <c r="E990" s="8">
        <v>1082.5</v>
      </c>
      <c r="F990" t="s">
        <v>8218</v>
      </c>
      <c r="G990" t="s">
        <v>8224</v>
      </c>
      <c r="H990" t="s">
        <v>8246</v>
      </c>
      <c r="I990">
        <v>1403715546</v>
      </c>
      <c r="J990">
        <v>1401123546</v>
      </c>
      <c r="K990" t="b">
        <v>0</v>
      </c>
      <c r="L990">
        <v>35</v>
      </c>
      <c r="M990" t="b">
        <v>1</v>
      </c>
      <c r="N990" t="s">
        <v>8269</v>
      </c>
      <c r="O990" s="20" t="s">
        <v>8319</v>
      </c>
      <c r="P990" s="15" t="s">
        <v>8320</v>
      </c>
      <c r="Q990" s="13">
        <v>41785.707708333335</v>
      </c>
      <c r="R990">
        <v>2014</v>
      </c>
      <c r="S990" t="s">
        <v>8368</v>
      </c>
    </row>
    <row r="991" spans="1:19" ht="160" thickBot="1" x14ac:dyDescent="0.4">
      <c r="A991">
        <v>3710</v>
      </c>
      <c r="B991" s="3" t="s">
        <v>3707</v>
      </c>
      <c r="C991" s="3" t="s">
        <v>7820</v>
      </c>
      <c r="D991" s="6">
        <v>1300</v>
      </c>
      <c r="E991" s="8">
        <v>1835</v>
      </c>
      <c r="F991" t="s">
        <v>8218</v>
      </c>
      <c r="G991" t="s">
        <v>8223</v>
      </c>
      <c r="H991" t="s">
        <v>8245</v>
      </c>
      <c r="I991">
        <v>1428068988</v>
      </c>
      <c r="J991">
        <v>1425908988</v>
      </c>
      <c r="K991" t="b">
        <v>0</v>
      </c>
      <c r="L991">
        <v>27</v>
      </c>
      <c r="M991" t="b">
        <v>1</v>
      </c>
      <c r="N991" t="s">
        <v>8269</v>
      </c>
      <c r="O991" s="20" t="s">
        <v>8319</v>
      </c>
      <c r="P991" s="15" t="s">
        <v>8320</v>
      </c>
      <c r="Q991" s="12">
        <v>42072.576249999998</v>
      </c>
      <c r="R991">
        <v>2015</v>
      </c>
      <c r="S991" t="s">
        <v>8366</v>
      </c>
    </row>
    <row r="992" spans="1:19" ht="160" thickBot="1" x14ac:dyDescent="0.4">
      <c r="A992">
        <v>3711</v>
      </c>
      <c r="B992" s="3" t="s">
        <v>3708</v>
      </c>
      <c r="C992" s="3" t="s">
        <v>7821</v>
      </c>
      <c r="D992" s="6">
        <v>500</v>
      </c>
      <c r="E992" s="8">
        <v>570</v>
      </c>
      <c r="F992" t="s">
        <v>8218</v>
      </c>
      <c r="G992" t="s">
        <v>8223</v>
      </c>
      <c r="H992" t="s">
        <v>8245</v>
      </c>
      <c r="I992">
        <v>1402848000</v>
      </c>
      <c r="J992">
        <v>1400606573</v>
      </c>
      <c r="K992" t="b">
        <v>0</v>
      </c>
      <c r="L992">
        <v>21</v>
      </c>
      <c r="M992" t="b">
        <v>1</v>
      </c>
      <c r="N992" t="s">
        <v>8269</v>
      </c>
      <c r="O992" s="20" t="s">
        <v>8319</v>
      </c>
      <c r="P992" s="15" t="s">
        <v>8320</v>
      </c>
      <c r="Q992" s="13">
        <v>41779.724224537036</v>
      </c>
      <c r="R992">
        <v>2014</v>
      </c>
      <c r="S992" t="s">
        <v>8368</v>
      </c>
    </row>
    <row r="993" spans="1:19" ht="247" thickBot="1" x14ac:dyDescent="0.4">
      <c r="A993">
        <v>3712</v>
      </c>
      <c r="B993" s="3" t="s">
        <v>3709</v>
      </c>
      <c r="C993" s="3" t="s">
        <v>7822</v>
      </c>
      <c r="D993" s="6">
        <v>7500</v>
      </c>
      <c r="E993" s="8">
        <v>11530</v>
      </c>
      <c r="F993" t="s">
        <v>8218</v>
      </c>
      <c r="G993" t="s">
        <v>8223</v>
      </c>
      <c r="H993" t="s">
        <v>8245</v>
      </c>
      <c r="I993">
        <v>1433055540</v>
      </c>
      <c r="J993">
        <v>1431230867</v>
      </c>
      <c r="K993" t="b">
        <v>0</v>
      </c>
      <c r="L993">
        <v>104</v>
      </c>
      <c r="M993" t="b">
        <v>1</v>
      </c>
      <c r="N993" t="s">
        <v>8269</v>
      </c>
      <c r="O993" s="20" t="s">
        <v>8319</v>
      </c>
      <c r="P993" s="15" t="s">
        <v>8320</v>
      </c>
      <c r="Q993" s="12">
        <v>42134.172071759262</v>
      </c>
      <c r="R993">
        <v>2015</v>
      </c>
      <c r="S993" t="s">
        <v>8368</v>
      </c>
    </row>
    <row r="994" spans="1:19" ht="261.5" thickBot="1" x14ac:dyDescent="0.4">
      <c r="A994">
        <v>3713</v>
      </c>
      <c r="B994" s="3" t="s">
        <v>3710</v>
      </c>
      <c r="C994" s="3" t="s">
        <v>7823</v>
      </c>
      <c r="D994" s="6">
        <v>2000</v>
      </c>
      <c r="E994" s="8">
        <v>2030</v>
      </c>
      <c r="F994" t="s">
        <v>8218</v>
      </c>
      <c r="G994" t="s">
        <v>8223</v>
      </c>
      <c r="H994" t="s">
        <v>8245</v>
      </c>
      <c r="I994">
        <v>1465062166</v>
      </c>
      <c r="J994">
        <v>1463334166</v>
      </c>
      <c r="K994" t="b">
        <v>0</v>
      </c>
      <c r="L994">
        <v>19</v>
      </c>
      <c r="M994" t="b">
        <v>1</v>
      </c>
      <c r="N994" t="s">
        <v>8269</v>
      </c>
      <c r="O994" s="20" t="s">
        <v>8319</v>
      </c>
      <c r="P994" s="15" t="s">
        <v>8320</v>
      </c>
      <c r="Q994" s="13">
        <v>42505.738032407404</v>
      </c>
      <c r="R994">
        <v>2016</v>
      </c>
      <c r="S994" t="s">
        <v>8368</v>
      </c>
    </row>
    <row r="995" spans="1:19" ht="276" thickBot="1" x14ac:dyDescent="0.4">
      <c r="A995">
        <v>3714</v>
      </c>
      <c r="B995" s="3" t="s">
        <v>3711</v>
      </c>
      <c r="C995" s="3" t="s">
        <v>7824</v>
      </c>
      <c r="D995" s="6">
        <v>10000</v>
      </c>
      <c r="E995" s="8">
        <v>10235</v>
      </c>
      <c r="F995" t="s">
        <v>8218</v>
      </c>
      <c r="G995" t="s">
        <v>8223</v>
      </c>
      <c r="H995" t="s">
        <v>8245</v>
      </c>
      <c r="I995">
        <v>1432612740</v>
      </c>
      <c r="J995">
        <v>1429881667</v>
      </c>
      <c r="K995" t="b">
        <v>0</v>
      </c>
      <c r="L995">
        <v>97</v>
      </c>
      <c r="M995" t="b">
        <v>1</v>
      </c>
      <c r="N995" t="s">
        <v>8269</v>
      </c>
      <c r="O995" s="20" t="s">
        <v>8319</v>
      </c>
      <c r="P995" s="15" t="s">
        <v>8320</v>
      </c>
      <c r="Q995" s="12">
        <v>42118.556331018517</v>
      </c>
      <c r="R995">
        <v>2015</v>
      </c>
      <c r="S995" t="s">
        <v>8367</v>
      </c>
    </row>
    <row r="996" spans="1:19" ht="261.5" thickBot="1" x14ac:dyDescent="0.4">
      <c r="A996">
        <v>3715</v>
      </c>
      <c r="B996" s="3" t="s">
        <v>3712</v>
      </c>
      <c r="C996" s="3" t="s">
        <v>7825</v>
      </c>
      <c r="D996" s="6">
        <v>3500</v>
      </c>
      <c r="E996" s="8">
        <v>3590</v>
      </c>
      <c r="F996" t="s">
        <v>8218</v>
      </c>
      <c r="G996" t="s">
        <v>8224</v>
      </c>
      <c r="H996" t="s">
        <v>8246</v>
      </c>
      <c r="I996">
        <v>1427806320</v>
      </c>
      <c r="J996">
        <v>1422834819</v>
      </c>
      <c r="K996" t="b">
        <v>0</v>
      </c>
      <c r="L996">
        <v>27</v>
      </c>
      <c r="M996" t="b">
        <v>1</v>
      </c>
      <c r="N996" t="s">
        <v>8269</v>
      </c>
      <c r="O996" s="20" t="s">
        <v>8319</v>
      </c>
      <c r="P996" s="15" t="s">
        <v>8320</v>
      </c>
      <c r="Q996" s="13">
        <v>42036.99559027778</v>
      </c>
      <c r="R996">
        <v>2015</v>
      </c>
      <c r="S996" t="s">
        <v>8376</v>
      </c>
    </row>
    <row r="997" spans="1:19" ht="247" thickBot="1" x14ac:dyDescent="0.4">
      <c r="A997">
        <v>3716</v>
      </c>
      <c r="B997" s="3" t="s">
        <v>3713</v>
      </c>
      <c r="C997" s="3" t="s">
        <v>7826</v>
      </c>
      <c r="D997" s="6">
        <v>800</v>
      </c>
      <c r="E997" s="8">
        <v>1246</v>
      </c>
      <c r="F997" t="s">
        <v>8218</v>
      </c>
      <c r="G997" t="s">
        <v>8223</v>
      </c>
      <c r="H997" t="s">
        <v>8245</v>
      </c>
      <c r="I997">
        <v>1453411109</v>
      </c>
      <c r="J997">
        <v>1450819109</v>
      </c>
      <c r="K997" t="b">
        <v>0</v>
      </c>
      <c r="L997">
        <v>24</v>
      </c>
      <c r="M997" t="b">
        <v>1</v>
      </c>
      <c r="N997" t="s">
        <v>8269</v>
      </c>
      <c r="O997" s="20" t="s">
        <v>8319</v>
      </c>
      <c r="P997" s="15" t="s">
        <v>8320</v>
      </c>
      <c r="Q997" s="12">
        <v>42360.887835648151</v>
      </c>
      <c r="R997">
        <v>2015</v>
      </c>
      <c r="S997" t="s">
        <v>8375</v>
      </c>
    </row>
    <row r="998" spans="1:19" ht="218" thickBot="1" x14ac:dyDescent="0.4">
      <c r="A998">
        <v>3717</v>
      </c>
      <c r="B998" s="3" t="s">
        <v>3714</v>
      </c>
      <c r="C998" s="3" t="s">
        <v>7827</v>
      </c>
      <c r="D998" s="6">
        <v>4000</v>
      </c>
      <c r="E998" s="8">
        <v>4030</v>
      </c>
      <c r="F998" t="s">
        <v>8218</v>
      </c>
      <c r="G998" t="s">
        <v>8224</v>
      </c>
      <c r="H998" t="s">
        <v>8246</v>
      </c>
      <c r="I998">
        <v>1431204449</v>
      </c>
      <c r="J998">
        <v>1428526049</v>
      </c>
      <c r="K998" t="b">
        <v>0</v>
      </c>
      <c r="L998">
        <v>13</v>
      </c>
      <c r="M998" t="b">
        <v>1</v>
      </c>
      <c r="N998" t="s">
        <v>8269</v>
      </c>
      <c r="O998" s="20" t="s">
        <v>8319</v>
      </c>
      <c r="P998" s="15" t="s">
        <v>8320</v>
      </c>
      <c r="Q998" s="13">
        <v>42102.866307870368</v>
      </c>
      <c r="R998">
        <v>2015</v>
      </c>
      <c r="S998" t="s">
        <v>8367</v>
      </c>
    </row>
    <row r="999" spans="1:19" ht="218" thickBot="1" x14ac:dyDescent="0.4">
      <c r="A999">
        <v>3718</v>
      </c>
      <c r="B999" s="3" t="s">
        <v>3715</v>
      </c>
      <c r="C999" s="3" t="s">
        <v>7828</v>
      </c>
      <c r="D999" s="6">
        <v>500</v>
      </c>
      <c r="E999" s="8">
        <v>1197</v>
      </c>
      <c r="F999" t="s">
        <v>8218</v>
      </c>
      <c r="G999" t="s">
        <v>8224</v>
      </c>
      <c r="H999" t="s">
        <v>8246</v>
      </c>
      <c r="I999">
        <v>1425057075</v>
      </c>
      <c r="J999">
        <v>1422465075</v>
      </c>
      <c r="K999" t="b">
        <v>0</v>
      </c>
      <c r="L999">
        <v>46</v>
      </c>
      <c r="M999" t="b">
        <v>1</v>
      </c>
      <c r="N999" t="s">
        <v>8269</v>
      </c>
      <c r="O999" s="20" t="s">
        <v>8319</v>
      </c>
      <c r="P999" s="15" t="s">
        <v>8320</v>
      </c>
      <c r="Q999" s="12">
        <v>42032.716145833336</v>
      </c>
      <c r="R999">
        <v>2015</v>
      </c>
      <c r="S999" t="s">
        <v>8365</v>
      </c>
    </row>
    <row r="1000" spans="1:19" ht="131" thickBot="1" x14ac:dyDescent="0.4">
      <c r="A1000">
        <v>3719</v>
      </c>
      <c r="B1000" s="3" t="s">
        <v>3716</v>
      </c>
      <c r="C1000" s="3" t="s">
        <v>7829</v>
      </c>
      <c r="D1000" s="6">
        <v>200</v>
      </c>
      <c r="E1000" s="8">
        <v>420</v>
      </c>
      <c r="F1000" t="s">
        <v>8218</v>
      </c>
      <c r="G1000" t="s">
        <v>8224</v>
      </c>
      <c r="H1000" t="s">
        <v>8246</v>
      </c>
      <c r="I1000">
        <v>1434994266</v>
      </c>
      <c r="J1000">
        <v>1432402266</v>
      </c>
      <c r="K1000" t="b">
        <v>0</v>
      </c>
      <c r="L1000">
        <v>4</v>
      </c>
      <c r="M1000" t="b">
        <v>1</v>
      </c>
      <c r="N1000" t="s">
        <v>8269</v>
      </c>
      <c r="O1000" s="20" t="s">
        <v>8319</v>
      </c>
      <c r="P1000" s="15" t="s">
        <v>8320</v>
      </c>
      <c r="Q1000" s="13">
        <v>42147.729930555557</v>
      </c>
      <c r="R1000">
        <v>2015</v>
      </c>
      <c r="S1000" t="s">
        <v>8368</v>
      </c>
    </row>
    <row r="1001" spans="1:19" ht="116.5" thickBot="1" x14ac:dyDescent="0.4">
      <c r="A1001">
        <v>3720</v>
      </c>
      <c r="B1001" s="3" t="s">
        <v>3717</v>
      </c>
      <c r="C1001" s="3" t="s">
        <v>7830</v>
      </c>
      <c r="D1001" s="6">
        <v>3300</v>
      </c>
      <c r="E1001" s="8">
        <v>3449</v>
      </c>
      <c r="F1001" t="s">
        <v>8218</v>
      </c>
      <c r="G1001" t="s">
        <v>8223</v>
      </c>
      <c r="H1001" t="s">
        <v>8245</v>
      </c>
      <c r="I1001">
        <v>1435881006</v>
      </c>
      <c r="J1001">
        <v>1433980206</v>
      </c>
      <c r="K1001" t="b">
        <v>0</v>
      </c>
      <c r="L1001">
        <v>40</v>
      </c>
      <c r="M1001" t="b">
        <v>1</v>
      </c>
      <c r="N1001" t="s">
        <v>8269</v>
      </c>
      <c r="O1001" s="20" t="s">
        <v>8319</v>
      </c>
      <c r="P1001" s="15" t="s">
        <v>8320</v>
      </c>
      <c r="Q1001" s="12">
        <v>42165.993125000001</v>
      </c>
      <c r="R1001">
        <v>2015</v>
      </c>
      <c r="S1001" t="s">
        <v>8369</v>
      </c>
    </row>
    <row r="1002" spans="1:19" ht="276" thickBot="1" x14ac:dyDescent="0.4">
      <c r="A1002">
        <v>3721</v>
      </c>
      <c r="B1002" s="3" t="s">
        <v>3718</v>
      </c>
      <c r="C1002" s="3" t="s">
        <v>7831</v>
      </c>
      <c r="D1002" s="6">
        <v>5000</v>
      </c>
      <c r="E1002" s="8">
        <v>5040</v>
      </c>
      <c r="F1002" t="s">
        <v>8218</v>
      </c>
      <c r="G1002" t="s">
        <v>8223</v>
      </c>
      <c r="H1002" t="s">
        <v>8245</v>
      </c>
      <c r="I1002">
        <v>1415230084</v>
      </c>
      <c r="J1002">
        <v>1413412084</v>
      </c>
      <c r="K1002" t="b">
        <v>0</v>
      </c>
      <c r="L1002">
        <v>44</v>
      </c>
      <c r="M1002" t="b">
        <v>1</v>
      </c>
      <c r="N1002" t="s">
        <v>8269</v>
      </c>
      <c r="O1002" s="20" t="s">
        <v>8319</v>
      </c>
      <c r="P1002" s="15" t="s">
        <v>8320</v>
      </c>
      <c r="Q1002" s="13">
        <v>41927.936157407406</v>
      </c>
      <c r="R1002">
        <v>2014</v>
      </c>
      <c r="S1002" t="s">
        <v>8373</v>
      </c>
    </row>
    <row r="1003" spans="1:19" ht="305" thickBot="1" x14ac:dyDescent="0.4">
      <c r="A1003">
        <v>3722</v>
      </c>
      <c r="B1003" s="3" t="s">
        <v>3719</v>
      </c>
      <c r="C1003" s="3" t="s">
        <v>7832</v>
      </c>
      <c r="D1003" s="6">
        <v>1500</v>
      </c>
      <c r="E1003" s="8">
        <v>1668</v>
      </c>
      <c r="F1003" t="s">
        <v>8218</v>
      </c>
      <c r="G1003" t="s">
        <v>8228</v>
      </c>
      <c r="H1003" t="s">
        <v>8250</v>
      </c>
      <c r="I1003">
        <v>1455231540</v>
      </c>
      <c r="J1003">
        <v>1452614847</v>
      </c>
      <c r="K1003" t="b">
        <v>0</v>
      </c>
      <c r="L1003">
        <v>35</v>
      </c>
      <c r="M1003" t="b">
        <v>1</v>
      </c>
      <c r="N1003" t="s">
        <v>8269</v>
      </c>
      <c r="O1003" s="20" t="s">
        <v>8319</v>
      </c>
      <c r="P1003" s="15" t="s">
        <v>8320</v>
      </c>
      <c r="Q1003" s="12">
        <v>42381.671840277777</v>
      </c>
      <c r="R1003">
        <v>2016</v>
      </c>
      <c r="S1003" t="s">
        <v>8365</v>
      </c>
    </row>
    <row r="1004" spans="1:19" ht="102" thickBot="1" x14ac:dyDescent="0.4">
      <c r="A1004">
        <v>3723</v>
      </c>
      <c r="B1004" s="3" t="s">
        <v>3720</v>
      </c>
      <c r="C1004" s="3" t="s">
        <v>7833</v>
      </c>
      <c r="D1004" s="6">
        <v>4500</v>
      </c>
      <c r="E1004" s="8">
        <v>4592</v>
      </c>
      <c r="F1004" t="s">
        <v>8218</v>
      </c>
      <c r="G1004" t="s">
        <v>8224</v>
      </c>
      <c r="H1004" t="s">
        <v>8246</v>
      </c>
      <c r="I1004">
        <v>1417374262</v>
      </c>
      <c r="J1004">
        <v>1414778662</v>
      </c>
      <c r="K1004" t="b">
        <v>0</v>
      </c>
      <c r="L1004">
        <v>63</v>
      </c>
      <c r="M1004" t="b">
        <v>1</v>
      </c>
      <c r="N1004" t="s">
        <v>8269</v>
      </c>
      <c r="O1004" s="20" t="s">
        <v>8319</v>
      </c>
      <c r="P1004" s="15" t="s">
        <v>8320</v>
      </c>
      <c r="Q1004" s="13">
        <v>41943.753032407411</v>
      </c>
      <c r="R1004">
        <v>2014</v>
      </c>
      <c r="S1004" t="s">
        <v>8373</v>
      </c>
    </row>
    <row r="1005" spans="1:19" ht="261.5" thickBot="1" x14ac:dyDescent="0.4">
      <c r="A1005">
        <v>3724</v>
      </c>
      <c r="B1005" s="3" t="s">
        <v>3721</v>
      </c>
      <c r="C1005" s="3" t="s">
        <v>7834</v>
      </c>
      <c r="D1005" s="6">
        <v>4300</v>
      </c>
      <c r="E1005" s="8">
        <v>4409.55</v>
      </c>
      <c r="F1005" t="s">
        <v>8218</v>
      </c>
      <c r="G1005" t="s">
        <v>8224</v>
      </c>
      <c r="H1005" t="s">
        <v>8246</v>
      </c>
      <c r="I1005">
        <v>1462402800</v>
      </c>
      <c r="J1005">
        <v>1459856860</v>
      </c>
      <c r="K1005" t="b">
        <v>0</v>
      </c>
      <c r="L1005">
        <v>89</v>
      </c>
      <c r="M1005" t="b">
        <v>1</v>
      </c>
      <c r="N1005" t="s">
        <v>8269</v>
      </c>
      <c r="O1005" s="20" t="s">
        <v>8319</v>
      </c>
      <c r="P1005" s="15" t="s">
        <v>8320</v>
      </c>
      <c r="Q1005" s="12">
        <v>42465.491435185184</v>
      </c>
      <c r="R1005">
        <v>2016</v>
      </c>
      <c r="S1005" t="s">
        <v>8367</v>
      </c>
    </row>
    <row r="1006" spans="1:19" ht="261.5" thickBot="1" x14ac:dyDescent="0.4">
      <c r="A1006">
        <v>3725</v>
      </c>
      <c r="B1006" s="3" t="s">
        <v>3722</v>
      </c>
      <c r="C1006" s="3" t="s">
        <v>7835</v>
      </c>
      <c r="D1006" s="6">
        <v>300</v>
      </c>
      <c r="E1006" s="8">
        <v>381</v>
      </c>
      <c r="F1006" t="s">
        <v>8218</v>
      </c>
      <c r="G1006" t="s">
        <v>8224</v>
      </c>
      <c r="H1006" t="s">
        <v>8246</v>
      </c>
      <c r="I1006">
        <v>1455831000</v>
      </c>
      <c r="J1006">
        <v>1454366467</v>
      </c>
      <c r="K1006" t="b">
        <v>0</v>
      </c>
      <c r="L1006">
        <v>15</v>
      </c>
      <c r="M1006" t="b">
        <v>1</v>
      </c>
      <c r="N1006" t="s">
        <v>8269</v>
      </c>
      <c r="O1006" s="20" t="s">
        <v>8319</v>
      </c>
      <c r="P1006" s="15" t="s">
        <v>8320</v>
      </c>
      <c r="Q1006" s="13">
        <v>42401.945219907408</v>
      </c>
      <c r="R1006">
        <v>2016</v>
      </c>
      <c r="S1006" t="s">
        <v>8376</v>
      </c>
    </row>
    <row r="1007" spans="1:19" ht="261.5" thickBot="1" x14ac:dyDescent="0.4">
      <c r="A1007">
        <v>3726</v>
      </c>
      <c r="B1007" s="3" t="s">
        <v>3723</v>
      </c>
      <c r="C1007" s="3" t="s">
        <v>7836</v>
      </c>
      <c r="D1007" s="6">
        <v>850</v>
      </c>
      <c r="E1007" s="8">
        <v>2879</v>
      </c>
      <c r="F1007" t="s">
        <v>8218</v>
      </c>
      <c r="G1007" t="s">
        <v>8223</v>
      </c>
      <c r="H1007" t="s">
        <v>8245</v>
      </c>
      <c r="I1007">
        <v>1461963600</v>
      </c>
      <c r="J1007">
        <v>1459567371</v>
      </c>
      <c r="K1007" t="b">
        <v>0</v>
      </c>
      <c r="L1007">
        <v>46</v>
      </c>
      <c r="M1007" t="b">
        <v>1</v>
      </c>
      <c r="N1007" t="s">
        <v>8269</v>
      </c>
      <c r="O1007" s="20" t="s">
        <v>8319</v>
      </c>
      <c r="P1007" s="15" t="s">
        <v>8320</v>
      </c>
      <c r="Q1007" s="12">
        <v>42462.140868055554</v>
      </c>
      <c r="R1007">
        <v>2016</v>
      </c>
      <c r="S1007" t="s">
        <v>8367</v>
      </c>
    </row>
    <row r="1008" spans="1:19" ht="232.5" thickBot="1" x14ac:dyDescent="0.4">
      <c r="A1008">
        <v>3727</v>
      </c>
      <c r="B1008" s="3" t="s">
        <v>3724</v>
      </c>
      <c r="C1008" s="3" t="s">
        <v>7837</v>
      </c>
      <c r="D1008" s="6">
        <v>2000</v>
      </c>
      <c r="E1008" s="8">
        <v>2015</v>
      </c>
      <c r="F1008" t="s">
        <v>8218</v>
      </c>
      <c r="G1008" t="s">
        <v>8223</v>
      </c>
      <c r="H1008" t="s">
        <v>8245</v>
      </c>
      <c r="I1008">
        <v>1476939300</v>
      </c>
      <c r="J1008">
        <v>1474273294</v>
      </c>
      <c r="K1008" t="b">
        <v>0</v>
      </c>
      <c r="L1008">
        <v>33</v>
      </c>
      <c r="M1008" t="b">
        <v>1</v>
      </c>
      <c r="N1008" t="s">
        <v>8269</v>
      </c>
      <c r="O1008" s="20" t="s">
        <v>8319</v>
      </c>
      <c r="P1008" s="15" t="s">
        <v>8320</v>
      </c>
      <c r="Q1008" s="13">
        <v>42632.348310185182</v>
      </c>
      <c r="R1008">
        <v>2016</v>
      </c>
      <c r="S1008" t="s">
        <v>8372</v>
      </c>
    </row>
    <row r="1009" spans="1:19" ht="203.5" thickBot="1" x14ac:dyDescent="0.4">
      <c r="A1009">
        <v>3728</v>
      </c>
      <c r="B1009" s="3" t="s">
        <v>3725</v>
      </c>
      <c r="C1009" s="3" t="s">
        <v>7838</v>
      </c>
      <c r="D1009" s="6">
        <v>20000</v>
      </c>
      <c r="E1009" s="8">
        <v>1862</v>
      </c>
      <c r="F1009" t="s">
        <v>8220</v>
      </c>
      <c r="G1009" t="s">
        <v>8223</v>
      </c>
      <c r="H1009" t="s">
        <v>8245</v>
      </c>
      <c r="I1009">
        <v>1439957176</v>
      </c>
      <c r="J1009">
        <v>1437365176</v>
      </c>
      <c r="K1009" t="b">
        <v>0</v>
      </c>
      <c r="L1009">
        <v>31</v>
      </c>
      <c r="M1009" t="b">
        <v>0</v>
      </c>
      <c r="N1009" t="s">
        <v>8269</v>
      </c>
      <c r="O1009" s="20" t="s">
        <v>8319</v>
      </c>
      <c r="P1009" s="15" t="s">
        <v>8320</v>
      </c>
      <c r="Q1009" s="12">
        <v>42205.171018518522</v>
      </c>
      <c r="R1009">
        <v>2015</v>
      </c>
      <c r="S1009" t="s">
        <v>8370</v>
      </c>
    </row>
    <row r="1010" spans="1:19" ht="290.5" thickBot="1" x14ac:dyDescent="0.4">
      <c r="A1010">
        <v>3729</v>
      </c>
      <c r="B1010" s="3" t="s">
        <v>3726</v>
      </c>
      <c r="C1010" s="3" t="s">
        <v>7839</v>
      </c>
      <c r="D1010" s="6">
        <v>5000</v>
      </c>
      <c r="E1010" s="8">
        <v>362</v>
      </c>
      <c r="F1010" t="s">
        <v>8220</v>
      </c>
      <c r="G1010" t="s">
        <v>8223</v>
      </c>
      <c r="H1010" t="s">
        <v>8245</v>
      </c>
      <c r="I1010">
        <v>1427082912</v>
      </c>
      <c r="J1010">
        <v>1423198512</v>
      </c>
      <c r="K1010" t="b">
        <v>0</v>
      </c>
      <c r="L1010">
        <v>5</v>
      </c>
      <c r="M1010" t="b">
        <v>0</v>
      </c>
      <c r="N1010" t="s">
        <v>8269</v>
      </c>
      <c r="O1010" s="20" t="s">
        <v>8319</v>
      </c>
      <c r="P1010" s="15" t="s">
        <v>8320</v>
      </c>
      <c r="Q1010" s="13">
        <v>42041.205000000002</v>
      </c>
      <c r="R1010">
        <v>2015</v>
      </c>
      <c r="S1010" t="s">
        <v>8376</v>
      </c>
    </row>
    <row r="1011" spans="1:19" ht="247" thickBot="1" x14ac:dyDescent="0.4">
      <c r="A1011">
        <v>3730</v>
      </c>
      <c r="B1011" s="3" t="s">
        <v>3727</v>
      </c>
      <c r="C1011" s="3" t="s">
        <v>7840</v>
      </c>
      <c r="D1011" s="6">
        <v>1000</v>
      </c>
      <c r="E1011" s="8">
        <v>100</v>
      </c>
      <c r="F1011" t="s">
        <v>8220</v>
      </c>
      <c r="G1011" t="s">
        <v>8223</v>
      </c>
      <c r="H1011" t="s">
        <v>8245</v>
      </c>
      <c r="I1011">
        <v>1439828159</v>
      </c>
      <c r="J1011">
        <v>1437236159</v>
      </c>
      <c r="K1011" t="b">
        <v>0</v>
      </c>
      <c r="L1011">
        <v>1</v>
      </c>
      <c r="M1011" t="b">
        <v>0</v>
      </c>
      <c r="N1011" t="s">
        <v>8269</v>
      </c>
      <c r="O1011" s="20" t="s">
        <v>8319</v>
      </c>
      <c r="P1011" s="15" t="s">
        <v>8320</v>
      </c>
      <c r="Q1011" s="12">
        <v>42203.677766203706</v>
      </c>
      <c r="R1011">
        <v>2015</v>
      </c>
      <c r="S1011" t="s">
        <v>8370</v>
      </c>
    </row>
    <row r="1012" spans="1:19" ht="261.5" thickBot="1" x14ac:dyDescent="0.4">
      <c r="A1012">
        <v>3731</v>
      </c>
      <c r="B1012" s="3" t="s">
        <v>3728</v>
      </c>
      <c r="C1012" s="3" t="s">
        <v>7841</v>
      </c>
      <c r="D1012" s="6">
        <v>5500</v>
      </c>
      <c r="E1012" s="8">
        <v>620</v>
      </c>
      <c r="F1012" t="s">
        <v>8220</v>
      </c>
      <c r="G1012" t="s">
        <v>8223</v>
      </c>
      <c r="H1012" t="s">
        <v>8245</v>
      </c>
      <c r="I1012">
        <v>1420860180</v>
      </c>
      <c r="J1012">
        <v>1418234646</v>
      </c>
      <c r="K1012" t="b">
        <v>0</v>
      </c>
      <c r="L1012">
        <v>12</v>
      </c>
      <c r="M1012" t="b">
        <v>0</v>
      </c>
      <c r="N1012" t="s">
        <v>8269</v>
      </c>
      <c r="O1012" s="20" t="s">
        <v>8319</v>
      </c>
      <c r="P1012" s="15" t="s">
        <v>8320</v>
      </c>
      <c r="Q1012" s="13">
        <v>41983.752847222226</v>
      </c>
      <c r="R1012">
        <v>2014</v>
      </c>
      <c r="S1012" t="s">
        <v>8375</v>
      </c>
    </row>
    <row r="1013" spans="1:19" ht="218" thickBot="1" x14ac:dyDescent="0.4">
      <c r="A1013">
        <v>3732</v>
      </c>
      <c r="B1013" s="3" t="s">
        <v>3729</v>
      </c>
      <c r="C1013" s="3" t="s">
        <v>7842</v>
      </c>
      <c r="D1013" s="6">
        <v>850</v>
      </c>
      <c r="E1013" s="8">
        <v>131</v>
      </c>
      <c r="F1013" t="s">
        <v>8220</v>
      </c>
      <c r="G1013" t="s">
        <v>8232</v>
      </c>
      <c r="H1013" t="s">
        <v>8248</v>
      </c>
      <c r="I1013">
        <v>1422100800</v>
      </c>
      <c r="J1013">
        <v>1416932133</v>
      </c>
      <c r="K1013" t="b">
        <v>0</v>
      </c>
      <c r="L1013">
        <v>4</v>
      </c>
      <c r="M1013" t="b">
        <v>0</v>
      </c>
      <c r="N1013" t="s">
        <v>8269</v>
      </c>
      <c r="O1013" s="20" t="s">
        <v>8319</v>
      </c>
      <c r="P1013" s="15" t="s">
        <v>8320</v>
      </c>
      <c r="Q1013" s="12">
        <v>41968.677465277775</v>
      </c>
      <c r="R1013">
        <v>2014</v>
      </c>
      <c r="S1013" t="s">
        <v>8374</v>
      </c>
    </row>
    <row r="1014" spans="1:19" ht="189" thickBot="1" x14ac:dyDescent="0.4">
      <c r="A1014">
        <v>3733</v>
      </c>
      <c r="B1014" s="3" t="s">
        <v>3730</v>
      </c>
      <c r="C1014" s="3" t="s">
        <v>7843</v>
      </c>
      <c r="D1014" s="6">
        <v>1500</v>
      </c>
      <c r="E1014" s="8">
        <v>0</v>
      </c>
      <c r="F1014" t="s">
        <v>8220</v>
      </c>
      <c r="G1014" t="s">
        <v>8223</v>
      </c>
      <c r="H1014" t="s">
        <v>8245</v>
      </c>
      <c r="I1014">
        <v>1429396200</v>
      </c>
      <c r="J1014">
        <v>1428539708</v>
      </c>
      <c r="K1014" t="b">
        <v>0</v>
      </c>
      <c r="L1014">
        <v>0</v>
      </c>
      <c r="M1014" t="b">
        <v>0</v>
      </c>
      <c r="N1014" t="s">
        <v>8269</v>
      </c>
      <c r="O1014" s="20" t="s">
        <v>8319</v>
      </c>
      <c r="P1014" s="15" t="s">
        <v>8320</v>
      </c>
      <c r="Q1014" s="13">
        <v>42103.024398148147</v>
      </c>
      <c r="R1014">
        <v>2015</v>
      </c>
      <c r="S1014" t="s">
        <v>8367</v>
      </c>
    </row>
    <row r="1015" spans="1:19" ht="276" thickBot="1" x14ac:dyDescent="0.4">
      <c r="A1015">
        <v>3734</v>
      </c>
      <c r="B1015" s="3" t="s">
        <v>3731</v>
      </c>
      <c r="C1015" s="3" t="s">
        <v>7844</v>
      </c>
      <c r="D1015" s="6">
        <v>1500</v>
      </c>
      <c r="E1015" s="8">
        <v>427</v>
      </c>
      <c r="F1015" t="s">
        <v>8220</v>
      </c>
      <c r="G1015" t="s">
        <v>8223</v>
      </c>
      <c r="H1015" t="s">
        <v>8245</v>
      </c>
      <c r="I1015">
        <v>1432589896</v>
      </c>
      <c r="J1015">
        <v>1427405896</v>
      </c>
      <c r="K1015" t="b">
        <v>0</v>
      </c>
      <c r="L1015">
        <v>7</v>
      </c>
      <c r="M1015" t="b">
        <v>0</v>
      </c>
      <c r="N1015" t="s">
        <v>8269</v>
      </c>
      <c r="O1015" s="20" t="s">
        <v>8319</v>
      </c>
      <c r="P1015" s="15" t="s">
        <v>8320</v>
      </c>
      <c r="Q1015" s="12">
        <v>42089.901574074072</v>
      </c>
      <c r="R1015">
        <v>2015</v>
      </c>
      <c r="S1015" t="s">
        <v>8366</v>
      </c>
    </row>
    <row r="1016" spans="1:19" ht="160" thickBot="1" x14ac:dyDescent="0.4">
      <c r="A1016">
        <v>3735</v>
      </c>
      <c r="B1016" s="3" t="s">
        <v>3732</v>
      </c>
      <c r="C1016" s="3" t="s">
        <v>7845</v>
      </c>
      <c r="D1016" s="6">
        <v>150</v>
      </c>
      <c r="E1016" s="8">
        <v>20</v>
      </c>
      <c r="F1016" t="s">
        <v>8220</v>
      </c>
      <c r="G1016" t="s">
        <v>8224</v>
      </c>
      <c r="H1016" t="s">
        <v>8246</v>
      </c>
      <c r="I1016">
        <v>1432831089</v>
      </c>
      <c r="J1016">
        <v>1430239089</v>
      </c>
      <c r="K1016" t="b">
        <v>0</v>
      </c>
      <c r="L1016">
        <v>2</v>
      </c>
      <c r="M1016" t="b">
        <v>0</v>
      </c>
      <c r="N1016" t="s">
        <v>8269</v>
      </c>
      <c r="O1016" s="20" t="s">
        <v>8319</v>
      </c>
      <c r="P1016" s="15" t="s">
        <v>8320</v>
      </c>
      <c r="Q1016" s="13">
        <v>42122.693159722221</v>
      </c>
      <c r="R1016">
        <v>2015</v>
      </c>
      <c r="S1016" t="s">
        <v>8367</v>
      </c>
    </row>
    <row r="1017" spans="1:19" ht="218" thickBot="1" x14ac:dyDescent="0.4">
      <c r="A1017">
        <v>3736</v>
      </c>
      <c r="B1017" s="3" t="s">
        <v>3733</v>
      </c>
      <c r="C1017" s="3" t="s">
        <v>7846</v>
      </c>
      <c r="D1017" s="6">
        <v>1500</v>
      </c>
      <c r="E1017" s="8">
        <v>10</v>
      </c>
      <c r="F1017" t="s">
        <v>8220</v>
      </c>
      <c r="G1017" t="s">
        <v>8224</v>
      </c>
      <c r="H1017" t="s">
        <v>8246</v>
      </c>
      <c r="I1017">
        <v>1427133600</v>
      </c>
      <c r="J1017">
        <v>1423847093</v>
      </c>
      <c r="K1017" t="b">
        <v>0</v>
      </c>
      <c r="L1017">
        <v>1</v>
      </c>
      <c r="M1017" t="b">
        <v>0</v>
      </c>
      <c r="N1017" t="s">
        <v>8269</v>
      </c>
      <c r="O1017" s="20" t="s">
        <v>8319</v>
      </c>
      <c r="P1017" s="15" t="s">
        <v>8320</v>
      </c>
      <c r="Q1017" s="12">
        <v>42048.711724537039</v>
      </c>
      <c r="R1017">
        <v>2015</v>
      </c>
      <c r="S1017" t="s">
        <v>8376</v>
      </c>
    </row>
    <row r="1018" spans="1:19" ht="189" thickBot="1" x14ac:dyDescent="0.4">
      <c r="A1018">
        <v>3737</v>
      </c>
      <c r="B1018" s="3" t="s">
        <v>3734</v>
      </c>
      <c r="C1018" s="3" t="s">
        <v>7847</v>
      </c>
      <c r="D1018" s="6">
        <v>700</v>
      </c>
      <c r="E1018" s="8">
        <v>150</v>
      </c>
      <c r="F1018" t="s">
        <v>8220</v>
      </c>
      <c r="G1018" t="s">
        <v>8223</v>
      </c>
      <c r="H1018" t="s">
        <v>8245</v>
      </c>
      <c r="I1018">
        <v>1447311540</v>
      </c>
      <c r="J1018">
        <v>1445358903</v>
      </c>
      <c r="K1018" t="b">
        <v>0</v>
      </c>
      <c r="L1018">
        <v>4</v>
      </c>
      <c r="M1018" t="b">
        <v>0</v>
      </c>
      <c r="N1018" t="s">
        <v>8269</v>
      </c>
      <c r="O1018" s="20" t="s">
        <v>8319</v>
      </c>
      <c r="P1018" s="15" t="s">
        <v>8320</v>
      </c>
      <c r="Q1018" s="13">
        <v>42297.691006944442</v>
      </c>
      <c r="R1018">
        <v>2015</v>
      </c>
      <c r="S1018" t="s">
        <v>8373</v>
      </c>
    </row>
    <row r="1019" spans="1:19" ht="189" thickBot="1" x14ac:dyDescent="0.4">
      <c r="A1019">
        <v>3738</v>
      </c>
      <c r="B1019" s="3" t="s">
        <v>3735</v>
      </c>
      <c r="C1019" s="3" t="s">
        <v>7848</v>
      </c>
      <c r="D1019" s="6">
        <v>1500</v>
      </c>
      <c r="E1019" s="8">
        <v>270</v>
      </c>
      <c r="F1019" t="s">
        <v>8220</v>
      </c>
      <c r="G1019" t="s">
        <v>8224</v>
      </c>
      <c r="H1019" t="s">
        <v>8246</v>
      </c>
      <c r="I1019">
        <v>1405461600</v>
      </c>
      <c r="J1019">
        <v>1403562705</v>
      </c>
      <c r="K1019" t="b">
        <v>0</v>
      </c>
      <c r="L1019">
        <v>6</v>
      </c>
      <c r="M1019" t="b">
        <v>0</v>
      </c>
      <c r="N1019" t="s">
        <v>8269</v>
      </c>
      <c r="O1019" s="20" t="s">
        <v>8319</v>
      </c>
      <c r="P1019" s="15" t="s">
        <v>8320</v>
      </c>
      <c r="Q1019" s="12">
        <v>41813.938715277778</v>
      </c>
      <c r="R1019">
        <v>2014</v>
      </c>
      <c r="S1019" t="s">
        <v>8369</v>
      </c>
    </row>
    <row r="1020" spans="1:19" ht="276" thickBot="1" x14ac:dyDescent="0.4">
      <c r="A1020">
        <v>3739</v>
      </c>
      <c r="B1020" s="3" t="s">
        <v>3736</v>
      </c>
      <c r="C1020" s="3" t="s">
        <v>7849</v>
      </c>
      <c r="D1020" s="6">
        <v>4000</v>
      </c>
      <c r="E1020" s="8">
        <v>805</v>
      </c>
      <c r="F1020" t="s">
        <v>8220</v>
      </c>
      <c r="G1020" t="s">
        <v>8224</v>
      </c>
      <c r="H1020" t="s">
        <v>8246</v>
      </c>
      <c r="I1020">
        <v>1468752468</v>
      </c>
      <c r="J1020">
        <v>1467024468</v>
      </c>
      <c r="K1020" t="b">
        <v>0</v>
      </c>
      <c r="L1020">
        <v>8</v>
      </c>
      <c r="M1020" t="b">
        <v>0</v>
      </c>
      <c r="N1020" t="s">
        <v>8269</v>
      </c>
      <c r="O1020" s="20" t="s">
        <v>8319</v>
      </c>
      <c r="P1020" s="15" t="s">
        <v>8320</v>
      </c>
      <c r="Q1020" s="13">
        <v>42548.449861111112</v>
      </c>
      <c r="R1020">
        <v>2016</v>
      </c>
      <c r="S1020" t="s">
        <v>8369</v>
      </c>
    </row>
    <row r="1021" spans="1:19" ht="261.5" thickBot="1" x14ac:dyDescent="0.4">
      <c r="A1021">
        <v>3740</v>
      </c>
      <c r="B1021" s="3" t="s">
        <v>3737</v>
      </c>
      <c r="C1021" s="3" t="s">
        <v>7850</v>
      </c>
      <c r="D1021" s="6">
        <v>2000</v>
      </c>
      <c r="E1021" s="8">
        <v>358</v>
      </c>
      <c r="F1021" t="s">
        <v>8220</v>
      </c>
      <c r="G1021" t="s">
        <v>8223</v>
      </c>
      <c r="H1021" t="s">
        <v>8245</v>
      </c>
      <c r="I1021">
        <v>1407808438</v>
      </c>
      <c r="J1021">
        <v>1405217355</v>
      </c>
      <c r="K1021" t="b">
        <v>0</v>
      </c>
      <c r="L1021">
        <v>14</v>
      </c>
      <c r="M1021" t="b">
        <v>0</v>
      </c>
      <c r="N1021" t="s">
        <v>8269</v>
      </c>
      <c r="O1021" s="20" t="s">
        <v>8319</v>
      </c>
      <c r="P1021" s="15" t="s">
        <v>8320</v>
      </c>
      <c r="Q1021" s="12">
        <v>41833.089756944442</v>
      </c>
      <c r="R1021">
        <v>2014</v>
      </c>
      <c r="S1021" t="s">
        <v>8370</v>
      </c>
    </row>
    <row r="1022" spans="1:19" ht="203.5" thickBot="1" x14ac:dyDescent="0.4">
      <c r="A1022">
        <v>3741</v>
      </c>
      <c r="B1022" s="3" t="s">
        <v>3738</v>
      </c>
      <c r="C1022" s="3" t="s">
        <v>7851</v>
      </c>
      <c r="D1022" s="6">
        <v>20000</v>
      </c>
      <c r="E1022" s="8">
        <v>0</v>
      </c>
      <c r="F1022" t="s">
        <v>8220</v>
      </c>
      <c r="G1022" t="s">
        <v>8223</v>
      </c>
      <c r="H1022" t="s">
        <v>8245</v>
      </c>
      <c r="I1022">
        <v>1450389950</v>
      </c>
      <c r="J1022">
        <v>1447797950</v>
      </c>
      <c r="K1022" t="b">
        <v>0</v>
      </c>
      <c r="L1022">
        <v>0</v>
      </c>
      <c r="M1022" t="b">
        <v>0</v>
      </c>
      <c r="N1022" t="s">
        <v>8269</v>
      </c>
      <c r="O1022" s="20" t="s">
        <v>8319</v>
      </c>
      <c r="P1022" s="15" t="s">
        <v>8320</v>
      </c>
      <c r="Q1022" s="13">
        <v>42325.920717592591</v>
      </c>
      <c r="R1022">
        <v>2015</v>
      </c>
      <c r="S1022" t="s">
        <v>8374</v>
      </c>
    </row>
    <row r="1023" spans="1:19" ht="261.5" thickBot="1" x14ac:dyDescent="0.4">
      <c r="A1023">
        <v>3742</v>
      </c>
      <c r="B1023" s="3" t="s">
        <v>3739</v>
      </c>
      <c r="C1023" s="3" t="s">
        <v>7852</v>
      </c>
      <c r="D1023" s="6">
        <v>5000</v>
      </c>
      <c r="E1023" s="8">
        <v>100</v>
      </c>
      <c r="F1023" t="s">
        <v>8220</v>
      </c>
      <c r="G1023" t="s">
        <v>8223</v>
      </c>
      <c r="H1023" t="s">
        <v>8245</v>
      </c>
      <c r="I1023">
        <v>1409980144</v>
      </c>
      <c r="J1023">
        <v>1407388144</v>
      </c>
      <c r="K1023" t="b">
        <v>0</v>
      </c>
      <c r="L1023">
        <v>4</v>
      </c>
      <c r="M1023" t="b">
        <v>0</v>
      </c>
      <c r="N1023" t="s">
        <v>8269</v>
      </c>
      <c r="O1023" s="20" t="s">
        <v>8319</v>
      </c>
      <c r="P1023" s="15" t="s">
        <v>8320</v>
      </c>
      <c r="Q1023" s="12">
        <v>41858.214629629627</v>
      </c>
      <c r="R1023">
        <v>2014</v>
      </c>
      <c r="S1023" t="s">
        <v>8371</v>
      </c>
    </row>
    <row r="1024" spans="1:19" ht="174.5" thickBot="1" x14ac:dyDescent="0.4">
      <c r="A1024">
        <v>3743</v>
      </c>
      <c r="B1024" s="3" t="s">
        <v>3740</v>
      </c>
      <c r="C1024" s="3" t="s">
        <v>7853</v>
      </c>
      <c r="D1024" s="6">
        <v>2200</v>
      </c>
      <c r="E1024" s="8">
        <v>0</v>
      </c>
      <c r="F1024" t="s">
        <v>8220</v>
      </c>
      <c r="G1024" t="s">
        <v>8223</v>
      </c>
      <c r="H1024" t="s">
        <v>8245</v>
      </c>
      <c r="I1024">
        <v>1404406964</v>
      </c>
      <c r="J1024">
        <v>1401814964</v>
      </c>
      <c r="K1024" t="b">
        <v>0</v>
      </c>
      <c r="L1024">
        <v>0</v>
      </c>
      <c r="M1024" t="b">
        <v>0</v>
      </c>
      <c r="N1024" t="s">
        <v>8269</v>
      </c>
      <c r="O1024" s="20" t="s">
        <v>8319</v>
      </c>
      <c r="P1024" s="15" t="s">
        <v>8320</v>
      </c>
      <c r="Q1024" s="13">
        <v>41793.710231481484</v>
      </c>
      <c r="R1024">
        <v>2014</v>
      </c>
      <c r="S1024" t="s">
        <v>8369</v>
      </c>
    </row>
    <row r="1025" spans="1:19" ht="261.5" thickBot="1" x14ac:dyDescent="0.4">
      <c r="A1025">
        <v>3744</v>
      </c>
      <c r="B1025" s="3" t="s">
        <v>3741</v>
      </c>
      <c r="C1025" s="3" t="s">
        <v>7854</v>
      </c>
      <c r="D1025" s="6">
        <v>1200</v>
      </c>
      <c r="E1025" s="8">
        <v>0</v>
      </c>
      <c r="F1025" t="s">
        <v>8220</v>
      </c>
      <c r="G1025" t="s">
        <v>8223</v>
      </c>
      <c r="H1025" t="s">
        <v>8245</v>
      </c>
      <c r="I1025">
        <v>1404532740</v>
      </c>
      <c r="J1025">
        <v>1401823952</v>
      </c>
      <c r="K1025" t="b">
        <v>0</v>
      </c>
      <c r="L1025">
        <v>0</v>
      </c>
      <c r="M1025" t="b">
        <v>0</v>
      </c>
      <c r="N1025" t="s">
        <v>8269</v>
      </c>
      <c r="O1025" s="20" t="s">
        <v>8319</v>
      </c>
      <c r="P1025" s="15" t="s">
        <v>8320</v>
      </c>
      <c r="Q1025" s="12">
        <v>41793.814259259256</v>
      </c>
      <c r="R1025">
        <v>2014</v>
      </c>
      <c r="S1025" t="s">
        <v>8369</v>
      </c>
    </row>
    <row r="1026" spans="1:19" ht="218" thickBot="1" x14ac:dyDescent="0.4">
      <c r="A1026">
        <v>3745</v>
      </c>
      <c r="B1026" s="3" t="s">
        <v>3742</v>
      </c>
      <c r="C1026" s="3" t="s">
        <v>7855</v>
      </c>
      <c r="D1026" s="6">
        <v>100</v>
      </c>
      <c r="E1026" s="8">
        <v>10</v>
      </c>
      <c r="F1026" t="s">
        <v>8220</v>
      </c>
      <c r="G1026" t="s">
        <v>8223</v>
      </c>
      <c r="H1026" t="s">
        <v>8245</v>
      </c>
      <c r="I1026">
        <v>1407689102</v>
      </c>
      <c r="J1026">
        <v>1405097102</v>
      </c>
      <c r="K1026" t="b">
        <v>0</v>
      </c>
      <c r="L1026">
        <v>1</v>
      </c>
      <c r="M1026" t="b">
        <v>0</v>
      </c>
      <c r="N1026" t="s">
        <v>8269</v>
      </c>
      <c r="O1026" s="20" t="s">
        <v>8319</v>
      </c>
      <c r="P1026" s="15" t="s">
        <v>8320</v>
      </c>
      <c r="Q1026" s="13">
        <v>41831.697939814818</v>
      </c>
      <c r="R1026">
        <v>2014</v>
      </c>
      <c r="S1026" t="s">
        <v>8370</v>
      </c>
    </row>
    <row r="1027" spans="1:19" ht="102" thickBot="1" x14ac:dyDescent="0.4">
      <c r="A1027">
        <v>3746</v>
      </c>
      <c r="B1027" s="3" t="s">
        <v>3743</v>
      </c>
      <c r="C1027" s="3" t="s">
        <v>7856</v>
      </c>
      <c r="D1027" s="6">
        <v>8500</v>
      </c>
      <c r="E1027" s="8">
        <v>202</v>
      </c>
      <c r="F1027" t="s">
        <v>8220</v>
      </c>
      <c r="G1027" t="s">
        <v>8223</v>
      </c>
      <c r="H1027" t="s">
        <v>8245</v>
      </c>
      <c r="I1027">
        <v>1475918439</v>
      </c>
      <c r="J1027">
        <v>1473326439</v>
      </c>
      <c r="K1027" t="b">
        <v>0</v>
      </c>
      <c r="L1027">
        <v>1</v>
      </c>
      <c r="M1027" t="b">
        <v>0</v>
      </c>
      <c r="N1027" t="s">
        <v>8269</v>
      </c>
      <c r="O1027" s="20" t="s">
        <v>8319</v>
      </c>
      <c r="P1027" s="15" t="s">
        <v>8320</v>
      </c>
      <c r="Q1027" s="12">
        <v>42621.389340277776</v>
      </c>
      <c r="R1027">
        <v>2016</v>
      </c>
      <c r="S1027" t="s">
        <v>8372</v>
      </c>
    </row>
    <row r="1028" spans="1:19" ht="160" thickBot="1" x14ac:dyDescent="0.4">
      <c r="A1028">
        <v>3747</v>
      </c>
      <c r="B1028" s="3" t="s">
        <v>3744</v>
      </c>
      <c r="C1028" s="3" t="s">
        <v>7857</v>
      </c>
      <c r="D1028" s="6">
        <v>2500</v>
      </c>
      <c r="E1028" s="8">
        <v>25</v>
      </c>
      <c r="F1028" t="s">
        <v>8220</v>
      </c>
      <c r="G1028" t="s">
        <v>8224</v>
      </c>
      <c r="H1028" t="s">
        <v>8246</v>
      </c>
      <c r="I1028">
        <v>1436137140</v>
      </c>
      <c r="J1028">
        <v>1433833896</v>
      </c>
      <c r="K1028" t="b">
        <v>0</v>
      </c>
      <c r="L1028">
        <v>1</v>
      </c>
      <c r="M1028" t="b">
        <v>0</v>
      </c>
      <c r="N1028" t="s">
        <v>8269</v>
      </c>
      <c r="O1028" s="20" t="s">
        <v>8319</v>
      </c>
      <c r="P1028" s="15" t="s">
        <v>8320</v>
      </c>
      <c r="Q1028" s="13">
        <v>42164.299722222226</v>
      </c>
      <c r="R1028">
        <v>2015</v>
      </c>
      <c r="S1028" t="s">
        <v>8369</v>
      </c>
    </row>
    <row r="1029" spans="1:19" ht="232.5" thickBot="1" x14ac:dyDescent="0.4">
      <c r="A1029">
        <v>3748</v>
      </c>
      <c r="B1029" s="3" t="s">
        <v>3745</v>
      </c>
      <c r="C1029" s="3" t="s">
        <v>7858</v>
      </c>
      <c r="D1029" s="6">
        <v>5000</v>
      </c>
      <c r="E1029" s="8">
        <v>5176</v>
      </c>
      <c r="F1029" t="s">
        <v>8218</v>
      </c>
      <c r="G1029" t="s">
        <v>8223</v>
      </c>
      <c r="H1029" t="s">
        <v>8245</v>
      </c>
      <c r="I1029">
        <v>1455602340</v>
      </c>
      <c r="J1029">
        <v>1453827436</v>
      </c>
      <c r="K1029" t="b">
        <v>0</v>
      </c>
      <c r="L1029">
        <v>52</v>
      </c>
      <c r="M1029" t="b">
        <v>1</v>
      </c>
      <c r="N1029" t="s">
        <v>8303</v>
      </c>
      <c r="O1029" s="20" t="s">
        <v>8319</v>
      </c>
      <c r="P1029" s="15" t="s">
        <v>8361</v>
      </c>
      <c r="Q1029" s="12">
        <v>42395.706435185188</v>
      </c>
      <c r="R1029">
        <v>2016</v>
      </c>
      <c r="S1029" t="s">
        <v>8365</v>
      </c>
    </row>
    <row r="1030" spans="1:19" ht="203.5" thickBot="1" x14ac:dyDescent="0.4">
      <c r="A1030">
        <v>3749</v>
      </c>
      <c r="B1030" s="3" t="s">
        <v>3746</v>
      </c>
      <c r="C1030" s="3" t="s">
        <v>7859</v>
      </c>
      <c r="D1030" s="6">
        <v>500</v>
      </c>
      <c r="E1030" s="8">
        <v>525</v>
      </c>
      <c r="F1030" t="s">
        <v>8218</v>
      </c>
      <c r="G1030" t="s">
        <v>8223</v>
      </c>
      <c r="H1030" t="s">
        <v>8245</v>
      </c>
      <c r="I1030">
        <v>1461902340</v>
      </c>
      <c r="J1030">
        <v>1459220588</v>
      </c>
      <c r="K1030" t="b">
        <v>0</v>
      </c>
      <c r="L1030">
        <v>7</v>
      </c>
      <c r="M1030" t="b">
        <v>1</v>
      </c>
      <c r="N1030" t="s">
        <v>8303</v>
      </c>
      <c r="O1030" s="20" t="s">
        <v>8319</v>
      </c>
      <c r="P1030" s="15" t="s">
        <v>8361</v>
      </c>
      <c r="Q1030" s="13">
        <v>42458.127175925925</v>
      </c>
      <c r="R1030">
        <v>2016</v>
      </c>
      <c r="S1030" t="s">
        <v>8366</v>
      </c>
    </row>
    <row r="1031" spans="1:19" ht="261.5" thickBot="1" x14ac:dyDescent="0.4">
      <c r="A1031">
        <v>3750</v>
      </c>
      <c r="B1031" s="3" t="s">
        <v>3747</v>
      </c>
      <c r="C1031" s="3" t="s">
        <v>7860</v>
      </c>
      <c r="D1031" s="6">
        <v>6000</v>
      </c>
      <c r="E1031" s="8">
        <v>6027</v>
      </c>
      <c r="F1031" t="s">
        <v>8218</v>
      </c>
      <c r="G1031" t="s">
        <v>8223</v>
      </c>
      <c r="H1031" t="s">
        <v>8245</v>
      </c>
      <c r="I1031">
        <v>1423555140</v>
      </c>
      <c r="J1031">
        <v>1421105608</v>
      </c>
      <c r="K1031" t="b">
        <v>0</v>
      </c>
      <c r="L1031">
        <v>28</v>
      </c>
      <c r="M1031" t="b">
        <v>1</v>
      </c>
      <c r="N1031" t="s">
        <v>8303</v>
      </c>
      <c r="O1031" s="20" t="s">
        <v>8319</v>
      </c>
      <c r="P1031" s="15" t="s">
        <v>8361</v>
      </c>
      <c r="Q1031" s="12">
        <v>42016.981574074074</v>
      </c>
      <c r="R1031">
        <v>2015</v>
      </c>
      <c r="S1031" t="s">
        <v>8365</v>
      </c>
    </row>
    <row r="1032" spans="1:19" ht="218" thickBot="1" x14ac:dyDescent="0.4">
      <c r="A1032">
        <v>3751</v>
      </c>
      <c r="B1032" s="3" t="s">
        <v>3748</v>
      </c>
      <c r="C1032" s="3" t="s">
        <v>7861</v>
      </c>
      <c r="D1032" s="6">
        <v>1000</v>
      </c>
      <c r="E1032" s="8">
        <v>1326</v>
      </c>
      <c r="F1032" t="s">
        <v>8218</v>
      </c>
      <c r="G1032" t="s">
        <v>8223</v>
      </c>
      <c r="H1032" t="s">
        <v>8245</v>
      </c>
      <c r="I1032">
        <v>1459641073</v>
      </c>
      <c r="J1032">
        <v>1454460673</v>
      </c>
      <c r="K1032" t="b">
        <v>0</v>
      </c>
      <c r="L1032">
        <v>11</v>
      </c>
      <c r="M1032" t="b">
        <v>1</v>
      </c>
      <c r="N1032" t="s">
        <v>8303</v>
      </c>
      <c r="O1032" s="20" t="s">
        <v>8319</v>
      </c>
      <c r="P1032" s="15" t="s">
        <v>8361</v>
      </c>
      <c r="Q1032" s="13">
        <v>42403.035567129627</v>
      </c>
      <c r="R1032">
        <v>2016</v>
      </c>
      <c r="S1032" t="s">
        <v>8376</v>
      </c>
    </row>
    <row r="1033" spans="1:19" ht="276" thickBot="1" x14ac:dyDescent="0.4">
      <c r="A1033">
        <v>3752</v>
      </c>
      <c r="B1033" s="3" t="s">
        <v>3749</v>
      </c>
      <c r="C1033" s="3" t="s">
        <v>7862</v>
      </c>
      <c r="D1033" s="6">
        <v>500</v>
      </c>
      <c r="E1033" s="8">
        <v>565</v>
      </c>
      <c r="F1033" t="s">
        <v>8218</v>
      </c>
      <c r="G1033" t="s">
        <v>8224</v>
      </c>
      <c r="H1033" t="s">
        <v>8246</v>
      </c>
      <c r="I1033">
        <v>1476651600</v>
      </c>
      <c r="J1033">
        <v>1473189335</v>
      </c>
      <c r="K1033" t="b">
        <v>0</v>
      </c>
      <c r="L1033">
        <v>15</v>
      </c>
      <c r="M1033" t="b">
        <v>1</v>
      </c>
      <c r="N1033" t="s">
        <v>8303</v>
      </c>
      <c r="O1033" s="20" t="s">
        <v>8319</v>
      </c>
      <c r="P1033" s="15" t="s">
        <v>8361</v>
      </c>
      <c r="Q1033" s="12">
        <v>42619.802488425928</v>
      </c>
      <c r="R1033">
        <v>2016</v>
      </c>
      <c r="S1033" t="s">
        <v>8372</v>
      </c>
    </row>
    <row r="1034" spans="1:19" ht="290.5" thickBot="1" x14ac:dyDescent="0.4">
      <c r="A1034">
        <v>3753</v>
      </c>
      <c r="B1034" s="3" t="s">
        <v>3750</v>
      </c>
      <c r="C1034" s="3" t="s">
        <v>7863</v>
      </c>
      <c r="D1034" s="6">
        <v>5000</v>
      </c>
      <c r="E1034" s="8">
        <v>5167</v>
      </c>
      <c r="F1034" t="s">
        <v>8218</v>
      </c>
      <c r="G1034" t="s">
        <v>8223</v>
      </c>
      <c r="H1034" t="s">
        <v>8245</v>
      </c>
      <c r="I1034">
        <v>1433289600</v>
      </c>
      <c r="J1034">
        <v>1430768800</v>
      </c>
      <c r="K1034" t="b">
        <v>0</v>
      </c>
      <c r="L1034">
        <v>30</v>
      </c>
      <c r="M1034" t="b">
        <v>1</v>
      </c>
      <c r="N1034" t="s">
        <v>8303</v>
      </c>
      <c r="O1034" s="20" t="s">
        <v>8319</v>
      </c>
      <c r="P1034" s="15" t="s">
        <v>8361</v>
      </c>
      <c r="Q1034" s="13">
        <v>42128.824074074073</v>
      </c>
      <c r="R1034">
        <v>2015</v>
      </c>
      <c r="S1034" t="s">
        <v>8368</v>
      </c>
    </row>
    <row r="1035" spans="1:19" ht="218" thickBot="1" x14ac:dyDescent="0.4">
      <c r="A1035">
        <v>3754</v>
      </c>
      <c r="B1035" s="3" t="s">
        <v>3751</v>
      </c>
      <c r="C1035" s="3" t="s">
        <v>7864</v>
      </c>
      <c r="D1035" s="6">
        <v>2500</v>
      </c>
      <c r="E1035" s="8">
        <v>3000</v>
      </c>
      <c r="F1035" t="s">
        <v>8218</v>
      </c>
      <c r="G1035" t="s">
        <v>8223</v>
      </c>
      <c r="H1035" t="s">
        <v>8245</v>
      </c>
      <c r="I1035">
        <v>1406350740</v>
      </c>
      <c r="J1035">
        <v>1403125737</v>
      </c>
      <c r="K1035" t="b">
        <v>0</v>
      </c>
      <c r="L1035">
        <v>27</v>
      </c>
      <c r="M1035" t="b">
        <v>1</v>
      </c>
      <c r="N1035" t="s">
        <v>8303</v>
      </c>
      <c r="O1035" s="20" t="s">
        <v>8319</v>
      </c>
      <c r="P1035" s="15" t="s">
        <v>8361</v>
      </c>
      <c r="Q1035" s="12">
        <v>41808.881215277775</v>
      </c>
      <c r="R1035">
        <v>2014</v>
      </c>
      <c r="S1035" t="s">
        <v>8369</v>
      </c>
    </row>
    <row r="1036" spans="1:19" ht="232.5" thickBot="1" x14ac:dyDescent="0.4">
      <c r="A1036">
        <v>3755</v>
      </c>
      <c r="B1036" s="3" t="s">
        <v>3752</v>
      </c>
      <c r="C1036" s="3" t="s">
        <v>7865</v>
      </c>
      <c r="D1036" s="6">
        <v>550</v>
      </c>
      <c r="E1036" s="8">
        <v>713</v>
      </c>
      <c r="F1036" t="s">
        <v>8218</v>
      </c>
      <c r="G1036" t="s">
        <v>8224</v>
      </c>
      <c r="H1036" t="s">
        <v>8246</v>
      </c>
      <c r="I1036">
        <v>1460753307</v>
      </c>
      <c r="J1036">
        <v>1458161307</v>
      </c>
      <c r="K1036" t="b">
        <v>0</v>
      </c>
      <c r="L1036">
        <v>28</v>
      </c>
      <c r="M1036" t="b">
        <v>1</v>
      </c>
      <c r="N1036" t="s">
        <v>8303</v>
      </c>
      <c r="O1036" s="20" t="s">
        <v>8319</v>
      </c>
      <c r="P1036" s="15" t="s">
        <v>8361</v>
      </c>
      <c r="Q1036" s="13">
        <v>42445.866979166669</v>
      </c>
      <c r="R1036">
        <v>2016</v>
      </c>
      <c r="S1036" t="s">
        <v>8366</v>
      </c>
    </row>
    <row r="1037" spans="1:19" ht="247" thickBot="1" x14ac:dyDescent="0.4">
      <c r="A1037">
        <v>3756</v>
      </c>
      <c r="B1037" s="3" t="s">
        <v>3753</v>
      </c>
      <c r="C1037" s="3" t="s">
        <v>7866</v>
      </c>
      <c r="D1037" s="6">
        <v>4500</v>
      </c>
      <c r="E1037" s="8">
        <v>4550</v>
      </c>
      <c r="F1037" t="s">
        <v>8218</v>
      </c>
      <c r="G1037" t="s">
        <v>8223</v>
      </c>
      <c r="H1037" t="s">
        <v>8245</v>
      </c>
      <c r="I1037">
        <v>1402515198</v>
      </c>
      <c r="J1037">
        <v>1399923198</v>
      </c>
      <c r="K1037" t="b">
        <v>0</v>
      </c>
      <c r="L1037">
        <v>17</v>
      </c>
      <c r="M1037" t="b">
        <v>1</v>
      </c>
      <c r="N1037" t="s">
        <v>8303</v>
      </c>
      <c r="O1037" s="20" t="s">
        <v>8319</v>
      </c>
      <c r="P1037" s="15" t="s">
        <v>8361</v>
      </c>
      <c r="Q1037" s="12">
        <v>41771.814791666664</v>
      </c>
      <c r="R1037">
        <v>2014</v>
      </c>
      <c r="S1037" t="s">
        <v>8368</v>
      </c>
    </row>
    <row r="1038" spans="1:19" ht="218" thickBot="1" x14ac:dyDescent="0.4">
      <c r="A1038">
        <v>3757</v>
      </c>
      <c r="B1038" s="3" t="s">
        <v>3754</v>
      </c>
      <c r="C1038" s="3" t="s">
        <v>7867</v>
      </c>
      <c r="D1038" s="6">
        <v>3500</v>
      </c>
      <c r="E1038" s="8">
        <v>3798</v>
      </c>
      <c r="F1038" t="s">
        <v>8218</v>
      </c>
      <c r="G1038" t="s">
        <v>8223</v>
      </c>
      <c r="H1038" t="s">
        <v>8245</v>
      </c>
      <c r="I1038">
        <v>1417465515</v>
      </c>
      <c r="J1038">
        <v>1415737515</v>
      </c>
      <c r="K1038" t="b">
        <v>0</v>
      </c>
      <c r="L1038">
        <v>50</v>
      </c>
      <c r="M1038" t="b">
        <v>1</v>
      </c>
      <c r="N1038" t="s">
        <v>8303</v>
      </c>
      <c r="O1038" s="20" t="s">
        <v>8319</v>
      </c>
      <c r="P1038" s="15" t="s">
        <v>8361</v>
      </c>
      <c r="Q1038" s="13">
        <v>41954.850868055553</v>
      </c>
      <c r="R1038">
        <v>2014</v>
      </c>
      <c r="S1038" t="s">
        <v>8374</v>
      </c>
    </row>
    <row r="1039" spans="1:19" ht="116.5" thickBot="1" x14ac:dyDescent="0.4">
      <c r="A1039">
        <v>3758</v>
      </c>
      <c r="B1039" s="3" t="s">
        <v>3755</v>
      </c>
      <c r="C1039" s="3" t="s">
        <v>7868</v>
      </c>
      <c r="D1039" s="6">
        <v>1500</v>
      </c>
      <c r="E1039" s="8">
        <v>1535</v>
      </c>
      <c r="F1039" t="s">
        <v>8218</v>
      </c>
      <c r="G1039" t="s">
        <v>8223</v>
      </c>
      <c r="H1039" t="s">
        <v>8245</v>
      </c>
      <c r="I1039">
        <v>1400475600</v>
      </c>
      <c r="J1039">
        <v>1397819938</v>
      </c>
      <c r="K1039" t="b">
        <v>0</v>
      </c>
      <c r="L1039">
        <v>26</v>
      </c>
      <c r="M1039" t="b">
        <v>1</v>
      </c>
      <c r="N1039" t="s">
        <v>8303</v>
      </c>
      <c r="O1039" s="20" t="s">
        <v>8319</v>
      </c>
      <c r="P1039" s="15" t="s">
        <v>8361</v>
      </c>
      <c r="Q1039" s="12">
        <v>41747.471504629626</v>
      </c>
      <c r="R1039">
        <v>2014</v>
      </c>
      <c r="S1039" t="s">
        <v>8367</v>
      </c>
    </row>
    <row r="1040" spans="1:19" ht="131" thickBot="1" x14ac:dyDescent="0.4">
      <c r="A1040">
        <v>3759</v>
      </c>
      <c r="B1040" s="3" t="s">
        <v>3756</v>
      </c>
      <c r="C1040" s="3" t="s">
        <v>7869</v>
      </c>
      <c r="D1040" s="6">
        <v>4000</v>
      </c>
      <c r="E1040" s="8">
        <v>4409.7700000000004</v>
      </c>
      <c r="F1040" t="s">
        <v>8218</v>
      </c>
      <c r="G1040" t="s">
        <v>8223</v>
      </c>
      <c r="H1040" t="s">
        <v>8245</v>
      </c>
      <c r="I1040">
        <v>1440556553</v>
      </c>
      <c r="J1040">
        <v>1435372553</v>
      </c>
      <c r="K1040" t="b">
        <v>0</v>
      </c>
      <c r="L1040">
        <v>88</v>
      </c>
      <c r="M1040" t="b">
        <v>1</v>
      </c>
      <c r="N1040" t="s">
        <v>8303</v>
      </c>
      <c r="O1040" s="20" t="s">
        <v>8319</v>
      </c>
      <c r="P1040" s="15" t="s">
        <v>8361</v>
      </c>
      <c r="Q1040" s="13">
        <v>42182.108252314814</v>
      </c>
      <c r="R1040">
        <v>2015</v>
      </c>
      <c r="S1040" t="s">
        <v>8369</v>
      </c>
    </row>
    <row r="1041" spans="1:19" ht="247" thickBot="1" x14ac:dyDescent="0.4">
      <c r="A1041">
        <v>3760</v>
      </c>
      <c r="B1041" s="3" t="s">
        <v>3757</v>
      </c>
      <c r="C1041" s="3" t="s">
        <v>7870</v>
      </c>
      <c r="D1041" s="6">
        <v>5000</v>
      </c>
      <c r="E1041" s="8">
        <v>5050.7700000000004</v>
      </c>
      <c r="F1041" t="s">
        <v>8218</v>
      </c>
      <c r="G1041" t="s">
        <v>8223</v>
      </c>
      <c r="H1041" t="s">
        <v>8245</v>
      </c>
      <c r="I1041">
        <v>1399293386</v>
      </c>
      <c r="J1041">
        <v>1397133386</v>
      </c>
      <c r="K1041" t="b">
        <v>0</v>
      </c>
      <c r="L1041">
        <v>91</v>
      </c>
      <c r="M1041" t="b">
        <v>1</v>
      </c>
      <c r="N1041" t="s">
        <v>8303</v>
      </c>
      <c r="O1041" s="20" t="s">
        <v>8319</v>
      </c>
      <c r="P1041" s="15" t="s">
        <v>8361</v>
      </c>
      <c r="Q1041" s="12">
        <v>41739.525300925925</v>
      </c>
      <c r="R1041">
        <v>2014</v>
      </c>
      <c r="S1041" t="s">
        <v>8367</v>
      </c>
    </row>
    <row r="1042" spans="1:19" ht="276" thickBot="1" x14ac:dyDescent="0.4">
      <c r="A1042">
        <v>3761</v>
      </c>
      <c r="B1042" s="3" t="s">
        <v>3758</v>
      </c>
      <c r="C1042" s="3" t="s">
        <v>7871</v>
      </c>
      <c r="D1042" s="6">
        <v>500</v>
      </c>
      <c r="E1042" s="8">
        <v>500</v>
      </c>
      <c r="F1042" t="s">
        <v>8218</v>
      </c>
      <c r="G1042" t="s">
        <v>8224</v>
      </c>
      <c r="H1042" t="s">
        <v>8246</v>
      </c>
      <c r="I1042">
        <v>1439247600</v>
      </c>
      <c r="J1042">
        <v>1434625937</v>
      </c>
      <c r="K1042" t="b">
        <v>0</v>
      </c>
      <c r="L1042">
        <v>3</v>
      </c>
      <c r="M1042" t="b">
        <v>1</v>
      </c>
      <c r="N1042" t="s">
        <v>8303</v>
      </c>
      <c r="O1042" s="20" t="s">
        <v>8319</v>
      </c>
      <c r="P1042" s="15" t="s">
        <v>8361</v>
      </c>
      <c r="Q1042" s="13">
        <v>42173.466863425929</v>
      </c>
      <c r="R1042">
        <v>2015</v>
      </c>
      <c r="S1042" t="s">
        <v>8369</v>
      </c>
    </row>
    <row r="1043" spans="1:19" ht="203.5" thickBot="1" x14ac:dyDescent="0.4">
      <c r="A1043">
        <v>3762</v>
      </c>
      <c r="B1043" s="3" t="s">
        <v>3759</v>
      </c>
      <c r="C1043" s="3" t="s">
        <v>7872</v>
      </c>
      <c r="D1043" s="6">
        <v>1250</v>
      </c>
      <c r="E1043" s="8">
        <v>1328</v>
      </c>
      <c r="F1043" t="s">
        <v>8218</v>
      </c>
      <c r="G1043" t="s">
        <v>8224</v>
      </c>
      <c r="H1043" t="s">
        <v>8246</v>
      </c>
      <c r="I1043">
        <v>1438543889</v>
      </c>
      <c r="J1043">
        <v>1436383889</v>
      </c>
      <c r="K1043" t="b">
        <v>0</v>
      </c>
      <c r="L1043">
        <v>28</v>
      </c>
      <c r="M1043" t="b">
        <v>1</v>
      </c>
      <c r="N1043" t="s">
        <v>8303</v>
      </c>
      <c r="O1043" s="20" t="s">
        <v>8319</v>
      </c>
      <c r="P1043" s="15" t="s">
        <v>8361</v>
      </c>
      <c r="Q1043" s="12">
        <v>42193.813530092593</v>
      </c>
      <c r="R1043">
        <v>2015</v>
      </c>
      <c r="S1043" t="s">
        <v>8370</v>
      </c>
    </row>
    <row r="1044" spans="1:19" ht="131" thickBot="1" x14ac:dyDescent="0.4">
      <c r="A1044">
        <v>3763</v>
      </c>
      <c r="B1044" s="3" t="s">
        <v>3760</v>
      </c>
      <c r="C1044" s="3" t="s">
        <v>7873</v>
      </c>
      <c r="D1044" s="6">
        <v>5000</v>
      </c>
      <c r="E1044" s="8">
        <v>5000</v>
      </c>
      <c r="F1044" t="s">
        <v>8218</v>
      </c>
      <c r="G1044" t="s">
        <v>8223</v>
      </c>
      <c r="H1044" t="s">
        <v>8245</v>
      </c>
      <c r="I1044">
        <v>1427907626</v>
      </c>
      <c r="J1044">
        <v>1425319226</v>
      </c>
      <c r="K1044" t="b">
        <v>0</v>
      </c>
      <c r="L1044">
        <v>77</v>
      </c>
      <c r="M1044" t="b">
        <v>1</v>
      </c>
      <c r="N1044" t="s">
        <v>8303</v>
      </c>
      <c r="O1044" s="20" t="s">
        <v>8319</v>
      </c>
      <c r="P1044" s="15" t="s">
        <v>8361</v>
      </c>
      <c r="Q1044" s="13">
        <v>42065.750300925924</v>
      </c>
      <c r="R1044">
        <v>2015</v>
      </c>
      <c r="S1044" t="s">
        <v>8366</v>
      </c>
    </row>
    <row r="1045" spans="1:19" ht="203.5" thickBot="1" x14ac:dyDescent="0.4">
      <c r="A1045">
        <v>3764</v>
      </c>
      <c r="B1045" s="3" t="s">
        <v>3761</v>
      </c>
      <c r="C1045" s="3" t="s">
        <v>7874</v>
      </c>
      <c r="D1045" s="6">
        <v>1500</v>
      </c>
      <c r="E1045" s="8">
        <v>1500</v>
      </c>
      <c r="F1045" t="s">
        <v>8218</v>
      </c>
      <c r="G1045" t="s">
        <v>8223</v>
      </c>
      <c r="H1045" t="s">
        <v>8245</v>
      </c>
      <c r="I1045">
        <v>1464482160</v>
      </c>
      <c r="J1045">
        <v>1462824832</v>
      </c>
      <c r="K1045" t="b">
        <v>0</v>
      </c>
      <c r="L1045">
        <v>27</v>
      </c>
      <c r="M1045" t="b">
        <v>1</v>
      </c>
      <c r="N1045" t="s">
        <v>8303</v>
      </c>
      <c r="O1045" s="20" t="s">
        <v>8319</v>
      </c>
      <c r="P1045" s="15" t="s">
        <v>8361</v>
      </c>
      <c r="Q1045" s="12">
        <v>42499.842962962961</v>
      </c>
      <c r="R1045">
        <v>2016</v>
      </c>
      <c r="S1045" t="s">
        <v>8368</v>
      </c>
    </row>
    <row r="1046" spans="1:19" ht="276" thickBot="1" x14ac:dyDescent="0.4">
      <c r="A1046">
        <v>3765</v>
      </c>
      <c r="B1046" s="3" t="s">
        <v>3762</v>
      </c>
      <c r="C1046" s="3" t="s">
        <v>7875</v>
      </c>
      <c r="D1046" s="6">
        <v>7000</v>
      </c>
      <c r="E1046" s="8">
        <v>7942</v>
      </c>
      <c r="F1046" t="s">
        <v>8218</v>
      </c>
      <c r="G1046" t="s">
        <v>8223</v>
      </c>
      <c r="H1046" t="s">
        <v>8245</v>
      </c>
      <c r="I1046">
        <v>1406745482</v>
      </c>
      <c r="J1046">
        <v>1404153482</v>
      </c>
      <c r="K1046" t="b">
        <v>0</v>
      </c>
      <c r="L1046">
        <v>107</v>
      </c>
      <c r="M1046" t="b">
        <v>1</v>
      </c>
      <c r="N1046" t="s">
        <v>8303</v>
      </c>
      <c r="O1046" s="20" t="s">
        <v>8319</v>
      </c>
      <c r="P1046" s="15" t="s">
        <v>8361</v>
      </c>
      <c r="Q1046" s="13">
        <v>41820.776412037034</v>
      </c>
      <c r="R1046">
        <v>2014</v>
      </c>
      <c r="S1046" t="s">
        <v>8369</v>
      </c>
    </row>
    <row r="1047" spans="1:19" ht="189" thickBot="1" x14ac:dyDescent="0.4">
      <c r="A1047">
        <v>3766</v>
      </c>
      <c r="B1047" s="3" t="s">
        <v>3763</v>
      </c>
      <c r="C1047" s="3" t="s">
        <v>7876</v>
      </c>
      <c r="D1047" s="6">
        <v>10000</v>
      </c>
      <c r="E1047" s="8">
        <v>10265.01</v>
      </c>
      <c r="F1047" t="s">
        <v>8218</v>
      </c>
      <c r="G1047" t="s">
        <v>8223</v>
      </c>
      <c r="H1047" t="s">
        <v>8245</v>
      </c>
      <c r="I1047">
        <v>1404360045</v>
      </c>
      <c r="J1047">
        <v>1401336045</v>
      </c>
      <c r="K1047" t="b">
        <v>0</v>
      </c>
      <c r="L1047">
        <v>96</v>
      </c>
      <c r="M1047" t="b">
        <v>1</v>
      </c>
      <c r="N1047" t="s">
        <v>8303</v>
      </c>
      <c r="O1047" s="20" t="s">
        <v>8319</v>
      </c>
      <c r="P1047" s="15" t="s">
        <v>8361</v>
      </c>
      <c r="Q1047" s="12">
        <v>41788.167187500003</v>
      </c>
      <c r="R1047">
        <v>2014</v>
      </c>
      <c r="S1047" t="s">
        <v>8368</v>
      </c>
    </row>
    <row r="1048" spans="1:19" ht="247" thickBot="1" x14ac:dyDescent="0.4">
      <c r="A1048">
        <v>3767</v>
      </c>
      <c r="B1048" s="3" t="s">
        <v>3764</v>
      </c>
      <c r="C1048" s="3" t="s">
        <v>7877</v>
      </c>
      <c r="D1048" s="6">
        <v>2000</v>
      </c>
      <c r="E1048" s="8">
        <v>2335</v>
      </c>
      <c r="F1048" t="s">
        <v>8218</v>
      </c>
      <c r="G1048" t="s">
        <v>8223</v>
      </c>
      <c r="H1048" t="s">
        <v>8245</v>
      </c>
      <c r="I1048">
        <v>1425185940</v>
      </c>
      <c r="J1048">
        <v>1423960097</v>
      </c>
      <c r="K1048" t="b">
        <v>0</v>
      </c>
      <c r="L1048">
        <v>56</v>
      </c>
      <c r="M1048" t="b">
        <v>1</v>
      </c>
      <c r="N1048" t="s">
        <v>8303</v>
      </c>
      <c r="O1048" s="20" t="s">
        <v>8319</v>
      </c>
      <c r="P1048" s="15" t="s">
        <v>8361</v>
      </c>
      <c r="Q1048" s="13">
        <v>42050.019641203704</v>
      </c>
      <c r="R1048">
        <v>2015</v>
      </c>
      <c r="S1048" t="s">
        <v>8376</v>
      </c>
    </row>
    <row r="1049" spans="1:19" ht="261.5" thickBot="1" x14ac:dyDescent="0.4">
      <c r="A1049">
        <v>3768</v>
      </c>
      <c r="B1049" s="3" t="s">
        <v>3765</v>
      </c>
      <c r="C1049" s="3" t="s">
        <v>7878</v>
      </c>
      <c r="D1049" s="6">
        <v>4000</v>
      </c>
      <c r="E1049" s="8">
        <v>4306.1099999999997</v>
      </c>
      <c r="F1049" t="s">
        <v>8218</v>
      </c>
      <c r="G1049" t="s">
        <v>8223</v>
      </c>
      <c r="H1049" t="s">
        <v>8245</v>
      </c>
      <c r="I1049">
        <v>1402594090</v>
      </c>
      <c r="J1049">
        <v>1400002090</v>
      </c>
      <c r="K1049" t="b">
        <v>0</v>
      </c>
      <c r="L1049">
        <v>58</v>
      </c>
      <c r="M1049" t="b">
        <v>1</v>
      </c>
      <c r="N1049" t="s">
        <v>8303</v>
      </c>
      <c r="O1049" s="20" t="s">
        <v>8319</v>
      </c>
      <c r="P1049" s="15" t="s">
        <v>8361</v>
      </c>
      <c r="Q1049" s="12">
        <v>41772.727893518517</v>
      </c>
      <c r="R1049">
        <v>2014</v>
      </c>
      <c r="S1049" t="s">
        <v>8368</v>
      </c>
    </row>
    <row r="1050" spans="1:19" ht="247" thickBot="1" x14ac:dyDescent="0.4">
      <c r="A1050">
        <v>3769</v>
      </c>
      <c r="B1050" s="3" t="s">
        <v>3766</v>
      </c>
      <c r="C1050" s="3" t="s">
        <v>7879</v>
      </c>
      <c r="D1050" s="6">
        <v>1100</v>
      </c>
      <c r="E1050" s="8">
        <v>1100</v>
      </c>
      <c r="F1050" t="s">
        <v>8218</v>
      </c>
      <c r="G1050" t="s">
        <v>8223</v>
      </c>
      <c r="H1050" t="s">
        <v>8245</v>
      </c>
      <c r="I1050">
        <v>1460730079</v>
      </c>
      <c r="J1050">
        <v>1458138079</v>
      </c>
      <c r="K1050" t="b">
        <v>0</v>
      </c>
      <c r="L1050">
        <v>15</v>
      </c>
      <c r="M1050" t="b">
        <v>1</v>
      </c>
      <c r="N1050" t="s">
        <v>8303</v>
      </c>
      <c r="O1050" s="20" t="s">
        <v>8319</v>
      </c>
      <c r="P1050" s="15" t="s">
        <v>8361</v>
      </c>
      <c r="Q1050" s="13">
        <v>42445.598136574074</v>
      </c>
      <c r="R1050">
        <v>2016</v>
      </c>
      <c r="S1050" t="s">
        <v>8366</v>
      </c>
    </row>
    <row r="1051" spans="1:19" ht="232.5" thickBot="1" x14ac:dyDescent="0.4">
      <c r="A1051">
        <v>3770</v>
      </c>
      <c r="B1051" s="3" t="s">
        <v>3767</v>
      </c>
      <c r="C1051" s="3" t="s">
        <v>7880</v>
      </c>
      <c r="D1051" s="6">
        <v>2000</v>
      </c>
      <c r="E1051" s="8">
        <v>2000</v>
      </c>
      <c r="F1051" t="s">
        <v>8218</v>
      </c>
      <c r="G1051" t="s">
        <v>8224</v>
      </c>
      <c r="H1051" t="s">
        <v>8246</v>
      </c>
      <c r="I1051">
        <v>1434234010</v>
      </c>
      <c r="J1051">
        <v>1431642010</v>
      </c>
      <c r="K1051" t="b">
        <v>0</v>
      </c>
      <c r="L1051">
        <v>20</v>
      </c>
      <c r="M1051" t="b">
        <v>1</v>
      </c>
      <c r="N1051" t="s">
        <v>8303</v>
      </c>
      <c r="O1051" s="20" t="s">
        <v>8319</v>
      </c>
      <c r="P1051" s="15" t="s">
        <v>8361</v>
      </c>
      <c r="Q1051" s="12">
        <v>42138.930671296293</v>
      </c>
      <c r="R1051">
        <v>2015</v>
      </c>
      <c r="S1051" t="s">
        <v>8368</v>
      </c>
    </row>
    <row r="1052" spans="1:19" ht="174.5" thickBot="1" x14ac:dyDescent="0.4">
      <c r="A1052">
        <v>3771</v>
      </c>
      <c r="B1052" s="3" t="s">
        <v>3768</v>
      </c>
      <c r="C1052" s="3" t="s">
        <v>7881</v>
      </c>
      <c r="D1052" s="6">
        <v>1000</v>
      </c>
      <c r="E1052" s="8">
        <v>1460</v>
      </c>
      <c r="F1052" t="s">
        <v>8218</v>
      </c>
      <c r="G1052" t="s">
        <v>8223</v>
      </c>
      <c r="H1052" t="s">
        <v>8245</v>
      </c>
      <c r="I1052">
        <v>1463529600</v>
      </c>
      <c r="J1052">
        <v>1462307652</v>
      </c>
      <c r="K1052" t="b">
        <v>0</v>
      </c>
      <c r="L1052">
        <v>38</v>
      </c>
      <c r="M1052" t="b">
        <v>1</v>
      </c>
      <c r="N1052" t="s">
        <v>8303</v>
      </c>
      <c r="O1052" s="20" t="s">
        <v>8319</v>
      </c>
      <c r="P1052" s="15" t="s">
        <v>8361</v>
      </c>
      <c r="Q1052" s="13">
        <v>42493.857083333336</v>
      </c>
      <c r="R1052">
        <v>2016</v>
      </c>
      <c r="S1052" t="s">
        <v>8368</v>
      </c>
    </row>
    <row r="1053" spans="1:19" ht="232.5" thickBot="1" x14ac:dyDescent="0.4">
      <c r="A1053">
        <v>3772</v>
      </c>
      <c r="B1053" s="3" t="s">
        <v>3769</v>
      </c>
      <c r="C1053" s="3" t="s">
        <v>7882</v>
      </c>
      <c r="D1053" s="6">
        <v>5000</v>
      </c>
      <c r="E1053" s="8">
        <v>5510</v>
      </c>
      <c r="F1053" t="s">
        <v>8218</v>
      </c>
      <c r="G1053" t="s">
        <v>8223</v>
      </c>
      <c r="H1053" t="s">
        <v>8245</v>
      </c>
      <c r="I1053">
        <v>1480399200</v>
      </c>
      <c r="J1053">
        <v>1478616506</v>
      </c>
      <c r="K1053" t="b">
        <v>0</v>
      </c>
      <c r="L1053">
        <v>33</v>
      </c>
      <c r="M1053" t="b">
        <v>1</v>
      </c>
      <c r="N1053" t="s">
        <v>8303</v>
      </c>
      <c r="O1053" s="20" t="s">
        <v>8319</v>
      </c>
      <c r="P1053" s="15" t="s">
        <v>8361</v>
      </c>
      <c r="Q1053" s="12">
        <v>42682.616967592592</v>
      </c>
      <c r="R1053">
        <v>2016</v>
      </c>
      <c r="S1053" t="s">
        <v>8374</v>
      </c>
    </row>
    <row r="1054" spans="1:19" ht="174.5" thickBot="1" x14ac:dyDescent="0.4">
      <c r="A1054">
        <v>3773</v>
      </c>
      <c r="B1054" s="3" t="s">
        <v>3770</v>
      </c>
      <c r="C1054" s="3" t="s">
        <v>7883</v>
      </c>
      <c r="D1054" s="6">
        <v>5000</v>
      </c>
      <c r="E1054" s="8">
        <v>5410</v>
      </c>
      <c r="F1054" t="s">
        <v>8218</v>
      </c>
      <c r="G1054" t="s">
        <v>8223</v>
      </c>
      <c r="H1054" t="s">
        <v>8245</v>
      </c>
      <c r="I1054">
        <v>1479175680</v>
      </c>
      <c r="J1054">
        <v>1476317247</v>
      </c>
      <c r="K1054" t="b">
        <v>0</v>
      </c>
      <c r="L1054">
        <v>57</v>
      </c>
      <c r="M1054" t="b">
        <v>1</v>
      </c>
      <c r="N1054" t="s">
        <v>8303</v>
      </c>
      <c r="O1054" s="20" t="s">
        <v>8319</v>
      </c>
      <c r="P1054" s="15" t="s">
        <v>8361</v>
      </c>
      <c r="Q1054" s="13">
        <v>42656.005173611113</v>
      </c>
      <c r="R1054">
        <v>2016</v>
      </c>
      <c r="S1054" t="s">
        <v>8373</v>
      </c>
    </row>
    <row r="1055" spans="1:19" ht="276" thickBot="1" x14ac:dyDescent="0.4">
      <c r="A1055">
        <v>3774</v>
      </c>
      <c r="B1055" s="3" t="s">
        <v>3771</v>
      </c>
      <c r="C1055" s="3" t="s">
        <v>7884</v>
      </c>
      <c r="D1055" s="6">
        <v>2500</v>
      </c>
      <c r="E1055" s="8">
        <v>2500</v>
      </c>
      <c r="F1055" t="s">
        <v>8218</v>
      </c>
      <c r="G1055" t="s">
        <v>8228</v>
      </c>
      <c r="H1055" t="s">
        <v>8250</v>
      </c>
      <c r="I1055">
        <v>1428606055</v>
      </c>
      <c r="J1055">
        <v>1427223655</v>
      </c>
      <c r="K1055" t="b">
        <v>0</v>
      </c>
      <c r="L1055">
        <v>25</v>
      </c>
      <c r="M1055" t="b">
        <v>1</v>
      </c>
      <c r="N1055" t="s">
        <v>8303</v>
      </c>
      <c r="O1055" s="20" t="s">
        <v>8319</v>
      </c>
      <c r="P1055" s="15" t="s">
        <v>8361</v>
      </c>
      <c r="Q1055" s="12">
        <v>42087.792303240742</v>
      </c>
      <c r="R1055">
        <v>2015</v>
      </c>
      <c r="S1055" t="s">
        <v>8366</v>
      </c>
    </row>
    <row r="1056" spans="1:19" ht="247" thickBot="1" x14ac:dyDescent="0.4">
      <c r="A1056">
        <v>3775</v>
      </c>
      <c r="B1056" s="3" t="s">
        <v>3772</v>
      </c>
      <c r="C1056" s="3" t="s">
        <v>7885</v>
      </c>
      <c r="D1056" s="6">
        <v>2000</v>
      </c>
      <c r="E1056" s="8">
        <v>2005</v>
      </c>
      <c r="F1056" t="s">
        <v>8218</v>
      </c>
      <c r="G1056" t="s">
        <v>8223</v>
      </c>
      <c r="H1056" t="s">
        <v>8245</v>
      </c>
      <c r="I1056">
        <v>1428552000</v>
      </c>
      <c r="J1056">
        <v>1426199843</v>
      </c>
      <c r="K1056" t="b">
        <v>0</v>
      </c>
      <c r="L1056">
        <v>14</v>
      </c>
      <c r="M1056" t="b">
        <v>1</v>
      </c>
      <c r="N1056" t="s">
        <v>8303</v>
      </c>
      <c r="O1056" s="20" t="s">
        <v>8319</v>
      </c>
      <c r="P1056" s="15" t="s">
        <v>8361</v>
      </c>
      <c r="Q1056" s="13">
        <v>42075.942627314813</v>
      </c>
      <c r="R1056">
        <v>2015</v>
      </c>
      <c r="S1056" t="s">
        <v>8366</v>
      </c>
    </row>
    <row r="1057" spans="1:19" ht="290.5" thickBot="1" x14ac:dyDescent="0.4">
      <c r="A1057">
        <v>3776</v>
      </c>
      <c r="B1057" s="3" t="s">
        <v>3773</v>
      </c>
      <c r="C1057" s="3" t="s">
        <v>7886</v>
      </c>
      <c r="D1057" s="6">
        <v>8000</v>
      </c>
      <c r="E1057" s="8">
        <v>8537</v>
      </c>
      <c r="F1057" t="s">
        <v>8218</v>
      </c>
      <c r="G1057" t="s">
        <v>8223</v>
      </c>
      <c r="H1057" t="s">
        <v>8245</v>
      </c>
      <c r="I1057">
        <v>1406854800</v>
      </c>
      <c r="J1057">
        <v>1403599778</v>
      </c>
      <c r="K1057" t="b">
        <v>0</v>
      </c>
      <c r="L1057">
        <v>94</v>
      </c>
      <c r="M1057" t="b">
        <v>1</v>
      </c>
      <c r="N1057" t="s">
        <v>8303</v>
      </c>
      <c r="O1057" s="20" t="s">
        <v>8319</v>
      </c>
      <c r="P1057" s="15" t="s">
        <v>8361</v>
      </c>
      <c r="Q1057" s="12">
        <v>41814.367800925924</v>
      </c>
      <c r="R1057">
        <v>2014</v>
      </c>
      <c r="S1057" t="s">
        <v>8369</v>
      </c>
    </row>
    <row r="1058" spans="1:19" ht="261.5" thickBot="1" x14ac:dyDescent="0.4">
      <c r="A1058">
        <v>3777</v>
      </c>
      <c r="B1058" s="3" t="s">
        <v>3774</v>
      </c>
      <c r="C1058" s="3" t="s">
        <v>7887</v>
      </c>
      <c r="D1058" s="6">
        <v>2000</v>
      </c>
      <c r="E1058" s="8">
        <v>2864</v>
      </c>
      <c r="F1058" t="s">
        <v>8218</v>
      </c>
      <c r="G1058" t="s">
        <v>8223</v>
      </c>
      <c r="H1058" t="s">
        <v>8245</v>
      </c>
      <c r="I1058">
        <v>1411790400</v>
      </c>
      <c r="J1058">
        <v>1409884821</v>
      </c>
      <c r="K1058" t="b">
        <v>0</v>
      </c>
      <c r="L1058">
        <v>59</v>
      </c>
      <c r="M1058" t="b">
        <v>1</v>
      </c>
      <c r="N1058" t="s">
        <v>8303</v>
      </c>
      <c r="O1058" s="20" t="s">
        <v>8319</v>
      </c>
      <c r="P1058" s="15" t="s">
        <v>8361</v>
      </c>
      <c r="Q1058" s="13">
        <v>41887.111354166664</v>
      </c>
      <c r="R1058">
        <v>2014</v>
      </c>
      <c r="S1058" t="s">
        <v>8372</v>
      </c>
    </row>
    <row r="1059" spans="1:19" ht="160" thickBot="1" x14ac:dyDescent="0.4">
      <c r="A1059">
        <v>3778</v>
      </c>
      <c r="B1059" s="3" t="s">
        <v>3775</v>
      </c>
      <c r="C1059" s="3" t="s">
        <v>7888</v>
      </c>
      <c r="D1059" s="6">
        <v>2400</v>
      </c>
      <c r="E1059" s="8">
        <v>2521</v>
      </c>
      <c r="F1059" t="s">
        <v>8218</v>
      </c>
      <c r="G1059" t="s">
        <v>8223</v>
      </c>
      <c r="H1059" t="s">
        <v>8245</v>
      </c>
      <c r="I1059">
        <v>1423942780</v>
      </c>
      <c r="J1059">
        <v>1418758780</v>
      </c>
      <c r="K1059" t="b">
        <v>0</v>
      </c>
      <c r="L1059">
        <v>36</v>
      </c>
      <c r="M1059" t="b">
        <v>1</v>
      </c>
      <c r="N1059" t="s">
        <v>8303</v>
      </c>
      <c r="O1059" s="20" t="s">
        <v>8319</v>
      </c>
      <c r="P1059" s="15" t="s">
        <v>8361</v>
      </c>
      <c r="Q1059" s="12">
        <v>41989.819212962961</v>
      </c>
      <c r="R1059">
        <v>2014</v>
      </c>
      <c r="S1059" t="s">
        <v>8375</v>
      </c>
    </row>
    <row r="1060" spans="1:19" ht="116.5" thickBot="1" x14ac:dyDescent="0.4">
      <c r="A1060">
        <v>3779</v>
      </c>
      <c r="B1060" s="3" t="s">
        <v>3776</v>
      </c>
      <c r="C1060" s="3" t="s">
        <v>7889</v>
      </c>
      <c r="D1060" s="6">
        <v>15000</v>
      </c>
      <c r="E1060" s="8">
        <v>15597</v>
      </c>
      <c r="F1060" t="s">
        <v>8218</v>
      </c>
      <c r="G1060" t="s">
        <v>8223</v>
      </c>
      <c r="H1060" t="s">
        <v>8245</v>
      </c>
      <c r="I1060">
        <v>1459010340</v>
      </c>
      <c r="J1060">
        <v>1456421940</v>
      </c>
      <c r="K1060" t="b">
        <v>0</v>
      </c>
      <c r="L1060">
        <v>115</v>
      </c>
      <c r="M1060" t="b">
        <v>1</v>
      </c>
      <c r="N1060" t="s">
        <v>8303</v>
      </c>
      <c r="O1060" s="20" t="s">
        <v>8319</v>
      </c>
      <c r="P1060" s="15" t="s">
        <v>8361</v>
      </c>
      <c r="Q1060" s="13">
        <v>42425.73541666667</v>
      </c>
      <c r="R1060">
        <v>2016</v>
      </c>
      <c r="S1060" t="s">
        <v>8376</v>
      </c>
    </row>
    <row r="1061" spans="1:19" ht="218" thickBot="1" x14ac:dyDescent="0.4">
      <c r="A1061">
        <v>3780</v>
      </c>
      <c r="B1061" s="3" t="s">
        <v>3777</v>
      </c>
      <c r="C1061" s="3" t="s">
        <v>7890</v>
      </c>
      <c r="D1061" s="6">
        <v>2500</v>
      </c>
      <c r="E1061" s="8">
        <v>3000</v>
      </c>
      <c r="F1061" t="s">
        <v>8218</v>
      </c>
      <c r="G1061" t="s">
        <v>8223</v>
      </c>
      <c r="H1061" t="s">
        <v>8245</v>
      </c>
      <c r="I1061">
        <v>1436817960</v>
      </c>
      <c r="J1061">
        <v>1433999785</v>
      </c>
      <c r="K1061" t="b">
        <v>0</v>
      </c>
      <c r="L1061">
        <v>30</v>
      </c>
      <c r="M1061" t="b">
        <v>1</v>
      </c>
      <c r="N1061" t="s">
        <v>8303</v>
      </c>
      <c r="O1061" s="20" t="s">
        <v>8319</v>
      </c>
      <c r="P1061" s="15" t="s">
        <v>8361</v>
      </c>
      <c r="Q1061" s="12">
        <v>42166.219733796293</v>
      </c>
      <c r="R1061">
        <v>2015</v>
      </c>
      <c r="S1061" t="s">
        <v>8369</v>
      </c>
    </row>
    <row r="1062" spans="1:19" ht="276" thickBot="1" x14ac:dyDescent="0.4">
      <c r="A1062">
        <v>3781</v>
      </c>
      <c r="B1062" s="3" t="s">
        <v>3778</v>
      </c>
      <c r="C1062" s="3" t="s">
        <v>7891</v>
      </c>
      <c r="D1062" s="6">
        <v>4500</v>
      </c>
      <c r="E1062" s="8">
        <v>4935</v>
      </c>
      <c r="F1062" t="s">
        <v>8218</v>
      </c>
      <c r="G1062" t="s">
        <v>8223</v>
      </c>
      <c r="H1062" t="s">
        <v>8245</v>
      </c>
      <c r="I1062">
        <v>1410210685</v>
      </c>
      <c r="J1062">
        <v>1408050685</v>
      </c>
      <c r="K1062" t="b">
        <v>0</v>
      </c>
      <c r="L1062">
        <v>52</v>
      </c>
      <c r="M1062" t="b">
        <v>1</v>
      </c>
      <c r="N1062" t="s">
        <v>8303</v>
      </c>
      <c r="O1062" s="20" t="s">
        <v>8319</v>
      </c>
      <c r="P1062" s="15" t="s">
        <v>8361</v>
      </c>
      <c r="Q1062" s="13">
        <v>41865.882928240739</v>
      </c>
      <c r="R1062">
        <v>2014</v>
      </c>
      <c r="S1062" t="s">
        <v>8371</v>
      </c>
    </row>
    <row r="1063" spans="1:19" ht="261.5" thickBot="1" x14ac:dyDescent="0.4">
      <c r="A1063">
        <v>3782</v>
      </c>
      <c r="B1063" s="3" t="s">
        <v>3779</v>
      </c>
      <c r="C1063" s="3" t="s">
        <v>7892</v>
      </c>
      <c r="D1063" s="6">
        <v>2000</v>
      </c>
      <c r="E1063" s="8">
        <v>2035</v>
      </c>
      <c r="F1063" t="s">
        <v>8218</v>
      </c>
      <c r="G1063" t="s">
        <v>8224</v>
      </c>
      <c r="H1063" t="s">
        <v>8246</v>
      </c>
      <c r="I1063">
        <v>1469401200</v>
      </c>
      <c r="J1063">
        <v>1466887297</v>
      </c>
      <c r="K1063" t="b">
        <v>0</v>
      </c>
      <c r="L1063">
        <v>27</v>
      </c>
      <c r="M1063" t="b">
        <v>1</v>
      </c>
      <c r="N1063" t="s">
        <v>8303</v>
      </c>
      <c r="O1063" s="20" t="s">
        <v>8319</v>
      </c>
      <c r="P1063" s="15" t="s">
        <v>8361</v>
      </c>
      <c r="Q1063" s="12">
        <v>42546.862233796295</v>
      </c>
      <c r="R1063">
        <v>2016</v>
      </c>
      <c r="S1063" t="s">
        <v>8369</v>
      </c>
    </row>
    <row r="1064" spans="1:19" ht="247" thickBot="1" x14ac:dyDescent="0.4">
      <c r="A1064">
        <v>3783</v>
      </c>
      <c r="B1064" s="3" t="s">
        <v>3780</v>
      </c>
      <c r="C1064" s="3" t="s">
        <v>7893</v>
      </c>
      <c r="D1064" s="6">
        <v>1200</v>
      </c>
      <c r="E1064" s="8">
        <v>1547</v>
      </c>
      <c r="F1064" t="s">
        <v>8218</v>
      </c>
      <c r="G1064" t="s">
        <v>8223</v>
      </c>
      <c r="H1064" t="s">
        <v>8245</v>
      </c>
      <c r="I1064">
        <v>1458057600</v>
      </c>
      <c r="J1064">
        <v>1455938520</v>
      </c>
      <c r="K1064" t="b">
        <v>0</v>
      </c>
      <c r="L1064">
        <v>24</v>
      </c>
      <c r="M1064" t="b">
        <v>1</v>
      </c>
      <c r="N1064" t="s">
        <v>8303</v>
      </c>
      <c r="O1064" s="20" t="s">
        <v>8319</v>
      </c>
      <c r="P1064" s="15" t="s">
        <v>8361</v>
      </c>
      <c r="Q1064" s="13">
        <v>42420.140277777777</v>
      </c>
      <c r="R1064">
        <v>2016</v>
      </c>
      <c r="S1064" t="s">
        <v>8376</v>
      </c>
    </row>
    <row r="1065" spans="1:19" ht="247" thickBot="1" x14ac:dyDescent="0.4">
      <c r="A1065">
        <v>3784</v>
      </c>
      <c r="B1065" s="3" t="s">
        <v>3781</v>
      </c>
      <c r="C1065" s="3" t="s">
        <v>7894</v>
      </c>
      <c r="D1065" s="6">
        <v>1000</v>
      </c>
      <c r="E1065" s="8">
        <v>1150</v>
      </c>
      <c r="F1065" t="s">
        <v>8218</v>
      </c>
      <c r="G1065" t="s">
        <v>8228</v>
      </c>
      <c r="H1065" t="s">
        <v>8250</v>
      </c>
      <c r="I1065">
        <v>1468193532</v>
      </c>
      <c r="J1065">
        <v>1465601532</v>
      </c>
      <c r="K1065" t="b">
        <v>0</v>
      </c>
      <c r="L1065">
        <v>10</v>
      </c>
      <c r="M1065" t="b">
        <v>1</v>
      </c>
      <c r="N1065" t="s">
        <v>8303</v>
      </c>
      <c r="O1065" s="20" t="s">
        <v>8319</v>
      </c>
      <c r="P1065" s="15" t="s">
        <v>8361</v>
      </c>
      <c r="Q1065" s="12">
        <v>42531.980694444443</v>
      </c>
      <c r="R1065">
        <v>2016</v>
      </c>
      <c r="S1065" t="s">
        <v>8369</v>
      </c>
    </row>
    <row r="1066" spans="1:19" ht="247" thickBot="1" x14ac:dyDescent="0.4">
      <c r="A1066">
        <v>3785</v>
      </c>
      <c r="B1066" s="3" t="s">
        <v>3782</v>
      </c>
      <c r="C1066" s="3" t="s">
        <v>7895</v>
      </c>
      <c r="D1066" s="6">
        <v>2000</v>
      </c>
      <c r="E1066" s="8">
        <v>3015</v>
      </c>
      <c r="F1066" t="s">
        <v>8218</v>
      </c>
      <c r="G1066" t="s">
        <v>8224</v>
      </c>
      <c r="H1066" t="s">
        <v>8246</v>
      </c>
      <c r="I1066">
        <v>1470132180</v>
      </c>
      <c r="J1066">
        <v>1467040769</v>
      </c>
      <c r="K1066" t="b">
        <v>0</v>
      </c>
      <c r="L1066">
        <v>30</v>
      </c>
      <c r="M1066" t="b">
        <v>1</v>
      </c>
      <c r="N1066" t="s">
        <v>8303</v>
      </c>
      <c r="O1066" s="20" t="s">
        <v>8319</v>
      </c>
      <c r="P1066" s="15" t="s">
        <v>8361</v>
      </c>
      <c r="Q1066" s="13">
        <v>42548.63853009259</v>
      </c>
      <c r="R1066">
        <v>2016</v>
      </c>
      <c r="S1066" t="s">
        <v>8369</v>
      </c>
    </row>
    <row r="1067" spans="1:19" ht="247" thickBot="1" x14ac:dyDescent="0.4">
      <c r="A1067">
        <v>3786</v>
      </c>
      <c r="B1067" s="3" t="s">
        <v>3783</v>
      </c>
      <c r="C1067" s="3" t="s">
        <v>7896</v>
      </c>
      <c r="D1067" s="6">
        <v>6000</v>
      </c>
      <c r="E1067" s="8">
        <v>6658</v>
      </c>
      <c r="F1067" t="s">
        <v>8218</v>
      </c>
      <c r="G1067" t="s">
        <v>8223</v>
      </c>
      <c r="H1067" t="s">
        <v>8245</v>
      </c>
      <c r="I1067">
        <v>1464310475</v>
      </c>
      <c r="J1067">
        <v>1461718475</v>
      </c>
      <c r="K1067" t="b">
        <v>0</v>
      </c>
      <c r="L1067">
        <v>71</v>
      </c>
      <c r="M1067" t="b">
        <v>1</v>
      </c>
      <c r="N1067" t="s">
        <v>8303</v>
      </c>
      <c r="O1067" s="20" t="s">
        <v>8319</v>
      </c>
      <c r="P1067" s="15" t="s">
        <v>8361</v>
      </c>
      <c r="Q1067" s="12">
        <v>42487.037905092591</v>
      </c>
      <c r="R1067">
        <v>2016</v>
      </c>
      <c r="S1067" t="s">
        <v>8367</v>
      </c>
    </row>
    <row r="1068" spans="1:19" ht="232.5" thickBot="1" x14ac:dyDescent="0.4">
      <c r="A1068">
        <v>3787</v>
      </c>
      <c r="B1068" s="3" t="s">
        <v>3784</v>
      </c>
      <c r="C1068" s="3" t="s">
        <v>7897</v>
      </c>
      <c r="D1068" s="6">
        <v>350</v>
      </c>
      <c r="E1068" s="8">
        <v>351</v>
      </c>
      <c r="F1068" t="s">
        <v>8218</v>
      </c>
      <c r="G1068" t="s">
        <v>8223</v>
      </c>
      <c r="H1068" t="s">
        <v>8245</v>
      </c>
      <c r="I1068">
        <v>1436587140</v>
      </c>
      <c r="J1068">
        <v>1434113406</v>
      </c>
      <c r="K1068" t="b">
        <v>0</v>
      </c>
      <c r="L1068">
        <v>10</v>
      </c>
      <c r="M1068" t="b">
        <v>1</v>
      </c>
      <c r="N1068" t="s">
        <v>8303</v>
      </c>
      <c r="O1068" s="20" t="s">
        <v>8319</v>
      </c>
      <c r="P1068" s="15" t="s">
        <v>8361</v>
      </c>
      <c r="Q1068" s="13">
        <v>42167.534791666665</v>
      </c>
      <c r="R1068">
        <v>2015</v>
      </c>
      <c r="S1068" t="s">
        <v>8369</v>
      </c>
    </row>
    <row r="1069" spans="1:19" ht="276" thickBot="1" x14ac:dyDescent="0.4">
      <c r="A1069">
        <v>3788</v>
      </c>
      <c r="B1069" s="3" t="s">
        <v>3785</v>
      </c>
      <c r="C1069" s="3" t="s">
        <v>7898</v>
      </c>
      <c r="D1069" s="6">
        <v>75000</v>
      </c>
      <c r="E1069" s="8">
        <v>500</v>
      </c>
      <c r="F1069" t="s">
        <v>8220</v>
      </c>
      <c r="G1069" t="s">
        <v>8223</v>
      </c>
      <c r="H1069" t="s">
        <v>8245</v>
      </c>
      <c r="I1069">
        <v>1450887480</v>
      </c>
      <c r="J1069">
        <v>1448469719</v>
      </c>
      <c r="K1069" t="b">
        <v>0</v>
      </c>
      <c r="L1069">
        <v>1</v>
      </c>
      <c r="M1069" t="b">
        <v>0</v>
      </c>
      <c r="N1069" t="s">
        <v>8303</v>
      </c>
      <c r="O1069" s="20" t="s">
        <v>8319</v>
      </c>
      <c r="P1069" s="15" t="s">
        <v>8361</v>
      </c>
      <c r="Q1069" s="12">
        <v>42333.695821759262</v>
      </c>
      <c r="R1069">
        <v>2015</v>
      </c>
      <c r="S1069" t="s">
        <v>8374</v>
      </c>
    </row>
    <row r="1070" spans="1:19" ht="218" thickBot="1" x14ac:dyDescent="0.4">
      <c r="A1070">
        <v>3789</v>
      </c>
      <c r="B1070" s="3" t="s">
        <v>3786</v>
      </c>
      <c r="C1070" s="3" t="s">
        <v>7899</v>
      </c>
      <c r="D1070" s="6">
        <v>3550</v>
      </c>
      <c r="E1070" s="8">
        <v>116</v>
      </c>
      <c r="F1070" t="s">
        <v>8220</v>
      </c>
      <c r="G1070" t="s">
        <v>8224</v>
      </c>
      <c r="H1070" t="s">
        <v>8246</v>
      </c>
      <c r="I1070">
        <v>1434395418</v>
      </c>
      <c r="J1070">
        <v>1431630618</v>
      </c>
      <c r="K1070" t="b">
        <v>0</v>
      </c>
      <c r="L1070">
        <v>4</v>
      </c>
      <c r="M1070" t="b">
        <v>0</v>
      </c>
      <c r="N1070" t="s">
        <v>8303</v>
      </c>
      <c r="O1070" s="20" t="s">
        <v>8319</v>
      </c>
      <c r="P1070" s="15" t="s">
        <v>8361</v>
      </c>
      <c r="Q1070" s="13">
        <v>42138.798819444448</v>
      </c>
      <c r="R1070">
        <v>2015</v>
      </c>
      <c r="S1070" t="s">
        <v>8368</v>
      </c>
    </row>
    <row r="1071" spans="1:19" ht="247" thickBot="1" x14ac:dyDescent="0.4">
      <c r="A1071">
        <v>3790</v>
      </c>
      <c r="B1071" s="3" t="s">
        <v>3787</v>
      </c>
      <c r="C1071" s="3" t="s">
        <v>7900</v>
      </c>
      <c r="D1071" s="6">
        <v>15000</v>
      </c>
      <c r="E1071" s="8">
        <v>0</v>
      </c>
      <c r="F1071" t="s">
        <v>8220</v>
      </c>
      <c r="G1071" t="s">
        <v>8223</v>
      </c>
      <c r="H1071" t="s">
        <v>8245</v>
      </c>
      <c r="I1071">
        <v>1479834023</v>
      </c>
      <c r="J1071">
        <v>1477238423</v>
      </c>
      <c r="K1071" t="b">
        <v>0</v>
      </c>
      <c r="L1071">
        <v>0</v>
      </c>
      <c r="M1071" t="b">
        <v>0</v>
      </c>
      <c r="N1071" t="s">
        <v>8303</v>
      </c>
      <c r="O1071" s="20" t="s">
        <v>8319</v>
      </c>
      <c r="P1071" s="15" t="s">
        <v>8361</v>
      </c>
      <c r="Q1071" s="12">
        <v>42666.666932870372</v>
      </c>
      <c r="R1071">
        <v>2016</v>
      </c>
      <c r="S1071" t="s">
        <v>8373</v>
      </c>
    </row>
    <row r="1072" spans="1:19" ht="160" thickBot="1" x14ac:dyDescent="0.4">
      <c r="A1072">
        <v>3791</v>
      </c>
      <c r="B1072" s="3" t="s">
        <v>3788</v>
      </c>
      <c r="C1072" s="3" t="s">
        <v>7901</v>
      </c>
      <c r="D1072" s="6">
        <v>1500</v>
      </c>
      <c r="E1072" s="8">
        <v>0</v>
      </c>
      <c r="F1072" t="s">
        <v>8220</v>
      </c>
      <c r="G1072" t="s">
        <v>8223</v>
      </c>
      <c r="H1072" t="s">
        <v>8245</v>
      </c>
      <c r="I1072">
        <v>1404664592</v>
      </c>
      <c r="J1072">
        <v>1399480592</v>
      </c>
      <c r="K1072" t="b">
        <v>0</v>
      </c>
      <c r="L1072">
        <v>0</v>
      </c>
      <c r="M1072" t="b">
        <v>0</v>
      </c>
      <c r="N1072" t="s">
        <v>8303</v>
      </c>
      <c r="O1072" s="20" t="s">
        <v>8319</v>
      </c>
      <c r="P1072" s="15" t="s">
        <v>8361</v>
      </c>
      <c r="Q1072" s="13">
        <v>41766.692037037035</v>
      </c>
      <c r="R1072">
        <v>2014</v>
      </c>
      <c r="S1072" t="s">
        <v>8368</v>
      </c>
    </row>
    <row r="1073" spans="1:19" ht="145.5" thickBot="1" x14ac:dyDescent="0.4">
      <c r="A1073">
        <v>3792</v>
      </c>
      <c r="B1073" s="3" t="s">
        <v>3789</v>
      </c>
      <c r="C1073" s="3" t="s">
        <v>7902</v>
      </c>
      <c r="D1073" s="6">
        <v>12500</v>
      </c>
      <c r="E1073" s="8">
        <v>35</v>
      </c>
      <c r="F1073" t="s">
        <v>8220</v>
      </c>
      <c r="G1073" t="s">
        <v>8223</v>
      </c>
      <c r="H1073" t="s">
        <v>8245</v>
      </c>
      <c r="I1073">
        <v>1436957022</v>
      </c>
      <c r="J1073">
        <v>1434365022</v>
      </c>
      <c r="K1073" t="b">
        <v>0</v>
      </c>
      <c r="L1073">
        <v>2</v>
      </c>
      <c r="M1073" t="b">
        <v>0</v>
      </c>
      <c r="N1073" t="s">
        <v>8303</v>
      </c>
      <c r="O1073" s="20" t="s">
        <v>8319</v>
      </c>
      <c r="P1073" s="15" t="s">
        <v>8361</v>
      </c>
      <c r="Q1073" s="12">
        <v>42170.447013888886</v>
      </c>
      <c r="R1073">
        <v>2015</v>
      </c>
      <c r="S1073" t="s">
        <v>8369</v>
      </c>
    </row>
    <row r="1074" spans="1:19" ht="247" thickBot="1" x14ac:dyDescent="0.4">
      <c r="A1074">
        <v>3793</v>
      </c>
      <c r="B1074" s="3" t="s">
        <v>3790</v>
      </c>
      <c r="C1074" s="3" t="s">
        <v>7903</v>
      </c>
      <c r="D1074" s="6">
        <v>7000</v>
      </c>
      <c r="E1074" s="8">
        <v>4176</v>
      </c>
      <c r="F1074" t="s">
        <v>8220</v>
      </c>
      <c r="G1074" t="s">
        <v>8223</v>
      </c>
      <c r="H1074" t="s">
        <v>8245</v>
      </c>
      <c r="I1074">
        <v>1418769129</v>
      </c>
      <c r="J1074">
        <v>1416954729</v>
      </c>
      <c r="K1074" t="b">
        <v>0</v>
      </c>
      <c r="L1074">
        <v>24</v>
      </c>
      <c r="M1074" t="b">
        <v>0</v>
      </c>
      <c r="N1074" t="s">
        <v>8303</v>
      </c>
      <c r="O1074" s="20" t="s">
        <v>8319</v>
      </c>
      <c r="P1074" s="15" t="s">
        <v>8361</v>
      </c>
      <c r="Q1074" s="13">
        <v>41968.938993055555</v>
      </c>
      <c r="R1074">
        <v>2014</v>
      </c>
      <c r="S1074" t="s">
        <v>8374</v>
      </c>
    </row>
    <row r="1075" spans="1:19" ht="261.5" thickBot="1" x14ac:dyDescent="0.4">
      <c r="A1075">
        <v>3794</v>
      </c>
      <c r="B1075" s="3" t="s">
        <v>3791</v>
      </c>
      <c r="C1075" s="3" t="s">
        <v>7904</v>
      </c>
      <c r="D1075" s="6">
        <v>5000</v>
      </c>
      <c r="E1075" s="8">
        <v>50</v>
      </c>
      <c r="F1075" t="s">
        <v>8220</v>
      </c>
      <c r="G1075" t="s">
        <v>8224</v>
      </c>
      <c r="H1075" t="s">
        <v>8246</v>
      </c>
      <c r="I1075">
        <v>1433685354</v>
      </c>
      <c r="J1075">
        <v>1431093354</v>
      </c>
      <c r="K1075" t="b">
        <v>0</v>
      </c>
      <c r="L1075">
        <v>1</v>
      </c>
      <c r="M1075" t="b">
        <v>0</v>
      </c>
      <c r="N1075" t="s">
        <v>8303</v>
      </c>
      <c r="O1075" s="20" t="s">
        <v>8319</v>
      </c>
      <c r="P1075" s="15" t="s">
        <v>8361</v>
      </c>
      <c r="Q1075" s="12">
        <v>42132.58048611111</v>
      </c>
      <c r="R1075">
        <v>2015</v>
      </c>
      <c r="S1075" t="s">
        <v>8368</v>
      </c>
    </row>
    <row r="1076" spans="1:19" ht="218" thickBot="1" x14ac:dyDescent="0.4">
      <c r="A1076">
        <v>3795</v>
      </c>
      <c r="B1076" s="3" t="s">
        <v>3792</v>
      </c>
      <c r="C1076" s="3" t="s">
        <v>7905</v>
      </c>
      <c r="D1076" s="6">
        <v>600</v>
      </c>
      <c r="E1076" s="8">
        <v>10</v>
      </c>
      <c r="F1076" t="s">
        <v>8220</v>
      </c>
      <c r="G1076" t="s">
        <v>8224</v>
      </c>
      <c r="H1076" t="s">
        <v>8246</v>
      </c>
      <c r="I1076">
        <v>1440801000</v>
      </c>
      <c r="J1076">
        <v>1437042490</v>
      </c>
      <c r="K1076" t="b">
        <v>0</v>
      </c>
      <c r="L1076">
        <v>2</v>
      </c>
      <c r="M1076" t="b">
        <v>0</v>
      </c>
      <c r="N1076" t="s">
        <v>8303</v>
      </c>
      <c r="O1076" s="20" t="s">
        <v>8319</v>
      </c>
      <c r="P1076" s="15" t="s">
        <v>8361</v>
      </c>
      <c r="Q1076" s="13">
        <v>42201.436226851853</v>
      </c>
      <c r="R1076">
        <v>2015</v>
      </c>
      <c r="S1076" t="s">
        <v>8370</v>
      </c>
    </row>
    <row r="1077" spans="1:19" ht="232.5" thickBot="1" x14ac:dyDescent="0.4">
      <c r="A1077">
        <v>3796</v>
      </c>
      <c r="B1077" s="3" t="s">
        <v>3793</v>
      </c>
      <c r="C1077" s="3" t="s">
        <v>7906</v>
      </c>
      <c r="D1077" s="6">
        <v>22500</v>
      </c>
      <c r="E1077" s="8">
        <v>1</v>
      </c>
      <c r="F1077" t="s">
        <v>8220</v>
      </c>
      <c r="G1077" t="s">
        <v>8223</v>
      </c>
      <c r="H1077" t="s">
        <v>8245</v>
      </c>
      <c r="I1077">
        <v>1484354556</v>
      </c>
      <c r="J1077">
        <v>1479170556</v>
      </c>
      <c r="K1077" t="b">
        <v>0</v>
      </c>
      <c r="L1077">
        <v>1</v>
      </c>
      <c r="M1077" t="b">
        <v>0</v>
      </c>
      <c r="N1077" t="s">
        <v>8303</v>
      </c>
      <c r="O1077" s="20" t="s">
        <v>8319</v>
      </c>
      <c r="P1077" s="15" t="s">
        <v>8361</v>
      </c>
      <c r="Q1077" s="12">
        <v>42689.029583333337</v>
      </c>
      <c r="R1077">
        <v>2016</v>
      </c>
      <c r="S1077" t="s">
        <v>8374</v>
      </c>
    </row>
    <row r="1078" spans="1:19" ht="276" thickBot="1" x14ac:dyDescent="0.4">
      <c r="A1078">
        <v>3797</v>
      </c>
      <c r="B1078" s="3" t="s">
        <v>3794</v>
      </c>
      <c r="C1078" s="3" t="s">
        <v>7907</v>
      </c>
      <c r="D1078" s="6">
        <v>6000</v>
      </c>
      <c r="E1078" s="8">
        <v>5380</v>
      </c>
      <c r="F1078" t="s">
        <v>8220</v>
      </c>
      <c r="G1078" t="s">
        <v>8223</v>
      </c>
      <c r="H1078" t="s">
        <v>8245</v>
      </c>
      <c r="I1078">
        <v>1429564165</v>
      </c>
      <c r="J1078">
        <v>1426972165</v>
      </c>
      <c r="K1078" t="b">
        <v>0</v>
      </c>
      <c r="L1078">
        <v>37</v>
      </c>
      <c r="M1078" t="b">
        <v>0</v>
      </c>
      <c r="N1078" t="s">
        <v>8303</v>
      </c>
      <c r="O1078" s="20" t="s">
        <v>8319</v>
      </c>
      <c r="P1078" s="15" t="s">
        <v>8361</v>
      </c>
      <c r="Q1078" s="13">
        <v>42084.881539351853</v>
      </c>
      <c r="R1078">
        <v>2015</v>
      </c>
      <c r="S1078" t="s">
        <v>8366</v>
      </c>
    </row>
    <row r="1079" spans="1:19" ht="261.5" thickBot="1" x14ac:dyDescent="0.4">
      <c r="A1079">
        <v>3798</v>
      </c>
      <c r="B1079" s="3" t="s">
        <v>3795</v>
      </c>
      <c r="C1079" s="3" t="s">
        <v>7908</v>
      </c>
      <c r="D1079" s="6">
        <v>70000</v>
      </c>
      <c r="E1079" s="8">
        <v>1025</v>
      </c>
      <c r="F1079" t="s">
        <v>8220</v>
      </c>
      <c r="G1079" t="s">
        <v>8223</v>
      </c>
      <c r="H1079" t="s">
        <v>8245</v>
      </c>
      <c r="I1079">
        <v>1407691248</v>
      </c>
      <c r="J1079">
        <v>1405099248</v>
      </c>
      <c r="K1079" t="b">
        <v>0</v>
      </c>
      <c r="L1079">
        <v>5</v>
      </c>
      <c r="M1079" t="b">
        <v>0</v>
      </c>
      <c r="N1079" t="s">
        <v>8303</v>
      </c>
      <c r="O1079" s="20" t="s">
        <v>8319</v>
      </c>
      <c r="P1079" s="15" t="s">
        <v>8361</v>
      </c>
      <c r="Q1079" s="12">
        <v>41831.722777777781</v>
      </c>
      <c r="R1079">
        <v>2014</v>
      </c>
      <c r="S1079" t="s">
        <v>8370</v>
      </c>
    </row>
    <row r="1080" spans="1:19" ht="203.5" thickBot="1" x14ac:dyDescent="0.4">
      <c r="A1080">
        <v>3799</v>
      </c>
      <c r="B1080" s="3" t="s">
        <v>3796</v>
      </c>
      <c r="C1080" s="3" t="s">
        <v>7909</v>
      </c>
      <c r="D1080" s="6">
        <v>10000</v>
      </c>
      <c r="E1080" s="8">
        <v>402</v>
      </c>
      <c r="F1080" t="s">
        <v>8220</v>
      </c>
      <c r="G1080" t="s">
        <v>8223</v>
      </c>
      <c r="H1080" t="s">
        <v>8245</v>
      </c>
      <c r="I1080">
        <v>1457734843</v>
      </c>
      <c r="J1080">
        <v>1455142843</v>
      </c>
      <c r="K1080" t="b">
        <v>0</v>
      </c>
      <c r="L1080">
        <v>4</v>
      </c>
      <c r="M1080" t="b">
        <v>0</v>
      </c>
      <c r="N1080" t="s">
        <v>8303</v>
      </c>
      <c r="O1080" s="20" t="s">
        <v>8319</v>
      </c>
      <c r="P1080" s="15" t="s">
        <v>8361</v>
      </c>
      <c r="Q1080" s="13">
        <v>42410.93105324074</v>
      </c>
      <c r="R1080">
        <v>2016</v>
      </c>
      <c r="S1080" t="s">
        <v>8376</v>
      </c>
    </row>
    <row r="1081" spans="1:19" ht="232.5" thickBot="1" x14ac:dyDescent="0.4">
      <c r="A1081">
        <v>3800</v>
      </c>
      <c r="B1081" s="3" t="s">
        <v>3797</v>
      </c>
      <c r="C1081" s="3" t="s">
        <v>7910</v>
      </c>
      <c r="D1081" s="6">
        <v>22000</v>
      </c>
      <c r="E1081" s="8">
        <v>881</v>
      </c>
      <c r="F1081" t="s">
        <v>8220</v>
      </c>
      <c r="G1081" t="s">
        <v>8223</v>
      </c>
      <c r="H1081" t="s">
        <v>8245</v>
      </c>
      <c r="I1081">
        <v>1420952340</v>
      </c>
      <c r="J1081">
        <v>1418146883</v>
      </c>
      <c r="K1081" t="b">
        <v>0</v>
      </c>
      <c r="L1081">
        <v>16</v>
      </c>
      <c r="M1081" t="b">
        <v>0</v>
      </c>
      <c r="N1081" t="s">
        <v>8303</v>
      </c>
      <c r="O1081" s="20" t="s">
        <v>8319</v>
      </c>
      <c r="P1081" s="15" t="s">
        <v>8361</v>
      </c>
      <c r="Q1081" s="12">
        <v>41982.737071759257</v>
      </c>
      <c r="R1081">
        <v>2014</v>
      </c>
      <c r="S1081" t="s">
        <v>8375</v>
      </c>
    </row>
    <row r="1082" spans="1:19" ht="232.5" thickBot="1" x14ac:dyDescent="0.4">
      <c r="A1082">
        <v>3801</v>
      </c>
      <c r="B1082" s="3" t="s">
        <v>3798</v>
      </c>
      <c r="C1082" s="3" t="s">
        <v>7911</v>
      </c>
      <c r="D1082" s="6">
        <v>5000</v>
      </c>
      <c r="E1082" s="8">
        <v>426</v>
      </c>
      <c r="F1082" t="s">
        <v>8220</v>
      </c>
      <c r="G1082" t="s">
        <v>8223</v>
      </c>
      <c r="H1082" t="s">
        <v>8245</v>
      </c>
      <c r="I1082">
        <v>1420215216</v>
      </c>
      <c r="J1082">
        <v>1417536816</v>
      </c>
      <c r="K1082" t="b">
        <v>0</v>
      </c>
      <c r="L1082">
        <v>9</v>
      </c>
      <c r="M1082" t="b">
        <v>0</v>
      </c>
      <c r="N1082" t="s">
        <v>8303</v>
      </c>
      <c r="O1082" s="20" t="s">
        <v>8319</v>
      </c>
      <c r="P1082" s="15" t="s">
        <v>8361</v>
      </c>
      <c r="Q1082" s="13">
        <v>41975.676111111112</v>
      </c>
      <c r="R1082">
        <v>2014</v>
      </c>
      <c r="S1082" t="s">
        <v>8375</v>
      </c>
    </row>
    <row r="1083" spans="1:19" ht="247" thickBot="1" x14ac:dyDescent="0.4">
      <c r="A1083">
        <v>3802</v>
      </c>
      <c r="B1083" s="3" t="s">
        <v>3799</v>
      </c>
      <c r="C1083" s="3" t="s">
        <v>7912</v>
      </c>
      <c r="D1083" s="6">
        <v>3000</v>
      </c>
      <c r="E1083" s="8">
        <v>0</v>
      </c>
      <c r="F1083" t="s">
        <v>8220</v>
      </c>
      <c r="G1083" t="s">
        <v>8223</v>
      </c>
      <c r="H1083" t="s">
        <v>8245</v>
      </c>
      <c r="I1083">
        <v>1445482906</v>
      </c>
      <c r="J1083">
        <v>1442890906</v>
      </c>
      <c r="K1083" t="b">
        <v>0</v>
      </c>
      <c r="L1083">
        <v>0</v>
      </c>
      <c r="M1083" t="b">
        <v>0</v>
      </c>
      <c r="N1083" t="s">
        <v>8303</v>
      </c>
      <c r="O1083" s="20" t="s">
        <v>8319</v>
      </c>
      <c r="P1083" s="15" t="s">
        <v>8361</v>
      </c>
      <c r="Q1083" s="12">
        <v>42269.126226851855</v>
      </c>
      <c r="R1083">
        <v>2015</v>
      </c>
      <c r="S1083" t="s">
        <v>8372</v>
      </c>
    </row>
    <row r="1084" spans="1:19" ht="131" thickBot="1" x14ac:dyDescent="0.4">
      <c r="A1084">
        <v>3803</v>
      </c>
      <c r="B1084" s="3" t="s">
        <v>3800</v>
      </c>
      <c r="C1084" s="3" t="s">
        <v>7913</v>
      </c>
      <c r="D1084" s="6">
        <v>12000</v>
      </c>
      <c r="E1084" s="8">
        <v>2358</v>
      </c>
      <c r="F1084" t="s">
        <v>8220</v>
      </c>
      <c r="G1084" t="s">
        <v>8223</v>
      </c>
      <c r="H1084" t="s">
        <v>8245</v>
      </c>
      <c r="I1084">
        <v>1457133568</v>
      </c>
      <c r="J1084">
        <v>1454541568</v>
      </c>
      <c r="K1084" t="b">
        <v>0</v>
      </c>
      <c r="L1084">
        <v>40</v>
      </c>
      <c r="M1084" t="b">
        <v>0</v>
      </c>
      <c r="N1084" t="s">
        <v>8303</v>
      </c>
      <c r="O1084" s="20" t="s">
        <v>8319</v>
      </c>
      <c r="P1084" s="15" t="s">
        <v>8361</v>
      </c>
      <c r="Q1084" s="13">
        <v>42403.971851851849</v>
      </c>
      <c r="R1084">
        <v>2016</v>
      </c>
      <c r="S1084" t="s">
        <v>8376</v>
      </c>
    </row>
    <row r="1085" spans="1:19" ht="261.5" thickBot="1" x14ac:dyDescent="0.4">
      <c r="A1085">
        <v>3804</v>
      </c>
      <c r="B1085" s="3" t="s">
        <v>3801</v>
      </c>
      <c r="C1085" s="3" t="s">
        <v>7914</v>
      </c>
      <c r="D1085" s="6">
        <v>8000</v>
      </c>
      <c r="E1085" s="8">
        <v>0</v>
      </c>
      <c r="F1085" t="s">
        <v>8220</v>
      </c>
      <c r="G1085" t="s">
        <v>8223</v>
      </c>
      <c r="H1085" t="s">
        <v>8245</v>
      </c>
      <c r="I1085">
        <v>1469948400</v>
      </c>
      <c r="J1085">
        <v>1465172024</v>
      </c>
      <c r="K1085" t="b">
        <v>0</v>
      </c>
      <c r="L1085">
        <v>0</v>
      </c>
      <c r="M1085" t="b">
        <v>0</v>
      </c>
      <c r="N1085" t="s">
        <v>8303</v>
      </c>
      <c r="O1085" s="20" t="s">
        <v>8319</v>
      </c>
      <c r="P1085" s="15" t="s">
        <v>8361</v>
      </c>
      <c r="Q1085" s="12">
        <v>42527.00953703704</v>
      </c>
      <c r="R1085">
        <v>2016</v>
      </c>
      <c r="S1085" t="s">
        <v>8369</v>
      </c>
    </row>
    <row r="1086" spans="1:19" ht="189" thickBot="1" x14ac:dyDescent="0.4">
      <c r="A1086">
        <v>3805</v>
      </c>
      <c r="B1086" s="3" t="s">
        <v>3802</v>
      </c>
      <c r="C1086" s="3" t="s">
        <v>7915</v>
      </c>
      <c r="D1086" s="6">
        <v>150000</v>
      </c>
      <c r="E1086" s="8">
        <v>3</v>
      </c>
      <c r="F1086" t="s">
        <v>8220</v>
      </c>
      <c r="G1086" t="s">
        <v>8223</v>
      </c>
      <c r="H1086" t="s">
        <v>8245</v>
      </c>
      <c r="I1086">
        <v>1411852640</v>
      </c>
      <c r="J1086">
        <v>1406668640</v>
      </c>
      <c r="K1086" t="b">
        <v>0</v>
      </c>
      <c r="L1086">
        <v>2</v>
      </c>
      <c r="M1086" t="b">
        <v>0</v>
      </c>
      <c r="N1086" t="s">
        <v>8303</v>
      </c>
      <c r="O1086" s="20" t="s">
        <v>8319</v>
      </c>
      <c r="P1086" s="15" t="s">
        <v>8361</v>
      </c>
      <c r="Q1086" s="13">
        <v>41849.887037037035</v>
      </c>
      <c r="R1086">
        <v>2014</v>
      </c>
      <c r="S1086" t="s">
        <v>8370</v>
      </c>
    </row>
    <row r="1087" spans="1:19" ht="276" thickBot="1" x14ac:dyDescent="0.4">
      <c r="A1087">
        <v>3806</v>
      </c>
      <c r="B1087" s="3" t="s">
        <v>3803</v>
      </c>
      <c r="C1087" s="3" t="s">
        <v>7916</v>
      </c>
      <c r="D1087" s="6">
        <v>7500</v>
      </c>
      <c r="E1087" s="8">
        <v>5</v>
      </c>
      <c r="F1087" t="s">
        <v>8220</v>
      </c>
      <c r="G1087" t="s">
        <v>8225</v>
      </c>
      <c r="H1087" t="s">
        <v>8247</v>
      </c>
      <c r="I1087">
        <v>1404022381</v>
      </c>
      <c r="J1087">
        <v>1402294381</v>
      </c>
      <c r="K1087" t="b">
        <v>0</v>
      </c>
      <c r="L1087">
        <v>1</v>
      </c>
      <c r="M1087" t="b">
        <v>0</v>
      </c>
      <c r="N1087" t="s">
        <v>8303</v>
      </c>
      <c r="O1087" s="20" t="s">
        <v>8319</v>
      </c>
      <c r="P1087" s="15" t="s">
        <v>8361</v>
      </c>
      <c r="Q1087" s="12">
        <v>41799.259039351855</v>
      </c>
      <c r="R1087">
        <v>2014</v>
      </c>
      <c r="S1087" t="s">
        <v>8369</v>
      </c>
    </row>
    <row r="1088" spans="1:19" ht="232.5" thickBot="1" x14ac:dyDescent="0.4">
      <c r="A1088">
        <v>3807</v>
      </c>
      <c r="B1088" s="3" t="s">
        <v>3804</v>
      </c>
      <c r="C1088" s="3" t="s">
        <v>7917</v>
      </c>
      <c r="D1088" s="6">
        <v>1500</v>
      </c>
      <c r="E1088" s="8">
        <v>455</v>
      </c>
      <c r="F1088" t="s">
        <v>8220</v>
      </c>
      <c r="G1088" t="s">
        <v>8223</v>
      </c>
      <c r="H1088" t="s">
        <v>8245</v>
      </c>
      <c r="I1088">
        <v>1428097739</v>
      </c>
      <c r="J1088">
        <v>1427492939</v>
      </c>
      <c r="K1088" t="b">
        <v>0</v>
      </c>
      <c r="L1088">
        <v>9</v>
      </c>
      <c r="M1088" t="b">
        <v>0</v>
      </c>
      <c r="N1088" t="s">
        <v>8303</v>
      </c>
      <c r="O1088" s="20" t="s">
        <v>8319</v>
      </c>
      <c r="P1088" s="15" t="s">
        <v>8361</v>
      </c>
      <c r="Q1088" s="13">
        <v>42090.909016203703</v>
      </c>
      <c r="R1088">
        <v>2015</v>
      </c>
      <c r="S1088" t="s">
        <v>8366</v>
      </c>
    </row>
    <row r="1089" spans="1:19" ht="247" thickBot="1" x14ac:dyDescent="0.4">
      <c r="A1089">
        <v>3808</v>
      </c>
      <c r="B1089" s="3" t="s">
        <v>3805</v>
      </c>
      <c r="C1089" s="3" t="s">
        <v>7918</v>
      </c>
      <c r="D1089" s="6">
        <v>1000</v>
      </c>
      <c r="E1089" s="8">
        <v>1000</v>
      </c>
      <c r="F1089" t="s">
        <v>8218</v>
      </c>
      <c r="G1089" t="s">
        <v>8224</v>
      </c>
      <c r="H1089" t="s">
        <v>8246</v>
      </c>
      <c r="I1089">
        <v>1429955619</v>
      </c>
      <c r="J1089">
        <v>1424775219</v>
      </c>
      <c r="K1089" t="b">
        <v>0</v>
      </c>
      <c r="L1089">
        <v>24</v>
      </c>
      <c r="M1089" t="b">
        <v>1</v>
      </c>
      <c r="N1089" t="s">
        <v>8269</v>
      </c>
      <c r="O1089" s="20" t="s">
        <v>8319</v>
      </c>
      <c r="P1089" s="15" t="s">
        <v>8320</v>
      </c>
      <c r="Q1089" s="12">
        <v>42059.453923611109</v>
      </c>
      <c r="R1089">
        <v>2015</v>
      </c>
      <c r="S1089" t="s">
        <v>8376</v>
      </c>
    </row>
    <row r="1090" spans="1:19" ht="290.5" thickBot="1" x14ac:dyDescent="0.4">
      <c r="A1090">
        <v>3809</v>
      </c>
      <c r="B1090" s="3" t="s">
        <v>3806</v>
      </c>
      <c r="C1090" s="3" t="s">
        <v>7919</v>
      </c>
      <c r="D1090" s="6">
        <v>2000</v>
      </c>
      <c r="E1090" s="8">
        <v>2025</v>
      </c>
      <c r="F1090" t="s">
        <v>8218</v>
      </c>
      <c r="G1090" t="s">
        <v>8224</v>
      </c>
      <c r="H1090" t="s">
        <v>8246</v>
      </c>
      <c r="I1090">
        <v>1406761200</v>
      </c>
      <c r="J1090">
        <v>1402403907</v>
      </c>
      <c r="K1090" t="b">
        <v>0</v>
      </c>
      <c r="L1090">
        <v>38</v>
      </c>
      <c r="M1090" t="b">
        <v>1</v>
      </c>
      <c r="N1090" t="s">
        <v>8269</v>
      </c>
      <c r="O1090" s="20" t="s">
        <v>8319</v>
      </c>
      <c r="P1090" s="15" t="s">
        <v>8320</v>
      </c>
      <c r="Q1090" s="13">
        <v>41800.526701388888</v>
      </c>
      <c r="R1090">
        <v>2014</v>
      </c>
      <c r="S1090" t="s">
        <v>8369</v>
      </c>
    </row>
    <row r="1091" spans="1:19" ht="232.5" thickBot="1" x14ac:dyDescent="0.4">
      <c r="A1091">
        <v>3810</v>
      </c>
      <c r="B1091" s="3" t="s">
        <v>3807</v>
      </c>
      <c r="C1091" s="3" t="s">
        <v>7920</v>
      </c>
      <c r="D1091" s="6">
        <v>1500</v>
      </c>
      <c r="E1091" s="8">
        <v>1826</v>
      </c>
      <c r="F1091" t="s">
        <v>8218</v>
      </c>
      <c r="G1091" t="s">
        <v>8223</v>
      </c>
      <c r="H1091" t="s">
        <v>8245</v>
      </c>
      <c r="I1091">
        <v>1426965758</v>
      </c>
      <c r="J1091">
        <v>1424377358</v>
      </c>
      <c r="K1091" t="b">
        <v>0</v>
      </c>
      <c r="L1091">
        <v>26</v>
      </c>
      <c r="M1091" t="b">
        <v>1</v>
      </c>
      <c r="N1091" t="s">
        <v>8269</v>
      </c>
      <c r="O1091" s="20" t="s">
        <v>8319</v>
      </c>
      <c r="P1091" s="15" t="s">
        <v>8320</v>
      </c>
      <c r="Q1091" s="12">
        <v>42054.849050925928</v>
      </c>
      <c r="R1091">
        <v>2015</v>
      </c>
      <c r="S1091" t="s">
        <v>8376</v>
      </c>
    </row>
    <row r="1092" spans="1:19" ht="261.5" thickBot="1" x14ac:dyDescent="0.4">
      <c r="A1092">
        <v>3811</v>
      </c>
      <c r="B1092" s="3" t="s">
        <v>3808</v>
      </c>
      <c r="C1092" s="3" t="s">
        <v>7921</v>
      </c>
      <c r="D1092" s="6">
        <v>250</v>
      </c>
      <c r="E1092" s="8">
        <v>825</v>
      </c>
      <c r="F1092" t="s">
        <v>8218</v>
      </c>
      <c r="G1092" t="s">
        <v>8224</v>
      </c>
      <c r="H1092" t="s">
        <v>8246</v>
      </c>
      <c r="I1092">
        <v>1464692400</v>
      </c>
      <c r="J1092">
        <v>1461769373</v>
      </c>
      <c r="K1092" t="b">
        <v>0</v>
      </c>
      <c r="L1092">
        <v>19</v>
      </c>
      <c r="M1092" t="b">
        <v>1</v>
      </c>
      <c r="N1092" t="s">
        <v>8269</v>
      </c>
      <c r="O1092" s="20" t="s">
        <v>8319</v>
      </c>
      <c r="P1092" s="15" t="s">
        <v>8320</v>
      </c>
      <c r="Q1092" s="13">
        <v>42487.627002314817</v>
      </c>
      <c r="R1092">
        <v>2016</v>
      </c>
      <c r="S1092" t="s">
        <v>8367</v>
      </c>
    </row>
    <row r="1093" spans="1:19" ht="261.5" thickBot="1" x14ac:dyDescent="0.4">
      <c r="A1093">
        <v>3812</v>
      </c>
      <c r="B1093" s="3" t="s">
        <v>3809</v>
      </c>
      <c r="C1093" s="3" t="s">
        <v>7922</v>
      </c>
      <c r="D1093" s="6">
        <v>2000</v>
      </c>
      <c r="E1093" s="8">
        <v>2191</v>
      </c>
      <c r="F1093" t="s">
        <v>8218</v>
      </c>
      <c r="G1093" t="s">
        <v>8228</v>
      </c>
      <c r="H1093" t="s">
        <v>8250</v>
      </c>
      <c r="I1093">
        <v>1433131140</v>
      </c>
      <c r="J1093">
        <v>1429120908</v>
      </c>
      <c r="K1093" t="b">
        <v>0</v>
      </c>
      <c r="L1093">
        <v>11</v>
      </c>
      <c r="M1093" t="b">
        <v>1</v>
      </c>
      <c r="N1093" t="s">
        <v>8269</v>
      </c>
      <c r="O1093" s="20" t="s">
        <v>8319</v>
      </c>
      <c r="P1093" s="15" t="s">
        <v>8320</v>
      </c>
      <c r="Q1093" s="12">
        <v>42109.751250000001</v>
      </c>
      <c r="R1093">
        <v>2015</v>
      </c>
      <c r="S1093" t="s">
        <v>8367</v>
      </c>
    </row>
    <row r="1094" spans="1:19" ht="290.5" thickBot="1" x14ac:dyDescent="0.4">
      <c r="A1094">
        <v>3813</v>
      </c>
      <c r="B1094" s="3" t="s">
        <v>3810</v>
      </c>
      <c r="C1094" s="3" t="s">
        <v>7923</v>
      </c>
      <c r="D1094" s="6">
        <v>2100</v>
      </c>
      <c r="E1094" s="8">
        <v>2119.9899999999998</v>
      </c>
      <c r="F1094" t="s">
        <v>8218</v>
      </c>
      <c r="G1094" t="s">
        <v>8223</v>
      </c>
      <c r="H1094" t="s">
        <v>8245</v>
      </c>
      <c r="I1094">
        <v>1465940580</v>
      </c>
      <c r="J1094">
        <v>1462603021</v>
      </c>
      <c r="K1094" t="b">
        <v>0</v>
      </c>
      <c r="L1094">
        <v>27</v>
      </c>
      <c r="M1094" t="b">
        <v>1</v>
      </c>
      <c r="N1094" t="s">
        <v>8269</v>
      </c>
      <c r="O1094" s="20" t="s">
        <v>8319</v>
      </c>
      <c r="P1094" s="15" t="s">
        <v>8320</v>
      </c>
      <c r="Q1094" s="13">
        <v>42497.275706018518</v>
      </c>
      <c r="R1094">
        <v>2016</v>
      </c>
      <c r="S1094" t="s">
        <v>8368</v>
      </c>
    </row>
    <row r="1095" spans="1:19" ht="261.5" thickBot="1" x14ac:dyDescent="0.4">
      <c r="A1095">
        <v>3814</v>
      </c>
      <c r="B1095" s="3" t="s">
        <v>3811</v>
      </c>
      <c r="C1095" s="3" t="s">
        <v>7924</v>
      </c>
      <c r="D1095" s="6">
        <v>1500</v>
      </c>
      <c r="E1095" s="8">
        <v>2102</v>
      </c>
      <c r="F1095" t="s">
        <v>8218</v>
      </c>
      <c r="G1095" t="s">
        <v>8223</v>
      </c>
      <c r="H1095" t="s">
        <v>8245</v>
      </c>
      <c r="I1095">
        <v>1427860740</v>
      </c>
      <c r="J1095">
        <v>1424727712</v>
      </c>
      <c r="K1095" t="b">
        <v>0</v>
      </c>
      <c r="L1095">
        <v>34</v>
      </c>
      <c r="M1095" t="b">
        <v>1</v>
      </c>
      <c r="N1095" t="s">
        <v>8269</v>
      </c>
      <c r="O1095" s="20" t="s">
        <v>8319</v>
      </c>
      <c r="P1095" s="15" t="s">
        <v>8320</v>
      </c>
      <c r="Q1095" s="12">
        <v>42058.904074074075</v>
      </c>
      <c r="R1095">
        <v>2015</v>
      </c>
      <c r="S1095" t="s">
        <v>8376</v>
      </c>
    </row>
    <row r="1096" spans="1:19" ht="145.5" thickBot="1" x14ac:dyDescent="0.4">
      <c r="A1096">
        <v>3815</v>
      </c>
      <c r="B1096" s="3" t="s">
        <v>3812</v>
      </c>
      <c r="C1096" s="3" t="s">
        <v>7925</v>
      </c>
      <c r="D1096" s="6">
        <v>1000</v>
      </c>
      <c r="E1096" s="8">
        <v>1000.01</v>
      </c>
      <c r="F1096" t="s">
        <v>8218</v>
      </c>
      <c r="G1096" t="s">
        <v>8224</v>
      </c>
      <c r="H1096" t="s">
        <v>8246</v>
      </c>
      <c r="I1096">
        <v>1440111600</v>
      </c>
      <c r="J1096">
        <v>1437545657</v>
      </c>
      <c r="K1096" t="b">
        <v>0</v>
      </c>
      <c r="L1096">
        <v>20</v>
      </c>
      <c r="M1096" t="b">
        <v>1</v>
      </c>
      <c r="N1096" t="s">
        <v>8269</v>
      </c>
      <c r="O1096" s="20" t="s">
        <v>8319</v>
      </c>
      <c r="P1096" s="15" t="s">
        <v>8320</v>
      </c>
      <c r="Q1096" s="13">
        <v>42207.259918981479</v>
      </c>
      <c r="R1096">
        <v>2015</v>
      </c>
      <c r="S1096" t="s">
        <v>8370</v>
      </c>
    </row>
    <row r="1097" spans="1:19" ht="218" thickBot="1" x14ac:dyDescent="0.4">
      <c r="A1097">
        <v>3816</v>
      </c>
      <c r="B1097" s="3" t="s">
        <v>3813</v>
      </c>
      <c r="C1097" s="3" t="s">
        <v>7926</v>
      </c>
      <c r="D1097" s="6">
        <v>1500</v>
      </c>
      <c r="E1097" s="8">
        <v>1788.57</v>
      </c>
      <c r="F1097" t="s">
        <v>8218</v>
      </c>
      <c r="G1097" t="s">
        <v>8223</v>
      </c>
      <c r="H1097" t="s">
        <v>8245</v>
      </c>
      <c r="I1097">
        <v>1405614823</v>
      </c>
      <c r="J1097">
        <v>1403022823</v>
      </c>
      <c r="K1097" t="b">
        <v>0</v>
      </c>
      <c r="L1097">
        <v>37</v>
      </c>
      <c r="M1097" t="b">
        <v>1</v>
      </c>
      <c r="N1097" t="s">
        <v>8269</v>
      </c>
      <c r="O1097" s="20" t="s">
        <v>8319</v>
      </c>
      <c r="P1097" s="15" t="s">
        <v>8320</v>
      </c>
      <c r="Q1097" s="12">
        <v>41807.690081018518</v>
      </c>
      <c r="R1097">
        <v>2014</v>
      </c>
      <c r="S1097" t="s">
        <v>8369</v>
      </c>
    </row>
    <row r="1098" spans="1:19" ht="261.5" thickBot="1" x14ac:dyDescent="0.4">
      <c r="A1098">
        <v>3817</v>
      </c>
      <c r="B1098" s="3" t="s">
        <v>3814</v>
      </c>
      <c r="C1098" s="3" t="s">
        <v>7927</v>
      </c>
      <c r="D1098" s="6">
        <v>2000</v>
      </c>
      <c r="E1098" s="8">
        <v>2145</v>
      </c>
      <c r="F1098" t="s">
        <v>8218</v>
      </c>
      <c r="G1098" t="s">
        <v>8223</v>
      </c>
      <c r="H1098" t="s">
        <v>8245</v>
      </c>
      <c r="I1098">
        <v>1445659140</v>
      </c>
      <c r="J1098">
        <v>1444236216</v>
      </c>
      <c r="K1098" t="b">
        <v>0</v>
      </c>
      <c r="L1098">
        <v>20</v>
      </c>
      <c r="M1098" t="b">
        <v>1</v>
      </c>
      <c r="N1098" t="s">
        <v>8269</v>
      </c>
      <c r="O1098" s="20" t="s">
        <v>8319</v>
      </c>
      <c r="P1098" s="15" t="s">
        <v>8320</v>
      </c>
      <c r="Q1098" s="13">
        <v>42284.696944444448</v>
      </c>
      <c r="R1098">
        <v>2015</v>
      </c>
      <c r="S1098" t="s">
        <v>8373</v>
      </c>
    </row>
    <row r="1099" spans="1:19" ht="247" thickBot="1" x14ac:dyDescent="0.4">
      <c r="A1099">
        <v>3818</v>
      </c>
      <c r="B1099" s="3" t="s">
        <v>3815</v>
      </c>
      <c r="C1099" s="3" t="s">
        <v>7928</v>
      </c>
      <c r="D1099" s="6">
        <v>250</v>
      </c>
      <c r="E1099" s="8">
        <v>570</v>
      </c>
      <c r="F1099" t="s">
        <v>8218</v>
      </c>
      <c r="G1099" t="s">
        <v>8223</v>
      </c>
      <c r="H1099" t="s">
        <v>8245</v>
      </c>
      <c r="I1099">
        <v>1426187582</v>
      </c>
      <c r="J1099">
        <v>1423599182</v>
      </c>
      <c r="K1099" t="b">
        <v>0</v>
      </c>
      <c r="L1099">
        <v>10</v>
      </c>
      <c r="M1099" t="b">
        <v>1</v>
      </c>
      <c r="N1099" t="s">
        <v>8269</v>
      </c>
      <c r="O1099" s="20" t="s">
        <v>8319</v>
      </c>
      <c r="P1099" s="15" t="s">
        <v>8320</v>
      </c>
      <c r="Q1099" s="12">
        <v>42045.84238425926</v>
      </c>
      <c r="R1099">
        <v>2015</v>
      </c>
      <c r="S1099" t="s">
        <v>8376</v>
      </c>
    </row>
    <row r="1100" spans="1:19" ht="189" thickBot="1" x14ac:dyDescent="0.4">
      <c r="A1100">
        <v>3819</v>
      </c>
      <c r="B1100" s="3" t="s">
        <v>3816</v>
      </c>
      <c r="C1100" s="3" t="s">
        <v>7817</v>
      </c>
      <c r="D1100" s="6">
        <v>1000</v>
      </c>
      <c r="E1100" s="8">
        <v>1064</v>
      </c>
      <c r="F1100" t="s">
        <v>8218</v>
      </c>
      <c r="G1100" t="s">
        <v>8223</v>
      </c>
      <c r="H1100" t="s">
        <v>8245</v>
      </c>
      <c r="I1100">
        <v>1437166920</v>
      </c>
      <c r="J1100">
        <v>1435554104</v>
      </c>
      <c r="K1100" t="b">
        <v>0</v>
      </c>
      <c r="L1100">
        <v>26</v>
      </c>
      <c r="M1100" t="b">
        <v>1</v>
      </c>
      <c r="N1100" t="s">
        <v>8269</v>
      </c>
      <c r="O1100" s="20" t="s">
        <v>8319</v>
      </c>
      <c r="P1100" s="15" t="s">
        <v>8320</v>
      </c>
      <c r="Q1100" s="13">
        <v>42184.209537037037</v>
      </c>
      <c r="R1100">
        <v>2015</v>
      </c>
      <c r="S1100" t="s">
        <v>8369</v>
      </c>
    </row>
    <row r="1101" spans="1:19" ht="232.5" thickBot="1" x14ac:dyDescent="0.4">
      <c r="A1101">
        <v>3820</v>
      </c>
      <c r="B1101" s="3" t="s">
        <v>3817</v>
      </c>
      <c r="C1101" s="3" t="s">
        <v>7929</v>
      </c>
      <c r="D1101" s="6">
        <v>300</v>
      </c>
      <c r="E1101" s="8">
        <v>430</v>
      </c>
      <c r="F1101" t="s">
        <v>8218</v>
      </c>
      <c r="G1101" t="s">
        <v>8224</v>
      </c>
      <c r="H1101" t="s">
        <v>8246</v>
      </c>
      <c r="I1101">
        <v>1436110717</v>
      </c>
      <c r="J1101">
        <v>1433518717</v>
      </c>
      <c r="K1101" t="b">
        <v>0</v>
      </c>
      <c r="L1101">
        <v>20</v>
      </c>
      <c r="M1101" t="b">
        <v>1</v>
      </c>
      <c r="N1101" t="s">
        <v>8269</v>
      </c>
      <c r="O1101" s="20" t="s">
        <v>8319</v>
      </c>
      <c r="P1101" s="15" t="s">
        <v>8320</v>
      </c>
      <c r="Q1101" s="12">
        <v>42160.651817129627</v>
      </c>
      <c r="R1101">
        <v>2015</v>
      </c>
      <c r="S1101" t="s">
        <v>8369</v>
      </c>
    </row>
    <row r="1102" spans="1:19" ht="247" thickBot="1" x14ac:dyDescent="0.4">
      <c r="A1102">
        <v>3821</v>
      </c>
      <c r="B1102" s="3" t="s">
        <v>3818</v>
      </c>
      <c r="C1102" s="3" t="s">
        <v>7930</v>
      </c>
      <c r="D1102" s="6">
        <v>3500</v>
      </c>
      <c r="E1102" s="8">
        <v>3659</v>
      </c>
      <c r="F1102" t="s">
        <v>8218</v>
      </c>
      <c r="G1102" t="s">
        <v>8223</v>
      </c>
      <c r="H1102" t="s">
        <v>8245</v>
      </c>
      <c r="I1102">
        <v>1451881207</v>
      </c>
      <c r="J1102">
        <v>1449116407</v>
      </c>
      <c r="K1102" t="b">
        <v>0</v>
      </c>
      <c r="L1102">
        <v>46</v>
      </c>
      <c r="M1102" t="b">
        <v>1</v>
      </c>
      <c r="N1102" t="s">
        <v>8269</v>
      </c>
      <c r="O1102" s="20" t="s">
        <v>8319</v>
      </c>
      <c r="P1102" s="15" t="s">
        <v>8320</v>
      </c>
      <c r="Q1102" s="13">
        <v>42341.180636574078</v>
      </c>
      <c r="R1102">
        <v>2015</v>
      </c>
      <c r="S1102" t="s">
        <v>8375</v>
      </c>
    </row>
    <row r="1103" spans="1:19" ht="305" thickBot="1" x14ac:dyDescent="0.4">
      <c r="A1103">
        <v>3822</v>
      </c>
      <c r="B1103" s="3" t="s">
        <v>3819</v>
      </c>
      <c r="C1103" s="3" t="s">
        <v>7931</v>
      </c>
      <c r="D1103" s="6">
        <v>5000</v>
      </c>
      <c r="E1103" s="8">
        <v>5501</v>
      </c>
      <c r="F1103" t="s">
        <v>8218</v>
      </c>
      <c r="G1103" t="s">
        <v>8235</v>
      </c>
      <c r="H1103" t="s">
        <v>8248</v>
      </c>
      <c r="I1103">
        <v>1453244340</v>
      </c>
      <c r="J1103">
        <v>1448136417</v>
      </c>
      <c r="K1103" t="b">
        <v>0</v>
      </c>
      <c r="L1103">
        <v>76</v>
      </c>
      <c r="M1103" t="b">
        <v>1</v>
      </c>
      <c r="N1103" t="s">
        <v>8269</v>
      </c>
      <c r="O1103" s="20" t="s">
        <v>8319</v>
      </c>
      <c r="P1103" s="15" t="s">
        <v>8320</v>
      </c>
      <c r="Q1103" s="12">
        <v>42329.838159722225</v>
      </c>
      <c r="R1103">
        <v>2015</v>
      </c>
      <c r="S1103" t="s">
        <v>8374</v>
      </c>
    </row>
    <row r="1104" spans="1:19" ht="247" thickBot="1" x14ac:dyDescent="0.4">
      <c r="A1104">
        <v>3823</v>
      </c>
      <c r="B1104" s="3" t="s">
        <v>3820</v>
      </c>
      <c r="C1104" s="3" t="s">
        <v>7932</v>
      </c>
      <c r="D1104" s="6">
        <v>2500</v>
      </c>
      <c r="E1104" s="8">
        <v>2650</v>
      </c>
      <c r="F1104" t="s">
        <v>8218</v>
      </c>
      <c r="G1104" t="s">
        <v>8223</v>
      </c>
      <c r="H1104" t="s">
        <v>8245</v>
      </c>
      <c r="I1104">
        <v>1437364740</v>
      </c>
      <c r="J1104">
        <v>1434405044</v>
      </c>
      <c r="K1104" t="b">
        <v>0</v>
      </c>
      <c r="L1104">
        <v>41</v>
      </c>
      <c r="M1104" t="b">
        <v>1</v>
      </c>
      <c r="N1104" t="s">
        <v>8269</v>
      </c>
      <c r="O1104" s="20" t="s">
        <v>8319</v>
      </c>
      <c r="P1104" s="15" t="s">
        <v>8320</v>
      </c>
      <c r="Q1104" s="13">
        <v>42170.910231481481</v>
      </c>
      <c r="R1104">
        <v>2015</v>
      </c>
      <c r="S1104" t="s">
        <v>8369</v>
      </c>
    </row>
    <row r="1105" spans="1:19" ht="276" thickBot="1" x14ac:dyDescent="0.4">
      <c r="A1105">
        <v>3824</v>
      </c>
      <c r="B1105" s="3" t="s">
        <v>3821</v>
      </c>
      <c r="C1105" s="3" t="s">
        <v>7933</v>
      </c>
      <c r="D1105" s="6">
        <v>250</v>
      </c>
      <c r="E1105" s="8">
        <v>270</v>
      </c>
      <c r="F1105" t="s">
        <v>8218</v>
      </c>
      <c r="G1105" t="s">
        <v>8224</v>
      </c>
      <c r="H1105" t="s">
        <v>8246</v>
      </c>
      <c r="I1105">
        <v>1470058860</v>
      </c>
      <c r="J1105">
        <v>1469026903</v>
      </c>
      <c r="K1105" t="b">
        <v>0</v>
      </c>
      <c r="L1105">
        <v>7</v>
      </c>
      <c r="M1105" t="b">
        <v>1</v>
      </c>
      <c r="N1105" t="s">
        <v>8269</v>
      </c>
      <c r="O1105" s="20" t="s">
        <v>8319</v>
      </c>
      <c r="P1105" s="15" t="s">
        <v>8320</v>
      </c>
      <c r="Q1105" s="12">
        <v>42571.626192129632</v>
      </c>
      <c r="R1105">
        <v>2016</v>
      </c>
      <c r="S1105" t="s">
        <v>8370</v>
      </c>
    </row>
    <row r="1106" spans="1:19" ht="261.5" thickBot="1" x14ac:dyDescent="0.4">
      <c r="A1106">
        <v>3825</v>
      </c>
      <c r="B1106" s="3" t="s">
        <v>3822</v>
      </c>
      <c r="C1106" s="3" t="s">
        <v>7934</v>
      </c>
      <c r="D1106" s="6">
        <v>5000</v>
      </c>
      <c r="E1106" s="8">
        <v>5271</v>
      </c>
      <c r="F1106" t="s">
        <v>8218</v>
      </c>
      <c r="G1106" t="s">
        <v>8223</v>
      </c>
      <c r="H1106" t="s">
        <v>8245</v>
      </c>
      <c r="I1106">
        <v>1434505214</v>
      </c>
      <c r="J1106">
        <v>1432690814</v>
      </c>
      <c r="K1106" t="b">
        <v>0</v>
      </c>
      <c r="L1106">
        <v>49</v>
      </c>
      <c r="M1106" t="b">
        <v>1</v>
      </c>
      <c r="N1106" t="s">
        <v>8269</v>
      </c>
      <c r="O1106" s="20" t="s">
        <v>8319</v>
      </c>
      <c r="P1106" s="15" t="s">
        <v>8320</v>
      </c>
      <c r="Q1106" s="13">
        <v>42151.069606481484</v>
      </c>
      <c r="R1106">
        <v>2015</v>
      </c>
      <c r="S1106" t="s">
        <v>8368</v>
      </c>
    </row>
    <row r="1107" spans="1:19" ht="189" thickBot="1" x14ac:dyDescent="0.4">
      <c r="A1107">
        <v>3826</v>
      </c>
      <c r="B1107" s="3" t="s">
        <v>3823</v>
      </c>
      <c r="C1107" s="3" t="s">
        <v>7935</v>
      </c>
      <c r="D1107" s="6">
        <v>600</v>
      </c>
      <c r="E1107" s="8">
        <v>715</v>
      </c>
      <c r="F1107" t="s">
        <v>8218</v>
      </c>
      <c r="G1107" t="s">
        <v>8224</v>
      </c>
      <c r="H1107" t="s">
        <v>8246</v>
      </c>
      <c r="I1107">
        <v>1430993394</v>
      </c>
      <c r="J1107">
        <v>1428401394</v>
      </c>
      <c r="K1107" t="b">
        <v>0</v>
      </c>
      <c r="L1107">
        <v>26</v>
      </c>
      <c r="M1107" t="b">
        <v>1</v>
      </c>
      <c r="N1107" t="s">
        <v>8269</v>
      </c>
      <c r="O1107" s="20" t="s">
        <v>8319</v>
      </c>
      <c r="P1107" s="15" t="s">
        <v>8320</v>
      </c>
      <c r="Q1107" s="12">
        <v>42101.423541666663</v>
      </c>
      <c r="R1107">
        <v>2015</v>
      </c>
      <c r="S1107" t="s">
        <v>8367</v>
      </c>
    </row>
    <row r="1108" spans="1:19" ht="334" thickBot="1" x14ac:dyDescent="0.4">
      <c r="A1108">
        <v>3827</v>
      </c>
      <c r="B1108" s="3" t="s">
        <v>3824</v>
      </c>
      <c r="C1108" s="3" t="s">
        <v>7936</v>
      </c>
      <c r="D1108" s="6">
        <v>3000</v>
      </c>
      <c r="E1108" s="8">
        <v>4580</v>
      </c>
      <c r="F1108" t="s">
        <v>8218</v>
      </c>
      <c r="G1108" t="s">
        <v>8224</v>
      </c>
      <c r="H1108" t="s">
        <v>8246</v>
      </c>
      <c r="I1108">
        <v>1427414400</v>
      </c>
      <c r="J1108">
        <v>1422656201</v>
      </c>
      <c r="K1108" t="b">
        <v>0</v>
      </c>
      <c r="L1108">
        <v>65</v>
      </c>
      <c r="M1108" t="b">
        <v>1</v>
      </c>
      <c r="N1108" t="s">
        <v>8269</v>
      </c>
      <c r="O1108" s="20" t="s">
        <v>8319</v>
      </c>
      <c r="P1108" s="15" t="s">
        <v>8320</v>
      </c>
      <c r="Q1108" s="13">
        <v>42034.928252314814</v>
      </c>
      <c r="R1108">
        <v>2015</v>
      </c>
      <c r="S1108" t="s">
        <v>8365</v>
      </c>
    </row>
    <row r="1109" spans="1:19" ht="261.5" thickBot="1" x14ac:dyDescent="0.4">
      <c r="A1109">
        <v>3828</v>
      </c>
      <c r="B1109" s="3" t="s">
        <v>3825</v>
      </c>
      <c r="C1109" s="3" t="s">
        <v>7937</v>
      </c>
      <c r="D1109" s="6">
        <v>5000</v>
      </c>
      <c r="E1109" s="8">
        <v>5000</v>
      </c>
      <c r="F1109" t="s">
        <v>8218</v>
      </c>
      <c r="G1109" t="s">
        <v>8223</v>
      </c>
      <c r="H1109" t="s">
        <v>8245</v>
      </c>
      <c r="I1109">
        <v>1420033187</v>
      </c>
      <c r="J1109">
        <v>1414845587</v>
      </c>
      <c r="K1109" t="b">
        <v>0</v>
      </c>
      <c r="L1109">
        <v>28</v>
      </c>
      <c r="M1109" t="b">
        <v>1</v>
      </c>
      <c r="N1109" t="s">
        <v>8269</v>
      </c>
      <c r="O1109" s="20" t="s">
        <v>8319</v>
      </c>
      <c r="P1109" s="15" t="s">
        <v>8320</v>
      </c>
      <c r="Q1109" s="12">
        <v>41944.527627314812</v>
      </c>
      <c r="R1109">
        <v>2014</v>
      </c>
      <c r="S1109" t="s">
        <v>8374</v>
      </c>
    </row>
    <row r="1110" spans="1:19" ht="276" thickBot="1" x14ac:dyDescent="0.4">
      <c r="A1110">
        <v>3829</v>
      </c>
      <c r="B1110" s="3" t="s">
        <v>3826</v>
      </c>
      <c r="C1110" s="3" t="s">
        <v>7938</v>
      </c>
      <c r="D1110" s="6">
        <v>500</v>
      </c>
      <c r="E1110" s="8">
        <v>501</v>
      </c>
      <c r="F1110" t="s">
        <v>8218</v>
      </c>
      <c r="G1110" t="s">
        <v>8223</v>
      </c>
      <c r="H1110" t="s">
        <v>8245</v>
      </c>
      <c r="I1110">
        <v>1472676371</v>
      </c>
      <c r="J1110">
        <v>1470948371</v>
      </c>
      <c r="K1110" t="b">
        <v>0</v>
      </c>
      <c r="L1110">
        <v>8</v>
      </c>
      <c r="M1110" t="b">
        <v>1</v>
      </c>
      <c r="N1110" t="s">
        <v>8269</v>
      </c>
      <c r="O1110" s="20" t="s">
        <v>8319</v>
      </c>
      <c r="P1110" s="15" t="s">
        <v>8320</v>
      </c>
      <c r="Q1110" s="13">
        <v>42593.865405092591</v>
      </c>
      <c r="R1110">
        <v>2016</v>
      </c>
      <c r="S1110" t="s">
        <v>8371</v>
      </c>
    </row>
    <row r="1111" spans="1:19" ht="232.5" thickBot="1" x14ac:dyDescent="0.4">
      <c r="A1111">
        <v>3830</v>
      </c>
      <c r="B1111" s="3" t="s">
        <v>3827</v>
      </c>
      <c r="C1111" s="3" t="s">
        <v>7939</v>
      </c>
      <c r="D1111" s="6">
        <v>100</v>
      </c>
      <c r="E1111" s="8">
        <v>225</v>
      </c>
      <c r="F1111" t="s">
        <v>8218</v>
      </c>
      <c r="G1111" t="s">
        <v>8223</v>
      </c>
      <c r="H1111" t="s">
        <v>8245</v>
      </c>
      <c r="I1111">
        <v>1464371211</v>
      </c>
      <c r="J1111">
        <v>1463161611</v>
      </c>
      <c r="K1111" t="b">
        <v>0</v>
      </c>
      <c r="L1111">
        <v>3</v>
      </c>
      <c r="M1111" t="b">
        <v>1</v>
      </c>
      <c r="N1111" t="s">
        <v>8269</v>
      </c>
      <c r="O1111" s="20" t="s">
        <v>8319</v>
      </c>
      <c r="P1111" s="15" t="s">
        <v>8320</v>
      </c>
      <c r="Q1111" s="12">
        <v>42503.740868055553</v>
      </c>
      <c r="R1111">
        <v>2016</v>
      </c>
      <c r="S1111" t="s">
        <v>8368</v>
      </c>
    </row>
    <row r="1112" spans="1:19" ht="261.5" thickBot="1" x14ac:dyDescent="0.4">
      <c r="A1112">
        <v>3831</v>
      </c>
      <c r="B1112" s="3" t="s">
        <v>3828</v>
      </c>
      <c r="C1112" s="3" t="s">
        <v>7940</v>
      </c>
      <c r="D1112" s="6">
        <v>500</v>
      </c>
      <c r="E1112" s="8">
        <v>530.11</v>
      </c>
      <c r="F1112" t="s">
        <v>8218</v>
      </c>
      <c r="G1112" t="s">
        <v>8223</v>
      </c>
      <c r="H1112" t="s">
        <v>8245</v>
      </c>
      <c r="I1112">
        <v>1415222545</v>
      </c>
      <c r="J1112">
        <v>1413404545</v>
      </c>
      <c r="K1112" t="b">
        <v>0</v>
      </c>
      <c r="L1112">
        <v>9</v>
      </c>
      <c r="M1112" t="b">
        <v>1</v>
      </c>
      <c r="N1112" t="s">
        <v>8269</v>
      </c>
      <c r="O1112" s="20" t="s">
        <v>8319</v>
      </c>
      <c r="P1112" s="15" t="s">
        <v>8320</v>
      </c>
      <c r="Q1112" s="13">
        <v>41927.848900462966</v>
      </c>
      <c r="R1112">
        <v>2014</v>
      </c>
      <c r="S1112" t="s">
        <v>8373</v>
      </c>
    </row>
    <row r="1113" spans="1:19" ht="276" thickBot="1" x14ac:dyDescent="0.4">
      <c r="A1113">
        <v>3832</v>
      </c>
      <c r="B1113" s="3" t="s">
        <v>3829</v>
      </c>
      <c r="C1113" s="3" t="s">
        <v>7941</v>
      </c>
      <c r="D1113" s="6">
        <v>1200</v>
      </c>
      <c r="E1113" s="8">
        <v>1256</v>
      </c>
      <c r="F1113" t="s">
        <v>8218</v>
      </c>
      <c r="G1113" t="s">
        <v>8223</v>
      </c>
      <c r="H1113" t="s">
        <v>8245</v>
      </c>
      <c r="I1113">
        <v>1455936335</v>
      </c>
      <c r="J1113">
        <v>1452048335</v>
      </c>
      <c r="K1113" t="b">
        <v>0</v>
      </c>
      <c r="L1113">
        <v>9</v>
      </c>
      <c r="M1113" t="b">
        <v>1</v>
      </c>
      <c r="N1113" t="s">
        <v>8269</v>
      </c>
      <c r="O1113" s="20" t="s">
        <v>8319</v>
      </c>
      <c r="P1113" s="15" t="s">
        <v>8320</v>
      </c>
      <c r="Q1113" s="12">
        <v>42375.114988425928</v>
      </c>
      <c r="R1113">
        <v>2016</v>
      </c>
      <c r="S1113" t="s">
        <v>8365</v>
      </c>
    </row>
    <row r="1114" spans="1:19" ht="276" thickBot="1" x14ac:dyDescent="0.4">
      <c r="A1114">
        <v>3833</v>
      </c>
      <c r="B1114" s="3" t="s">
        <v>3830</v>
      </c>
      <c r="C1114" s="3" t="s">
        <v>7942</v>
      </c>
      <c r="D1114" s="6">
        <v>1200</v>
      </c>
      <c r="E1114" s="8">
        <v>1400</v>
      </c>
      <c r="F1114" t="s">
        <v>8218</v>
      </c>
      <c r="G1114" t="s">
        <v>8228</v>
      </c>
      <c r="H1114" t="s">
        <v>8250</v>
      </c>
      <c r="I1114">
        <v>1417460940</v>
      </c>
      <c r="J1114">
        <v>1416516972</v>
      </c>
      <c r="K1114" t="b">
        <v>0</v>
      </c>
      <c r="L1114">
        <v>20</v>
      </c>
      <c r="M1114" t="b">
        <v>1</v>
      </c>
      <c r="N1114" t="s">
        <v>8269</v>
      </c>
      <c r="O1114" s="20" t="s">
        <v>8319</v>
      </c>
      <c r="P1114" s="15" t="s">
        <v>8320</v>
      </c>
      <c r="Q1114" s="13">
        <v>41963.872361111113</v>
      </c>
      <c r="R1114">
        <v>2014</v>
      </c>
      <c r="S1114" t="s">
        <v>8374</v>
      </c>
    </row>
    <row r="1115" spans="1:19" ht="276" thickBot="1" x14ac:dyDescent="0.4">
      <c r="A1115">
        <v>3834</v>
      </c>
      <c r="B1115" s="3" t="s">
        <v>3831</v>
      </c>
      <c r="C1115" s="3" t="s">
        <v>7943</v>
      </c>
      <c r="D1115" s="6">
        <v>3000</v>
      </c>
      <c r="E1115" s="8">
        <v>3271</v>
      </c>
      <c r="F1115" t="s">
        <v>8218</v>
      </c>
      <c r="G1115" t="s">
        <v>8224</v>
      </c>
      <c r="H1115" t="s">
        <v>8246</v>
      </c>
      <c r="I1115">
        <v>1434624067</v>
      </c>
      <c r="J1115">
        <v>1432032067</v>
      </c>
      <c r="K1115" t="b">
        <v>0</v>
      </c>
      <c r="L1115">
        <v>57</v>
      </c>
      <c r="M1115" t="b">
        <v>1</v>
      </c>
      <c r="N1115" t="s">
        <v>8269</v>
      </c>
      <c r="O1115" s="20" t="s">
        <v>8319</v>
      </c>
      <c r="P1115" s="15" t="s">
        <v>8320</v>
      </c>
      <c r="Q1115" s="12">
        <v>42143.445219907408</v>
      </c>
      <c r="R1115">
        <v>2015</v>
      </c>
      <c r="S1115" t="s">
        <v>8368</v>
      </c>
    </row>
    <row r="1116" spans="1:19" ht="232.5" thickBot="1" x14ac:dyDescent="0.4">
      <c r="A1116">
        <v>3835</v>
      </c>
      <c r="B1116" s="3" t="s">
        <v>3832</v>
      </c>
      <c r="C1116" s="3" t="s">
        <v>7944</v>
      </c>
      <c r="D1116" s="6">
        <v>200</v>
      </c>
      <c r="E1116" s="8">
        <v>320</v>
      </c>
      <c r="F1116" t="s">
        <v>8218</v>
      </c>
      <c r="G1116" t="s">
        <v>8224</v>
      </c>
      <c r="H1116" t="s">
        <v>8246</v>
      </c>
      <c r="I1116">
        <v>1461278208</v>
      </c>
      <c r="J1116">
        <v>1459463808</v>
      </c>
      <c r="K1116" t="b">
        <v>0</v>
      </c>
      <c r="L1116">
        <v>8</v>
      </c>
      <c r="M1116" t="b">
        <v>1</v>
      </c>
      <c r="N1116" t="s">
        <v>8269</v>
      </c>
      <c r="O1116" s="20" t="s">
        <v>8319</v>
      </c>
      <c r="P1116" s="15" t="s">
        <v>8320</v>
      </c>
      <c r="Q1116" s="13">
        <v>42460.94222222222</v>
      </c>
      <c r="R1116">
        <v>2016</v>
      </c>
      <c r="S1116" t="s">
        <v>8366</v>
      </c>
    </row>
    <row r="1117" spans="1:19" ht="203.5" thickBot="1" x14ac:dyDescent="0.4">
      <c r="A1117">
        <v>3836</v>
      </c>
      <c r="B1117" s="3" t="s">
        <v>3833</v>
      </c>
      <c r="C1117" s="3" t="s">
        <v>7945</v>
      </c>
      <c r="D1117" s="6">
        <v>800</v>
      </c>
      <c r="E1117" s="8">
        <v>900</v>
      </c>
      <c r="F1117" t="s">
        <v>8218</v>
      </c>
      <c r="G1117" t="s">
        <v>8223</v>
      </c>
      <c r="H1117" t="s">
        <v>8245</v>
      </c>
      <c r="I1117">
        <v>1470197340</v>
      </c>
      <c r="J1117">
        <v>1467497652</v>
      </c>
      <c r="K1117" t="b">
        <v>0</v>
      </c>
      <c r="L1117">
        <v>14</v>
      </c>
      <c r="M1117" t="b">
        <v>1</v>
      </c>
      <c r="N1117" t="s">
        <v>8269</v>
      </c>
      <c r="O1117" s="20" t="s">
        <v>8319</v>
      </c>
      <c r="P1117" s="15" t="s">
        <v>8320</v>
      </c>
      <c r="Q1117" s="12">
        <v>42553.926527777781</v>
      </c>
      <c r="R1117">
        <v>2016</v>
      </c>
      <c r="S1117" t="s">
        <v>8370</v>
      </c>
    </row>
    <row r="1118" spans="1:19" ht="131" thickBot="1" x14ac:dyDescent="0.4">
      <c r="A1118">
        <v>3837</v>
      </c>
      <c r="B1118" s="3" t="s">
        <v>3834</v>
      </c>
      <c r="C1118" s="3" t="s">
        <v>7946</v>
      </c>
      <c r="D1118" s="6">
        <v>2000</v>
      </c>
      <c r="E1118" s="8">
        <v>2042</v>
      </c>
      <c r="F1118" t="s">
        <v>8218</v>
      </c>
      <c r="G1118" t="s">
        <v>8224</v>
      </c>
      <c r="H1118" t="s">
        <v>8246</v>
      </c>
      <c r="I1118">
        <v>1435947758</v>
      </c>
      <c r="J1118">
        <v>1432837358</v>
      </c>
      <c r="K1118" t="b">
        <v>0</v>
      </c>
      <c r="L1118">
        <v>17</v>
      </c>
      <c r="M1118" t="b">
        <v>1</v>
      </c>
      <c r="N1118" t="s">
        <v>8269</v>
      </c>
      <c r="O1118" s="20" t="s">
        <v>8319</v>
      </c>
      <c r="P1118" s="15" t="s">
        <v>8320</v>
      </c>
      <c r="Q1118" s="13">
        <v>42152.765717592592</v>
      </c>
      <c r="R1118">
        <v>2015</v>
      </c>
      <c r="S1118" t="s">
        <v>8368</v>
      </c>
    </row>
    <row r="1119" spans="1:19" ht="290.5" thickBot="1" x14ac:dyDescent="0.4">
      <c r="A1119">
        <v>3838</v>
      </c>
      <c r="B1119" s="3" t="s">
        <v>3835</v>
      </c>
      <c r="C1119" s="3" t="s">
        <v>7947</v>
      </c>
      <c r="D1119" s="6">
        <v>100000</v>
      </c>
      <c r="E1119" s="8">
        <v>100824</v>
      </c>
      <c r="F1119" t="s">
        <v>8218</v>
      </c>
      <c r="G1119" t="s">
        <v>8234</v>
      </c>
      <c r="H1119" t="s">
        <v>8254</v>
      </c>
      <c r="I1119">
        <v>1432314209</v>
      </c>
      <c r="J1119">
        <v>1429722209</v>
      </c>
      <c r="K1119" t="b">
        <v>0</v>
      </c>
      <c r="L1119">
        <v>100</v>
      </c>
      <c r="M1119" t="b">
        <v>1</v>
      </c>
      <c r="N1119" t="s">
        <v>8269</v>
      </c>
      <c r="O1119" s="20" t="s">
        <v>8319</v>
      </c>
      <c r="P1119" s="15" t="s">
        <v>8320</v>
      </c>
      <c r="Q1119" s="12">
        <v>42116.710752314815</v>
      </c>
      <c r="R1119">
        <v>2015</v>
      </c>
      <c r="S1119" t="s">
        <v>8367</v>
      </c>
    </row>
    <row r="1120" spans="1:19" ht="290.5" thickBot="1" x14ac:dyDescent="0.4">
      <c r="A1120">
        <v>3839</v>
      </c>
      <c r="B1120" s="3" t="s">
        <v>3836</v>
      </c>
      <c r="C1120" s="3" t="s">
        <v>7948</v>
      </c>
      <c r="D1120" s="6">
        <v>2000</v>
      </c>
      <c r="E1120" s="8">
        <v>2025</v>
      </c>
      <c r="F1120" t="s">
        <v>8218</v>
      </c>
      <c r="G1120" t="s">
        <v>8223</v>
      </c>
      <c r="H1120" t="s">
        <v>8245</v>
      </c>
      <c r="I1120">
        <v>1438226724</v>
      </c>
      <c r="J1120">
        <v>1433042724</v>
      </c>
      <c r="K1120" t="b">
        <v>0</v>
      </c>
      <c r="L1120">
        <v>32</v>
      </c>
      <c r="M1120" t="b">
        <v>1</v>
      </c>
      <c r="N1120" t="s">
        <v>8269</v>
      </c>
      <c r="O1120" s="20" t="s">
        <v>8319</v>
      </c>
      <c r="P1120" s="15" t="s">
        <v>8320</v>
      </c>
      <c r="Q1120" s="13">
        <v>42155.142638888887</v>
      </c>
      <c r="R1120">
        <v>2015</v>
      </c>
      <c r="S1120" t="s">
        <v>8368</v>
      </c>
    </row>
    <row r="1121" spans="1:19" ht="247" thickBot="1" x14ac:dyDescent="0.4">
      <c r="A1121">
        <v>3840</v>
      </c>
      <c r="B1121" s="3" t="s">
        <v>3837</v>
      </c>
      <c r="C1121" s="3" t="s">
        <v>7949</v>
      </c>
      <c r="D1121" s="6">
        <v>1</v>
      </c>
      <c r="E1121" s="8">
        <v>65</v>
      </c>
      <c r="F1121" t="s">
        <v>8218</v>
      </c>
      <c r="G1121" t="s">
        <v>8224</v>
      </c>
      <c r="H1121" t="s">
        <v>8246</v>
      </c>
      <c r="I1121">
        <v>1459180229</v>
      </c>
      <c r="J1121">
        <v>1457023829</v>
      </c>
      <c r="K1121" t="b">
        <v>0</v>
      </c>
      <c r="L1121">
        <v>3</v>
      </c>
      <c r="M1121" t="b">
        <v>1</v>
      </c>
      <c r="N1121" t="s">
        <v>8269</v>
      </c>
      <c r="O1121" s="20" t="s">
        <v>8319</v>
      </c>
      <c r="P1121" s="15" t="s">
        <v>8320</v>
      </c>
      <c r="Q1121" s="12">
        <v>42432.701724537037</v>
      </c>
      <c r="R1121">
        <v>2016</v>
      </c>
      <c r="S1121" t="s">
        <v>8366</v>
      </c>
    </row>
    <row r="1122" spans="1:19" ht="276" thickBot="1" x14ac:dyDescent="0.4">
      <c r="A1122">
        <v>3841</v>
      </c>
      <c r="B1122" s="3" t="s">
        <v>3838</v>
      </c>
      <c r="C1122" s="3" t="s">
        <v>7950</v>
      </c>
      <c r="D1122" s="6">
        <v>10000</v>
      </c>
      <c r="E1122" s="8">
        <v>872</v>
      </c>
      <c r="F1122" t="s">
        <v>8220</v>
      </c>
      <c r="G1122" t="s">
        <v>8223</v>
      </c>
      <c r="H1122" t="s">
        <v>8245</v>
      </c>
      <c r="I1122">
        <v>1405882287</v>
      </c>
      <c r="J1122">
        <v>1400698287</v>
      </c>
      <c r="K1122" t="b">
        <v>1</v>
      </c>
      <c r="L1122">
        <v>34</v>
      </c>
      <c r="M1122" t="b">
        <v>0</v>
      </c>
      <c r="N1122" t="s">
        <v>8269</v>
      </c>
      <c r="O1122" s="20" t="s">
        <v>8319</v>
      </c>
      <c r="P1122" s="15" t="s">
        <v>8320</v>
      </c>
      <c r="Q1122" s="13">
        <v>41780.785729166666</v>
      </c>
      <c r="R1122">
        <v>2014</v>
      </c>
      <c r="S1122" t="s">
        <v>8368</v>
      </c>
    </row>
    <row r="1123" spans="1:19" ht="261.5" thickBot="1" x14ac:dyDescent="0.4">
      <c r="A1123">
        <v>3842</v>
      </c>
      <c r="B1123" s="3" t="s">
        <v>3839</v>
      </c>
      <c r="C1123" s="3" t="s">
        <v>7951</v>
      </c>
      <c r="D1123" s="6">
        <v>5000</v>
      </c>
      <c r="E1123" s="8">
        <v>1097</v>
      </c>
      <c r="F1123" t="s">
        <v>8220</v>
      </c>
      <c r="G1123" t="s">
        <v>8224</v>
      </c>
      <c r="H1123" t="s">
        <v>8246</v>
      </c>
      <c r="I1123">
        <v>1399809052</v>
      </c>
      <c r="J1123">
        <v>1397217052</v>
      </c>
      <c r="K1123" t="b">
        <v>1</v>
      </c>
      <c r="L1123">
        <v>23</v>
      </c>
      <c r="M1123" t="b">
        <v>0</v>
      </c>
      <c r="N1123" t="s">
        <v>8269</v>
      </c>
      <c r="O1123" s="20" t="s">
        <v>8319</v>
      </c>
      <c r="P1123" s="15" t="s">
        <v>8320</v>
      </c>
      <c r="Q1123" s="12">
        <v>41740.493657407409</v>
      </c>
      <c r="R1123">
        <v>2014</v>
      </c>
      <c r="S1123" t="s">
        <v>8367</v>
      </c>
    </row>
    <row r="1124" spans="1:19" ht="261.5" thickBot="1" x14ac:dyDescent="0.4">
      <c r="A1124">
        <v>3843</v>
      </c>
      <c r="B1124" s="3" t="s">
        <v>3840</v>
      </c>
      <c r="C1124" s="3" t="s">
        <v>7952</v>
      </c>
      <c r="D1124" s="6">
        <v>5000</v>
      </c>
      <c r="E1124" s="8">
        <v>1065</v>
      </c>
      <c r="F1124" t="s">
        <v>8220</v>
      </c>
      <c r="G1124" t="s">
        <v>8223</v>
      </c>
      <c r="H1124" t="s">
        <v>8245</v>
      </c>
      <c r="I1124">
        <v>1401587064</v>
      </c>
      <c r="J1124">
        <v>1399427064</v>
      </c>
      <c r="K1124" t="b">
        <v>1</v>
      </c>
      <c r="L1124">
        <v>19</v>
      </c>
      <c r="M1124" t="b">
        <v>0</v>
      </c>
      <c r="N1124" t="s">
        <v>8269</v>
      </c>
      <c r="O1124" s="20" t="s">
        <v>8319</v>
      </c>
      <c r="P1124" s="15" t="s">
        <v>8320</v>
      </c>
      <c r="Q1124" s="13">
        <v>41766.072500000002</v>
      </c>
      <c r="R1124">
        <v>2014</v>
      </c>
      <c r="S1124" t="s">
        <v>8368</v>
      </c>
    </row>
    <row r="1125" spans="1:19" ht="290.5" thickBot="1" x14ac:dyDescent="0.4">
      <c r="A1125">
        <v>3844</v>
      </c>
      <c r="B1125" s="3" t="s">
        <v>3841</v>
      </c>
      <c r="C1125" s="3" t="s">
        <v>7953</v>
      </c>
      <c r="D1125" s="6">
        <v>9800</v>
      </c>
      <c r="E1125" s="8">
        <v>4066</v>
      </c>
      <c r="F1125" t="s">
        <v>8220</v>
      </c>
      <c r="G1125" t="s">
        <v>8223</v>
      </c>
      <c r="H1125" t="s">
        <v>8245</v>
      </c>
      <c r="I1125">
        <v>1401778740</v>
      </c>
      <c r="J1125">
        <v>1399474134</v>
      </c>
      <c r="K1125" t="b">
        <v>1</v>
      </c>
      <c r="L1125">
        <v>50</v>
      </c>
      <c r="M1125" t="b">
        <v>0</v>
      </c>
      <c r="N1125" t="s">
        <v>8269</v>
      </c>
      <c r="O1125" s="20" t="s">
        <v>8319</v>
      </c>
      <c r="P1125" s="15" t="s">
        <v>8320</v>
      </c>
      <c r="Q1125" s="12">
        <v>41766.617291666669</v>
      </c>
      <c r="R1125">
        <v>2014</v>
      </c>
      <c r="S1125" t="s">
        <v>8368</v>
      </c>
    </row>
    <row r="1126" spans="1:19" ht="247" thickBot="1" x14ac:dyDescent="0.4">
      <c r="A1126">
        <v>3845</v>
      </c>
      <c r="B1126" s="3" t="s">
        <v>3842</v>
      </c>
      <c r="C1126" s="3" t="s">
        <v>7954</v>
      </c>
      <c r="D1126" s="6">
        <v>40000</v>
      </c>
      <c r="E1126" s="8">
        <v>842</v>
      </c>
      <c r="F1126" t="s">
        <v>8220</v>
      </c>
      <c r="G1126" t="s">
        <v>8223</v>
      </c>
      <c r="H1126" t="s">
        <v>8245</v>
      </c>
      <c r="I1126">
        <v>1443711774</v>
      </c>
      <c r="J1126">
        <v>1441119774</v>
      </c>
      <c r="K1126" t="b">
        <v>1</v>
      </c>
      <c r="L1126">
        <v>12</v>
      </c>
      <c r="M1126" t="b">
        <v>0</v>
      </c>
      <c r="N1126" t="s">
        <v>8269</v>
      </c>
      <c r="O1126" s="20" t="s">
        <v>8319</v>
      </c>
      <c r="P1126" s="15" t="s">
        <v>8320</v>
      </c>
      <c r="Q1126" s="13">
        <v>42248.627013888887</v>
      </c>
      <c r="R1126">
        <v>2015</v>
      </c>
      <c r="S1126" t="s">
        <v>8372</v>
      </c>
    </row>
    <row r="1127" spans="1:19" ht="232.5" thickBot="1" x14ac:dyDescent="0.4">
      <c r="A1127">
        <v>3846</v>
      </c>
      <c r="B1127" s="3" t="s">
        <v>3843</v>
      </c>
      <c r="C1127" s="3" t="s">
        <v>7955</v>
      </c>
      <c r="D1127" s="6">
        <v>7000</v>
      </c>
      <c r="E1127" s="8">
        <v>189</v>
      </c>
      <c r="F1127" t="s">
        <v>8220</v>
      </c>
      <c r="G1127" t="s">
        <v>8223</v>
      </c>
      <c r="H1127" t="s">
        <v>8245</v>
      </c>
      <c r="I1127">
        <v>1412405940</v>
      </c>
      <c r="J1127">
        <v>1409721542</v>
      </c>
      <c r="K1127" t="b">
        <v>1</v>
      </c>
      <c r="L1127">
        <v>8</v>
      </c>
      <c r="M1127" t="b">
        <v>0</v>
      </c>
      <c r="N1127" t="s">
        <v>8269</v>
      </c>
      <c r="O1127" s="20" t="s">
        <v>8319</v>
      </c>
      <c r="P1127" s="15" t="s">
        <v>8320</v>
      </c>
      <c r="Q1127" s="12">
        <v>41885.221550925926</v>
      </c>
      <c r="R1127">
        <v>2014</v>
      </c>
      <c r="S1127" t="s">
        <v>8372</v>
      </c>
    </row>
    <row r="1128" spans="1:19" ht="218" thickBot="1" x14ac:dyDescent="0.4">
      <c r="A1128">
        <v>3847</v>
      </c>
      <c r="B1128" s="3" t="s">
        <v>3844</v>
      </c>
      <c r="C1128" s="3" t="s">
        <v>7956</v>
      </c>
      <c r="D1128" s="6">
        <v>10500</v>
      </c>
      <c r="E1128" s="8">
        <v>1697</v>
      </c>
      <c r="F1128" t="s">
        <v>8220</v>
      </c>
      <c r="G1128" t="s">
        <v>8223</v>
      </c>
      <c r="H1128" t="s">
        <v>8245</v>
      </c>
      <c r="I1128">
        <v>1437283391</v>
      </c>
      <c r="J1128">
        <v>1433395391</v>
      </c>
      <c r="K1128" t="b">
        <v>1</v>
      </c>
      <c r="L1128">
        <v>9</v>
      </c>
      <c r="M1128" t="b">
        <v>0</v>
      </c>
      <c r="N1128" t="s">
        <v>8269</v>
      </c>
      <c r="O1128" s="20" t="s">
        <v>8319</v>
      </c>
      <c r="P1128" s="15" t="s">
        <v>8320</v>
      </c>
      <c r="Q1128" s="13">
        <v>42159.224432870367</v>
      </c>
      <c r="R1128">
        <v>2015</v>
      </c>
      <c r="S1128" t="s">
        <v>8369</v>
      </c>
    </row>
    <row r="1129" spans="1:19" ht="290.5" thickBot="1" x14ac:dyDescent="0.4">
      <c r="A1129">
        <v>3848</v>
      </c>
      <c r="B1129" s="3" t="s">
        <v>3845</v>
      </c>
      <c r="C1129" s="3" t="s">
        <v>7957</v>
      </c>
      <c r="D1129" s="6">
        <v>13000</v>
      </c>
      <c r="E1129" s="8">
        <v>2129</v>
      </c>
      <c r="F1129" t="s">
        <v>8220</v>
      </c>
      <c r="G1129" t="s">
        <v>8223</v>
      </c>
      <c r="H1129" t="s">
        <v>8245</v>
      </c>
      <c r="I1129">
        <v>1445196989</v>
      </c>
      <c r="J1129">
        <v>1442604989</v>
      </c>
      <c r="K1129" t="b">
        <v>1</v>
      </c>
      <c r="L1129">
        <v>43</v>
      </c>
      <c r="M1129" t="b">
        <v>0</v>
      </c>
      <c r="N1129" t="s">
        <v>8269</v>
      </c>
      <c r="O1129" s="20" t="s">
        <v>8319</v>
      </c>
      <c r="P1129" s="15" t="s">
        <v>8320</v>
      </c>
      <c r="Q1129" s="12">
        <v>42265.817002314812</v>
      </c>
      <c r="R1129">
        <v>2015</v>
      </c>
      <c r="S1129" t="s">
        <v>8372</v>
      </c>
    </row>
    <row r="1130" spans="1:19" ht="276" thickBot="1" x14ac:dyDescent="0.4">
      <c r="A1130">
        <v>3849</v>
      </c>
      <c r="B1130" s="3" t="s">
        <v>3846</v>
      </c>
      <c r="C1130" s="3" t="s">
        <v>7958</v>
      </c>
      <c r="D1130" s="6">
        <v>30000</v>
      </c>
      <c r="E1130" s="8">
        <v>2113</v>
      </c>
      <c r="F1130" t="s">
        <v>8220</v>
      </c>
      <c r="G1130" t="s">
        <v>8235</v>
      </c>
      <c r="H1130" t="s">
        <v>8248</v>
      </c>
      <c r="I1130">
        <v>1434047084</v>
      </c>
      <c r="J1130">
        <v>1431455084</v>
      </c>
      <c r="K1130" t="b">
        <v>1</v>
      </c>
      <c r="L1130">
        <v>28</v>
      </c>
      <c r="M1130" t="b">
        <v>0</v>
      </c>
      <c r="N1130" t="s">
        <v>8269</v>
      </c>
      <c r="O1130" s="20" t="s">
        <v>8319</v>
      </c>
      <c r="P1130" s="15" t="s">
        <v>8320</v>
      </c>
      <c r="Q1130" s="13">
        <v>42136.767175925925</v>
      </c>
      <c r="R1130">
        <v>2015</v>
      </c>
      <c r="S1130" t="s">
        <v>8368</v>
      </c>
    </row>
    <row r="1131" spans="1:19" ht="131" thickBot="1" x14ac:dyDescent="0.4">
      <c r="A1131">
        <v>3850</v>
      </c>
      <c r="B1131" s="3" t="s">
        <v>3847</v>
      </c>
      <c r="C1131" s="3" t="s">
        <v>7959</v>
      </c>
      <c r="D1131" s="6">
        <v>1000</v>
      </c>
      <c r="E1131" s="8">
        <v>38</v>
      </c>
      <c r="F1131" t="s">
        <v>8220</v>
      </c>
      <c r="G1131" t="s">
        <v>8223</v>
      </c>
      <c r="H1131" t="s">
        <v>8245</v>
      </c>
      <c r="I1131">
        <v>1420081143</v>
      </c>
      <c r="J1131">
        <v>1417489143</v>
      </c>
      <c r="K1131" t="b">
        <v>1</v>
      </c>
      <c r="L1131">
        <v>4</v>
      </c>
      <c r="M1131" t="b">
        <v>0</v>
      </c>
      <c r="N1131" t="s">
        <v>8269</v>
      </c>
      <c r="O1131" s="20" t="s">
        <v>8319</v>
      </c>
      <c r="P1131" s="15" t="s">
        <v>8320</v>
      </c>
      <c r="Q1131" s="12">
        <v>41975.124340277776</v>
      </c>
      <c r="R1131">
        <v>2014</v>
      </c>
      <c r="S1131" t="s">
        <v>8375</v>
      </c>
    </row>
    <row r="1132" spans="1:19" ht="247" thickBot="1" x14ac:dyDescent="0.4">
      <c r="A1132">
        <v>3851</v>
      </c>
      <c r="B1132" s="3" t="s">
        <v>3848</v>
      </c>
      <c r="C1132" s="3" t="s">
        <v>7960</v>
      </c>
      <c r="D1132" s="6">
        <v>2500</v>
      </c>
      <c r="E1132" s="8">
        <v>852</v>
      </c>
      <c r="F1132" t="s">
        <v>8220</v>
      </c>
      <c r="G1132" t="s">
        <v>8224</v>
      </c>
      <c r="H1132" t="s">
        <v>8246</v>
      </c>
      <c r="I1132">
        <v>1437129179</v>
      </c>
      <c r="J1132">
        <v>1434537179</v>
      </c>
      <c r="K1132" t="b">
        <v>1</v>
      </c>
      <c r="L1132">
        <v>24</v>
      </c>
      <c r="M1132" t="b">
        <v>0</v>
      </c>
      <c r="N1132" t="s">
        <v>8269</v>
      </c>
      <c r="O1132" s="20" t="s">
        <v>8319</v>
      </c>
      <c r="P1132" s="15" t="s">
        <v>8320</v>
      </c>
      <c r="Q1132" s="13">
        <v>42172.439571759256</v>
      </c>
      <c r="R1132">
        <v>2015</v>
      </c>
      <c r="S1132" t="s">
        <v>8369</v>
      </c>
    </row>
    <row r="1133" spans="1:19" ht="218" thickBot="1" x14ac:dyDescent="0.4">
      <c r="A1133">
        <v>3852</v>
      </c>
      <c r="B1133" s="3" t="s">
        <v>3849</v>
      </c>
      <c r="C1133" s="3" t="s">
        <v>7961</v>
      </c>
      <c r="D1133" s="6">
        <v>10000</v>
      </c>
      <c r="E1133" s="8">
        <v>20</v>
      </c>
      <c r="F1133" t="s">
        <v>8220</v>
      </c>
      <c r="G1133" t="s">
        <v>8223</v>
      </c>
      <c r="H1133" t="s">
        <v>8245</v>
      </c>
      <c r="I1133">
        <v>1427427276</v>
      </c>
      <c r="J1133">
        <v>1425270876</v>
      </c>
      <c r="K1133" t="b">
        <v>0</v>
      </c>
      <c r="L1133">
        <v>2</v>
      </c>
      <c r="M1133" t="b">
        <v>0</v>
      </c>
      <c r="N1133" t="s">
        <v>8269</v>
      </c>
      <c r="O1133" s="20" t="s">
        <v>8319</v>
      </c>
      <c r="P1133" s="15" t="s">
        <v>8320</v>
      </c>
      <c r="Q1133" s="12">
        <v>42065.190694444442</v>
      </c>
      <c r="R1133">
        <v>2015</v>
      </c>
      <c r="S1133" t="s">
        <v>8366</v>
      </c>
    </row>
    <row r="1134" spans="1:19" ht="189" thickBot="1" x14ac:dyDescent="0.4">
      <c r="A1134">
        <v>3853</v>
      </c>
      <c r="B1134" s="3" t="s">
        <v>3850</v>
      </c>
      <c r="C1134" s="3" t="s">
        <v>7962</v>
      </c>
      <c r="D1134" s="6">
        <v>100000</v>
      </c>
      <c r="E1134" s="8">
        <v>26</v>
      </c>
      <c r="F1134" t="s">
        <v>8220</v>
      </c>
      <c r="G1134" t="s">
        <v>8223</v>
      </c>
      <c r="H1134" t="s">
        <v>8245</v>
      </c>
      <c r="I1134">
        <v>1409602178</v>
      </c>
      <c r="J1134">
        <v>1406578178</v>
      </c>
      <c r="K1134" t="b">
        <v>0</v>
      </c>
      <c r="L1134">
        <v>2</v>
      </c>
      <c r="M1134" t="b">
        <v>0</v>
      </c>
      <c r="N1134" t="s">
        <v>8269</v>
      </c>
      <c r="O1134" s="20" t="s">
        <v>8319</v>
      </c>
      <c r="P1134" s="15" t="s">
        <v>8320</v>
      </c>
      <c r="Q1134" s="13">
        <v>41848.84002314815</v>
      </c>
      <c r="R1134">
        <v>2014</v>
      </c>
      <c r="S1134" t="s">
        <v>8370</v>
      </c>
    </row>
    <row r="1135" spans="1:19" ht="160" thickBot="1" x14ac:dyDescent="0.4">
      <c r="A1135">
        <v>3854</v>
      </c>
      <c r="B1135" s="3" t="s">
        <v>3851</v>
      </c>
      <c r="C1135" s="3" t="s">
        <v>7963</v>
      </c>
      <c r="D1135" s="6">
        <v>11000</v>
      </c>
      <c r="E1135" s="8">
        <v>1788</v>
      </c>
      <c r="F1135" t="s">
        <v>8220</v>
      </c>
      <c r="G1135" t="s">
        <v>8223</v>
      </c>
      <c r="H1135" t="s">
        <v>8245</v>
      </c>
      <c r="I1135">
        <v>1431206058</v>
      </c>
      <c r="J1135">
        <v>1428614058</v>
      </c>
      <c r="K1135" t="b">
        <v>0</v>
      </c>
      <c r="L1135">
        <v>20</v>
      </c>
      <c r="M1135" t="b">
        <v>0</v>
      </c>
      <c r="N1135" t="s">
        <v>8269</v>
      </c>
      <c r="O1135" s="20" t="s">
        <v>8319</v>
      </c>
      <c r="P1135" s="15" t="s">
        <v>8320</v>
      </c>
      <c r="Q1135" s="12">
        <v>42103.884930555556</v>
      </c>
      <c r="R1135">
        <v>2015</v>
      </c>
      <c r="S1135" t="s">
        <v>8367</v>
      </c>
    </row>
    <row r="1136" spans="1:19" ht="290.5" thickBot="1" x14ac:dyDescent="0.4">
      <c r="A1136">
        <v>3855</v>
      </c>
      <c r="B1136" s="3" t="s">
        <v>3852</v>
      </c>
      <c r="C1136" s="3" t="s">
        <v>7964</v>
      </c>
      <c r="D1136" s="6">
        <v>1000</v>
      </c>
      <c r="E1136" s="8">
        <v>25</v>
      </c>
      <c r="F1136" t="s">
        <v>8220</v>
      </c>
      <c r="G1136" t="s">
        <v>8223</v>
      </c>
      <c r="H1136" t="s">
        <v>8245</v>
      </c>
      <c r="I1136">
        <v>1427408271</v>
      </c>
      <c r="J1136">
        <v>1424819871</v>
      </c>
      <c r="K1136" t="b">
        <v>0</v>
      </c>
      <c r="L1136">
        <v>1</v>
      </c>
      <c r="M1136" t="b">
        <v>0</v>
      </c>
      <c r="N1136" t="s">
        <v>8269</v>
      </c>
      <c r="O1136" s="20" t="s">
        <v>8319</v>
      </c>
      <c r="P1136" s="15" t="s">
        <v>8320</v>
      </c>
      <c r="Q1136" s="13">
        <v>42059.970729166664</v>
      </c>
      <c r="R1136">
        <v>2015</v>
      </c>
      <c r="S1136" t="s">
        <v>8376</v>
      </c>
    </row>
    <row r="1137" spans="1:19" ht="276" thickBot="1" x14ac:dyDescent="0.4">
      <c r="A1137">
        <v>3856</v>
      </c>
      <c r="B1137" s="3" t="s">
        <v>3853</v>
      </c>
      <c r="C1137" s="3" t="s">
        <v>7965</v>
      </c>
      <c r="D1137" s="6">
        <v>5000</v>
      </c>
      <c r="E1137" s="8">
        <v>1</v>
      </c>
      <c r="F1137" t="s">
        <v>8220</v>
      </c>
      <c r="G1137" t="s">
        <v>8223</v>
      </c>
      <c r="H1137" t="s">
        <v>8245</v>
      </c>
      <c r="I1137">
        <v>1425833403</v>
      </c>
      <c r="J1137">
        <v>1423245003</v>
      </c>
      <c r="K1137" t="b">
        <v>0</v>
      </c>
      <c r="L1137">
        <v>1</v>
      </c>
      <c r="M1137" t="b">
        <v>0</v>
      </c>
      <c r="N1137" t="s">
        <v>8269</v>
      </c>
      <c r="O1137" s="20" t="s">
        <v>8319</v>
      </c>
      <c r="P1137" s="15" t="s">
        <v>8320</v>
      </c>
      <c r="Q1137" s="12">
        <v>42041.743090277778</v>
      </c>
      <c r="R1137">
        <v>2015</v>
      </c>
      <c r="S1137" t="s">
        <v>8376</v>
      </c>
    </row>
    <row r="1138" spans="1:19" ht="261.5" thickBot="1" x14ac:dyDescent="0.4">
      <c r="A1138">
        <v>3857</v>
      </c>
      <c r="B1138" s="3" t="s">
        <v>3854</v>
      </c>
      <c r="C1138" s="3" t="s">
        <v>7966</v>
      </c>
      <c r="D1138" s="6">
        <v>5000</v>
      </c>
      <c r="E1138" s="8">
        <v>260</v>
      </c>
      <c r="F1138" t="s">
        <v>8220</v>
      </c>
      <c r="G1138" t="s">
        <v>8223</v>
      </c>
      <c r="H1138" t="s">
        <v>8245</v>
      </c>
      <c r="I1138">
        <v>1406913120</v>
      </c>
      <c r="J1138">
        <v>1404927690</v>
      </c>
      <c r="K1138" t="b">
        <v>0</v>
      </c>
      <c r="L1138">
        <v>4</v>
      </c>
      <c r="M1138" t="b">
        <v>0</v>
      </c>
      <c r="N1138" t="s">
        <v>8269</v>
      </c>
      <c r="O1138" s="20" t="s">
        <v>8319</v>
      </c>
      <c r="P1138" s="15" t="s">
        <v>8320</v>
      </c>
      <c r="Q1138" s="13">
        <v>41829.73715277778</v>
      </c>
      <c r="R1138">
        <v>2014</v>
      </c>
      <c r="S1138" t="s">
        <v>8370</v>
      </c>
    </row>
    <row r="1139" spans="1:19" ht="218" thickBot="1" x14ac:dyDescent="0.4">
      <c r="A1139">
        <v>3858</v>
      </c>
      <c r="B1139" s="3" t="s">
        <v>3855</v>
      </c>
      <c r="C1139" s="3" t="s">
        <v>7967</v>
      </c>
      <c r="D1139" s="6">
        <v>500</v>
      </c>
      <c r="E1139" s="8">
        <v>10</v>
      </c>
      <c r="F1139" t="s">
        <v>8220</v>
      </c>
      <c r="G1139" t="s">
        <v>8224</v>
      </c>
      <c r="H1139" t="s">
        <v>8246</v>
      </c>
      <c r="I1139">
        <v>1432328400</v>
      </c>
      <c r="J1139">
        <v>1430734844</v>
      </c>
      <c r="K1139" t="b">
        <v>0</v>
      </c>
      <c r="L1139">
        <v>1</v>
      </c>
      <c r="M1139" t="b">
        <v>0</v>
      </c>
      <c r="N1139" t="s">
        <v>8269</v>
      </c>
      <c r="O1139" s="20" t="s">
        <v>8319</v>
      </c>
      <c r="P1139" s="15" t="s">
        <v>8320</v>
      </c>
      <c r="Q1139" s="12">
        <v>42128.431064814817</v>
      </c>
      <c r="R1139">
        <v>2015</v>
      </c>
      <c r="S1139" t="s">
        <v>8368</v>
      </c>
    </row>
    <row r="1140" spans="1:19" ht="218" thickBot="1" x14ac:dyDescent="0.4">
      <c r="A1140">
        <v>3859</v>
      </c>
      <c r="B1140" s="3" t="s">
        <v>3856</v>
      </c>
      <c r="C1140" s="3" t="s">
        <v>7968</v>
      </c>
      <c r="D1140" s="6">
        <v>2500</v>
      </c>
      <c r="E1140" s="8">
        <v>1</v>
      </c>
      <c r="F1140" t="s">
        <v>8220</v>
      </c>
      <c r="G1140" t="s">
        <v>8223</v>
      </c>
      <c r="H1140" t="s">
        <v>8245</v>
      </c>
      <c r="I1140">
        <v>1403730000</v>
      </c>
      <c r="J1140">
        <v>1401485207</v>
      </c>
      <c r="K1140" t="b">
        <v>0</v>
      </c>
      <c r="L1140">
        <v>1</v>
      </c>
      <c r="M1140" t="b">
        <v>0</v>
      </c>
      <c r="N1140" t="s">
        <v>8269</v>
      </c>
      <c r="O1140" s="20" t="s">
        <v>8319</v>
      </c>
      <c r="P1140" s="15" t="s">
        <v>8320</v>
      </c>
      <c r="Q1140" s="13">
        <v>41789.893599537034</v>
      </c>
      <c r="R1140">
        <v>2014</v>
      </c>
      <c r="S1140" t="s">
        <v>8368</v>
      </c>
    </row>
    <row r="1141" spans="1:19" ht="276" thickBot="1" x14ac:dyDescent="0.4">
      <c r="A1141">
        <v>3860</v>
      </c>
      <c r="B1141" s="3" t="s">
        <v>3857</v>
      </c>
      <c r="C1141" s="3" t="s">
        <v>7969</v>
      </c>
      <c r="D1141" s="6">
        <v>6000</v>
      </c>
      <c r="E1141" s="8">
        <v>1060</v>
      </c>
      <c r="F1141" t="s">
        <v>8220</v>
      </c>
      <c r="G1141" t="s">
        <v>8223</v>
      </c>
      <c r="H1141" t="s">
        <v>8245</v>
      </c>
      <c r="I1141">
        <v>1407858710</v>
      </c>
      <c r="J1141">
        <v>1405266710</v>
      </c>
      <c r="K1141" t="b">
        <v>0</v>
      </c>
      <c r="L1141">
        <v>13</v>
      </c>
      <c r="M1141" t="b">
        <v>0</v>
      </c>
      <c r="N1141" t="s">
        <v>8269</v>
      </c>
      <c r="O1141" s="20" t="s">
        <v>8319</v>
      </c>
      <c r="P1141" s="15" t="s">
        <v>8320</v>
      </c>
      <c r="Q1141" s="12">
        <v>41833.660995370374</v>
      </c>
      <c r="R1141">
        <v>2014</v>
      </c>
      <c r="S1141" t="s">
        <v>8370</v>
      </c>
    </row>
    <row r="1142" spans="1:19" ht="58.5" thickBot="1" x14ac:dyDescent="0.4">
      <c r="A1142">
        <v>3861</v>
      </c>
      <c r="B1142" s="3" t="s">
        <v>3858</v>
      </c>
      <c r="C1142" s="3" t="s">
        <v>7970</v>
      </c>
      <c r="D1142" s="6">
        <v>2000</v>
      </c>
      <c r="E1142" s="8">
        <v>100</v>
      </c>
      <c r="F1142" t="s">
        <v>8220</v>
      </c>
      <c r="G1142" t="s">
        <v>8223</v>
      </c>
      <c r="H1142" t="s">
        <v>8245</v>
      </c>
      <c r="I1142">
        <v>1415828820</v>
      </c>
      <c r="J1142">
        <v>1412258977</v>
      </c>
      <c r="K1142" t="b">
        <v>0</v>
      </c>
      <c r="L1142">
        <v>1</v>
      </c>
      <c r="M1142" t="b">
        <v>0</v>
      </c>
      <c r="N1142" t="s">
        <v>8269</v>
      </c>
      <c r="O1142" s="20" t="s">
        <v>8319</v>
      </c>
      <c r="P1142" s="15" t="s">
        <v>8320</v>
      </c>
      <c r="Q1142" s="13">
        <v>41914.590011574073</v>
      </c>
      <c r="R1142">
        <v>2014</v>
      </c>
      <c r="S1142" t="s">
        <v>8373</v>
      </c>
    </row>
    <row r="1143" spans="1:19" ht="131" thickBot="1" x14ac:dyDescent="0.4">
      <c r="A1143">
        <v>3862</v>
      </c>
      <c r="B1143" s="3" t="s">
        <v>3859</v>
      </c>
      <c r="C1143" s="3" t="s">
        <v>7971</v>
      </c>
      <c r="D1143" s="6">
        <v>7500</v>
      </c>
      <c r="E1143" s="8">
        <v>1</v>
      </c>
      <c r="F1143" t="s">
        <v>8220</v>
      </c>
      <c r="G1143" t="s">
        <v>8223</v>
      </c>
      <c r="H1143" t="s">
        <v>8245</v>
      </c>
      <c r="I1143">
        <v>1473699540</v>
      </c>
      <c r="J1143">
        <v>1472451356</v>
      </c>
      <c r="K1143" t="b">
        <v>0</v>
      </c>
      <c r="L1143">
        <v>1</v>
      </c>
      <c r="M1143" t="b">
        <v>0</v>
      </c>
      <c r="N1143" t="s">
        <v>8269</v>
      </c>
      <c r="O1143" s="20" t="s">
        <v>8319</v>
      </c>
      <c r="P1143" s="15" t="s">
        <v>8320</v>
      </c>
      <c r="Q1143" s="12">
        <v>42611.261064814818</v>
      </c>
      <c r="R1143">
        <v>2016</v>
      </c>
      <c r="S1143" t="s">
        <v>8371</v>
      </c>
    </row>
    <row r="1144" spans="1:19" ht="261.5" thickBot="1" x14ac:dyDescent="0.4">
      <c r="A1144">
        <v>3863</v>
      </c>
      <c r="B1144" s="3" t="s">
        <v>3860</v>
      </c>
      <c r="C1144" s="3" t="s">
        <v>7972</v>
      </c>
      <c r="D1144" s="6">
        <v>6000</v>
      </c>
      <c r="E1144" s="8">
        <v>0</v>
      </c>
      <c r="F1144" t="s">
        <v>8220</v>
      </c>
      <c r="G1144" t="s">
        <v>8223</v>
      </c>
      <c r="H1144" t="s">
        <v>8245</v>
      </c>
      <c r="I1144">
        <v>1446739905</v>
      </c>
      <c r="J1144">
        <v>1441552305</v>
      </c>
      <c r="K1144" t="b">
        <v>0</v>
      </c>
      <c r="L1144">
        <v>0</v>
      </c>
      <c r="M1144" t="b">
        <v>0</v>
      </c>
      <c r="N1144" t="s">
        <v>8269</v>
      </c>
      <c r="O1144" s="20" t="s">
        <v>8319</v>
      </c>
      <c r="P1144" s="15" t="s">
        <v>8320</v>
      </c>
      <c r="Q1144" s="13">
        <v>42253.633159722223</v>
      </c>
      <c r="R1144">
        <v>2015</v>
      </c>
      <c r="S1144" t="s">
        <v>8372</v>
      </c>
    </row>
    <row r="1145" spans="1:19" ht="261.5" thickBot="1" x14ac:dyDescent="0.4">
      <c r="A1145">
        <v>3864</v>
      </c>
      <c r="B1145" s="3" t="s">
        <v>3861</v>
      </c>
      <c r="C1145" s="3" t="s">
        <v>7973</v>
      </c>
      <c r="D1145" s="6">
        <v>5000</v>
      </c>
      <c r="E1145" s="8">
        <v>60</v>
      </c>
      <c r="F1145" t="s">
        <v>8220</v>
      </c>
      <c r="G1145" t="s">
        <v>8223</v>
      </c>
      <c r="H1145" t="s">
        <v>8245</v>
      </c>
      <c r="I1145">
        <v>1447799054</v>
      </c>
      <c r="J1145">
        <v>1445203454</v>
      </c>
      <c r="K1145" t="b">
        <v>0</v>
      </c>
      <c r="L1145">
        <v>3</v>
      </c>
      <c r="M1145" t="b">
        <v>0</v>
      </c>
      <c r="N1145" t="s">
        <v>8269</v>
      </c>
      <c r="O1145" s="20" t="s">
        <v>8319</v>
      </c>
      <c r="P1145" s="15" t="s">
        <v>8320</v>
      </c>
      <c r="Q1145" s="12">
        <v>42295.891828703701</v>
      </c>
      <c r="R1145">
        <v>2015</v>
      </c>
      <c r="S1145" t="s">
        <v>8373</v>
      </c>
    </row>
    <row r="1146" spans="1:19" ht="218" thickBot="1" x14ac:dyDescent="0.4">
      <c r="A1146">
        <v>3865</v>
      </c>
      <c r="B1146" s="3" t="s">
        <v>3862</v>
      </c>
      <c r="C1146" s="3" t="s">
        <v>7974</v>
      </c>
      <c r="D1146" s="6">
        <v>2413</v>
      </c>
      <c r="E1146" s="8">
        <v>650</v>
      </c>
      <c r="F1146" t="s">
        <v>8220</v>
      </c>
      <c r="G1146" t="s">
        <v>8228</v>
      </c>
      <c r="H1146" t="s">
        <v>8250</v>
      </c>
      <c r="I1146">
        <v>1409376600</v>
      </c>
      <c r="J1146">
        <v>1405957098</v>
      </c>
      <c r="K1146" t="b">
        <v>0</v>
      </c>
      <c r="L1146">
        <v>14</v>
      </c>
      <c r="M1146" t="b">
        <v>0</v>
      </c>
      <c r="N1146" t="s">
        <v>8269</v>
      </c>
      <c r="O1146" s="20" t="s">
        <v>8319</v>
      </c>
      <c r="P1146" s="15" t="s">
        <v>8320</v>
      </c>
      <c r="Q1146" s="13">
        <v>41841.651597222219</v>
      </c>
      <c r="R1146">
        <v>2014</v>
      </c>
      <c r="S1146" t="s">
        <v>8370</v>
      </c>
    </row>
    <row r="1147" spans="1:19" ht="131" thickBot="1" x14ac:dyDescent="0.4">
      <c r="A1147">
        <v>3866</v>
      </c>
      <c r="B1147" s="3" t="s">
        <v>3863</v>
      </c>
      <c r="C1147" s="3" t="s">
        <v>7975</v>
      </c>
      <c r="D1147" s="6">
        <v>2000</v>
      </c>
      <c r="E1147" s="8">
        <v>11</v>
      </c>
      <c r="F1147" t="s">
        <v>8220</v>
      </c>
      <c r="G1147" t="s">
        <v>8223</v>
      </c>
      <c r="H1147" t="s">
        <v>8245</v>
      </c>
      <c r="I1147">
        <v>1458703740</v>
      </c>
      <c r="J1147">
        <v>1454453021</v>
      </c>
      <c r="K1147" t="b">
        <v>0</v>
      </c>
      <c r="L1147">
        <v>2</v>
      </c>
      <c r="M1147" t="b">
        <v>0</v>
      </c>
      <c r="N1147" t="s">
        <v>8269</v>
      </c>
      <c r="O1147" s="20" t="s">
        <v>8319</v>
      </c>
      <c r="P1147" s="15" t="s">
        <v>8320</v>
      </c>
      <c r="Q1147" s="12">
        <v>42402.947002314817</v>
      </c>
      <c r="R1147">
        <v>2016</v>
      </c>
      <c r="S1147" t="s">
        <v>8376</v>
      </c>
    </row>
    <row r="1148" spans="1:19" ht="247" thickBot="1" x14ac:dyDescent="0.4">
      <c r="A1148">
        <v>3867</v>
      </c>
      <c r="B1148" s="3" t="s">
        <v>3864</v>
      </c>
      <c r="C1148" s="3" t="s">
        <v>7976</v>
      </c>
      <c r="D1148" s="6">
        <v>2000</v>
      </c>
      <c r="E1148" s="8">
        <v>251</v>
      </c>
      <c r="F1148" t="s">
        <v>8220</v>
      </c>
      <c r="G1148" t="s">
        <v>8223</v>
      </c>
      <c r="H1148" t="s">
        <v>8245</v>
      </c>
      <c r="I1148">
        <v>1466278339</v>
      </c>
      <c r="J1148">
        <v>1463686339</v>
      </c>
      <c r="K1148" t="b">
        <v>0</v>
      </c>
      <c r="L1148">
        <v>5</v>
      </c>
      <c r="M1148" t="b">
        <v>0</v>
      </c>
      <c r="N1148" t="s">
        <v>8269</v>
      </c>
      <c r="O1148" s="20" t="s">
        <v>8319</v>
      </c>
      <c r="P1148" s="15" t="s">
        <v>8320</v>
      </c>
      <c r="Q1148" s="13">
        <v>42509.814108796294</v>
      </c>
      <c r="R1148">
        <v>2016</v>
      </c>
      <c r="S1148" t="s">
        <v>8368</v>
      </c>
    </row>
    <row r="1149" spans="1:19" ht="87.5" thickBot="1" x14ac:dyDescent="0.4">
      <c r="A1149">
        <v>3868</v>
      </c>
      <c r="B1149" s="3" t="s">
        <v>3865</v>
      </c>
      <c r="C1149" s="3" t="s">
        <v>7977</v>
      </c>
      <c r="D1149" s="6">
        <v>5000</v>
      </c>
      <c r="E1149" s="8">
        <v>10</v>
      </c>
      <c r="F1149" t="s">
        <v>8219</v>
      </c>
      <c r="G1149" t="s">
        <v>8224</v>
      </c>
      <c r="H1149" t="s">
        <v>8246</v>
      </c>
      <c r="I1149">
        <v>1410191405</v>
      </c>
      <c r="J1149">
        <v>1408031405</v>
      </c>
      <c r="K1149" t="b">
        <v>0</v>
      </c>
      <c r="L1149">
        <v>1</v>
      </c>
      <c r="M1149" t="b">
        <v>0</v>
      </c>
      <c r="N1149" t="s">
        <v>8303</v>
      </c>
      <c r="O1149" s="20" t="s">
        <v>8319</v>
      </c>
      <c r="P1149" s="15" t="s">
        <v>8361</v>
      </c>
      <c r="Q1149" s="12">
        <v>41865.659780092596</v>
      </c>
      <c r="R1149">
        <v>2014</v>
      </c>
      <c r="S1149" t="s">
        <v>8371</v>
      </c>
    </row>
    <row r="1150" spans="1:19" ht="189" thickBot="1" x14ac:dyDescent="0.4">
      <c r="A1150">
        <v>3869</v>
      </c>
      <c r="B1150" s="3" t="s">
        <v>3866</v>
      </c>
      <c r="C1150" s="3" t="s">
        <v>7978</v>
      </c>
      <c r="D1150" s="6">
        <v>13111</v>
      </c>
      <c r="E1150" s="8">
        <v>452</v>
      </c>
      <c r="F1150" t="s">
        <v>8219</v>
      </c>
      <c r="G1150" t="s">
        <v>8223</v>
      </c>
      <c r="H1150" t="s">
        <v>8245</v>
      </c>
      <c r="I1150">
        <v>1426302660</v>
      </c>
      <c r="J1150">
        <v>1423761792</v>
      </c>
      <c r="K1150" t="b">
        <v>0</v>
      </c>
      <c r="L1150">
        <v>15</v>
      </c>
      <c r="M1150" t="b">
        <v>0</v>
      </c>
      <c r="N1150" t="s">
        <v>8303</v>
      </c>
      <c r="O1150" s="20" t="s">
        <v>8319</v>
      </c>
      <c r="P1150" s="15" t="s">
        <v>8361</v>
      </c>
      <c r="Q1150" s="13">
        <v>42047.724444444444</v>
      </c>
      <c r="R1150">
        <v>2015</v>
      </c>
      <c r="S1150" t="s">
        <v>8376</v>
      </c>
    </row>
    <row r="1151" spans="1:19" ht="247" thickBot="1" x14ac:dyDescent="0.4">
      <c r="A1151">
        <v>3870</v>
      </c>
      <c r="B1151" s="3" t="s">
        <v>3867</v>
      </c>
      <c r="C1151" s="3" t="s">
        <v>7979</v>
      </c>
      <c r="D1151" s="6">
        <v>10000</v>
      </c>
      <c r="E1151" s="8">
        <v>1500</v>
      </c>
      <c r="F1151" t="s">
        <v>8219</v>
      </c>
      <c r="G1151" t="s">
        <v>8223</v>
      </c>
      <c r="H1151" t="s">
        <v>8245</v>
      </c>
      <c r="I1151">
        <v>1404360478</v>
      </c>
      <c r="J1151">
        <v>1401768478</v>
      </c>
      <c r="K1151" t="b">
        <v>0</v>
      </c>
      <c r="L1151">
        <v>10</v>
      </c>
      <c r="M1151" t="b">
        <v>0</v>
      </c>
      <c r="N1151" t="s">
        <v>8303</v>
      </c>
      <c r="O1151" s="20" t="s">
        <v>8319</v>
      </c>
      <c r="P1151" s="15" t="s">
        <v>8361</v>
      </c>
      <c r="Q1151" s="12">
        <v>41793.172199074077</v>
      </c>
      <c r="R1151">
        <v>2014</v>
      </c>
      <c r="S1151" t="s">
        <v>8369</v>
      </c>
    </row>
    <row r="1152" spans="1:19" ht="189" thickBot="1" x14ac:dyDescent="0.4">
      <c r="A1152">
        <v>3871</v>
      </c>
      <c r="B1152" s="3" t="s">
        <v>3868</v>
      </c>
      <c r="C1152" s="3" t="s">
        <v>7980</v>
      </c>
      <c r="D1152" s="6">
        <v>1500</v>
      </c>
      <c r="E1152" s="8">
        <v>40</v>
      </c>
      <c r="F1152" t="s">
        <v>8219</v>
      </c>
      <c r="G1152" t="s">
        <v>8223</v>
      </c>
      <c r="H1152" t="s">
        <v>8245</v>
      </c>
      <c r="I1152">
        <v>1490809450</v>
      </c>
      <c r="J1152">
        <v>1485629050</v>
      </c>
      <c r="K1152" t="b">
        <v>0</v>
      </c>
      <c r="L1152">
        <v>3</v>
      </c>
      <c r="M1152" t="b">
        <v>0</v>
      </c>
      <c r="N1152" t="s">
        <v>8303</v>
      </c>
      <c r="O1152" s="20" t="s">
        <v>8319</v>
      </c>
      <c r="P1152" s="15" t="s">
        <v>8361</v>
      </c>
      <c r="Q1152" s="13">
        <v>42763.780671296299</v>
      </c>
      <c r="R1152">
        <v>2017</v>
      </c>
      <c r="S1152" t="s">
        <v>8365</v>
      </c>
    </row>
    <row r="1153" spans="1:19" ht="247" thickBot="1" x14ac:dyDescent="0.4">
      <c r="A1153">
        <v>3872</v>
      </c>
      <c r="B1153" s="3" t="s">
        <v>3869</v>
      </c>
      <c r="C1153" s="3" t="s">
        <v>7981</v>
      </c>
      <c r="D1153" s="6">
        <v>15000</v>
      </c>
      <c r="E1153" s="8">
        <v>0</v>
      </c>
      <c r="F1153" t="s">
        <v>8219</v>
      </c>
      <c r="G1153" t="s">
        <v>8223</v>
      </c>
      <c r="H1153" t="s">
        <v>8245</v>
      </c>
      <c r="I1153">
        <v>1439522996</v>
      </c>
      <c r="J1153">
        <v>1435202996</v>
      </c>
      <c r="K1153" t="b">
        <v>0</v>
      </c>
      <c r="L1153">
        <v>0</v>
      </c>
      <c r="M1153" t="b">
        <v>0</v>
      </c>
      <c r="N1153" t="s">
        <v>8303</v>
      </c>
      <c r="O1153" s="20" t="s">
        <v>8319</v>
      </c>
      <c r="P1153" s="15" t="s">
        <v>8361</v>
      </c>
      <c r="Q1153" s="12">
        <v>42180.145787037036</v>
      </c>
      <c r="R1153">
        <v>2015</v>
      </c>
      <c r="S1153" t="s">
        <v>8369</v>
      </c>
    </row>
    <row r="1154" spans="1:19" ht="276" thickBot="1" x14ac:dyDescent="0.4">
      <c r="A1154">
        <v>3873</v>
      </c>
      <c r="B1154" s="3" t="s">
        <v>3870</v>
      </c>
      <c r="C1154" s="3" t="s">
        <v>7982</v>
      </c>
      <c r="D1154" s="6">
        <v>5500</v>
      </c>
      <c r="E1154" s="8">
        <v>0</v>
      </c>
      <c r="F1154" t="s">
        <v>8219</v>
      </c>
      <c r="G1154" t="s">
        <v>8223</v>
      </c>
      <c r="H1154" t="s">
        <v>8245</v>
      </c>
      <c r="I1154">
        <v>1444322535</v>
      </c>
      <c r="J1154">
        <v>1441730535</v>
      </c>
      <c r="K1154" t="b">
        <v>0</v>
      </c>
      <c r="L1154">
        <v>0</v>
      </c>
      <c r="M1154" t="b">
        <v>0</v>
      </c>
      <c r="N1154" t="s">
        <v>8303</v>
      </c>
      <c r="O1154" s="20" t="s">
        <v>8319</v>
      </c>
      <c r="P1154" s="15" t="s">
        <v>8361</v>
      </c>
      <c r="Q1154" s="13">
        <v>42255.696006944447</v>
      </c>
      <c r="R1154">
        <v>2015</v>
      </c>
      <c r="S1154" t="s">
        <v>8372</v>
      </c>
    </row>
    <row r="1155" spans="1:19" ht="276" thickBot="1" x14ac:dyDescent="0.4">
      <c r="A1155">
        <v>3874</v>
      </c>
      <c r="B1155" s="3" t="s">
        <v>3871</v>
      </c>
      <c r="C1155" s="3" t="s">
        <v>7983</v>
      </c>
      <c r="D1155" s="6">
        <v>620</v>
      </c>
      <c r="E1155" s="8">
        <v>0</v>
      </c>
      <c r="F1155" t="s">
        <v>8219</v>
      </c>
      <c r="G1155" t="s">
        <v>8227</v>
      </c>
      <c r="H1155" t="s">
        <v>8249</v>
      </c>
      <c r="I1155">
        <v>1422061200</v>
      </c>
      <c r="J1155">
        <v>1420244622</v>
      </c>
      <c r="K1155" t="b">
        <v>0</v>
      </c>
      <c r="L1155">
        <v>0</v>
      </c>
      <c r="M1155" t="b">
        <v>0</v>
      </c>
      <c r="N1155" t="s">
        <v>8303</v>
      </c>
      <c r="O1155" s="20" t="s">
        <v>8319</v>
      </c>
      <c r="P1155" s="15" t="s">
        <v>8361</v>
      </c>
      <c r="Q1155" s="12">
        <v>42007.016458333332</v>
      </c>
      <c r="R1155">
        <v>2015</v>
      </c>
      <c r="S1155" t="s">
        <v>8365</v>
      </c>
    </row>
    <row r="1156" spans="1:19" ht="261.5" thickBot="1" x14ac:dyDescent="0.4">
      <c r="A1156">
        <v>3875</v>
      </c>
      <c r="B1156" s="3" t="s">
        <v>3872</v>
      </c>
      <c r="C1156" s="3" t="s">
        <v>7984</v>
      </c>
      <c r="D1156" s="6">
        <v>30000</v>
      </c>
      <c r="E1156" s="8">
        <v>0</v>
      </c>
      <c r="F1156" t="s">
        <v>8219</v>
      </c>
      <c r="G1156" t="s">
        <v>8231</v>
      </c>
      <c r="H1156" t="s">
        <v>8252</v>
      </c>
      <c r="I1156">
        <v>1472896800</v>
      </c>
      <c r="J1156">
        <v>1472804365</v>
      </c>
      <c r="K1156" t="b">
        <v>0</v>
      </c>
      <c r="L1156">
        <v>0</v>
      </c>
      <c r="M1156" t="b">
        <v>0</v>
      </c>
      <c r="N1156" t="s">
        <v>8303</v>
      </c>
      <c r="O1156" s="20" t="s">
        <v>8319</v>
      </c>
      <c r="P1156" s="15" t="s">
        <v>8361</v>
      </c>
      <c r="Q1156" s="13">
        <v>42615.346817129626</v>
      </c>
      <c r="R1156">
        <v>2016</v>
      </c>
      <c r="S1156" t="s">
        <v>8372</v>
      </c>
    </row>
    <row r="1157" spans="1:19" ht="261.5" thickBot="1" x14ac:dyDescent="0.4">
      <c r="A1157">
        <v>3876</v>
      </c>
      <c r="B1157" s="3" t="s">
        <v>3873</v>
      </c>
      <c r="C1157" s="3" t="s">
        <v>7985</v>
      </c>
      <c r="D1157" s="6">
        <v>3900</v>
      </c>
      <c r="E1157" s="8">
        <v>2059</v>
      </c>
      <c r="F1157" t="s">
        <v>8219</v>
      </c>
      <c r="G1157" t="s">
        <v>8224</v>
      </c>
      <c r="H1157" t="s">
        <v>8246</v>
      </c>
      <c r="I1157">
        <v>1454425128</v>
      </c>
      <c r="J1157">
        <v>1451833128</v>
      </c>
      <c r="K1157" t="b">
        <v>0</v>
      </c>
      <c r="L1157">
        <v>46</v>
      </c>
      <c r="M1157" t="b">
        <v>0</v>
      </c>
      <c r="N1157" t="s">
        <v>8303</v>
      </c>
      <c r="O1157" s="20" t="s">
        <v>8319</v>
      </c>
      <c r="P1157" s="15" t="s">
        <v>8361</v>
      </c>
      <c r="Q1157" s="12">
        <v>42372.624166666668</v>
      </c>
      <c r="R1157">
        <v>2016</v>
      </c>
      <c r="S1157" t="s">
        <v>8365</v>
      </c>
    </row>
    <row r="1158" spans="1:19" ht="276" thickBot="1" x14ac:dyDescent="0.4">
      <c r="A1158">
        <v>3877</v>
      </c>
      <c r="B1158" s="3" t="s">
        <v>3874</v>
      </c>
      <c r="C1158" s="3" t="s">
        <v>7986</v>
      </c>
      <c r="D1158" s="6">
        <v>25000</v>
      </c>
      <c r="E1158" s="8">
        <v>1241</v>
      </c>
      <c r="F1158" t="s">
        <v>8219</v>
      </c>
      <c r="G1158" t="s">
        <v>8223</v>
      </c>
      <c r="H1158" t="s">
        <v>8245</v>
      </c>
      <c r="I1158">
        <v>1481213752</v>
      </c>
      <c r="J1158">
        <v>1478621752</v>
      </c>
      <c r="K1158" t="b">
        <v>0</v>
      </c>
      <c r="L1158">
        <v>14</v>
      </c>
      <c r="M1158" t="b">
        <v>0</v>
      </c>
      <c r="N1158" t="s">
        <v>8303</v>
      </c>
      <c r="O1158" s="20" t="s">
        <v>8319</v>
      </c>
      <c r="P1158" s="15" t="s">
        <v>8361</v>
      </c>
      <c r="Q1158" s="13">
        <v>42682.677685185183</v>
      </c>
      <c r="R1158">
        <v>2016</v>
      </c>
      <c r="S1158" t="s">
        <v>8374</v>
      </c>
    </row>
    <row r="1159" spans="1:19" ht="232.5" thickBot="1" x14ac:dyDescent="0.4">
      <c r="A1159">
        <v>3878</v>
      </c>
      <c r="B1159" s="3" t="s">
        <v>3875</v>
      </c>
      <c r="C1159" s="3" t="s">
        <v>7987</v>
      </c>
      <c r="D1159" s="6">
        <v>18000</v>
      </c>
      <c r="E1159" s="8">
        <v>10</v>
      </c>
      <c r="F1159" t="s">
        <v>8219</v>
      </c>
      <c r="G1159" t="s">
        <v>8223</v>
      </c>
      <c r="H1159" t="s">
        <v>8245</v>
      </c>
      <c r="I1159">
        <v>1435636740</v>
      </c>
      <c r="J1159">
        <v>1433014746</v>
      </c>
      <c r="K1159" t="b">
        <v>0</v>
      </c>
      <c r="L1159">
        <v>1</v>
      </c>
      <c r="M1159" t="b">
        <v>0</v>
      </c>
      <c r="N1159" t="s">
        <v>8303</v>
      </c>
      <c r="O1159" s="20" t="s">
        <v>8319</v>
      </c>
      <c r="P1159" s="15" t="s">
        <v>8361</v>
      </c>
      <c r="Q1159" s="12">
        <v>42154.818819444445</v>
      </c>
      <c r="R1159">
        <v>2015</v>
      </c>
      <c r="S1159" t="s">
        <v>8368</v>
      </c>
    </row>
    <row r="1160" spans="1:19" ht="203.5" thickBot="1" x14ac:dyDescent="0.4">
      <c r="A1160">
        <v>3879</v>
      </c>
      <c r="B1160" s="3" t="s">
        <v>3876</v>
      </c>
      <c r="C1160" s="3" t="s">
        <v>7988</v>
      </c>
      <c r="D1160" s="6">
        <v>15000</v>
      </c>
      <c r="E1160" s="8">
        <v>0</v>
      </c>
      <c r="F1160" t="s">
        <v>8219</v>
      </c>
      <c r="G1160" t="s">
        <v>8224</v>
      </c>
      <c r="H1160" t="s">
        <v>8246</v>
      </c>
      <c r="I1160">
        <v>1422218396</v>
      </c>
      <c r="J1160">
        <v>1419626396</v>
      </c>
      <c r="K1160" t="b">
        <v>0</v>
      </c>
      <c r="L1160">
        <v>0</v>
      </c>
      <c r="M1160" t="b">
        <v>0</v>
      </c>
      <c r="N1160" t="s">
        <v>8303</v>
      </c>
      <c r="O1160" s="20" t="s">
        <v>8319</v>
      </c>
      <c r="P1160" s="15" t="s">
        <v>8361</v>
      </c>
      <c r="Q1160" s="13">
        <v>41999.861064814817</v>
      </c>
      <c r="R1160">
        <v>2014</v>
      </c>
      <c r="S1160" t="s">
        <v>8375</v>
      </c>
    </row>
    <row r="1161" spans="1:19" ht="276" thickBot="1" x14ac:dyDescent="0.4">
      <c r="A1161">
        <v>3880</v>
      </c>
      <c r="B1161" s="3" t="s">
        <v>3877</v>
      </c>
      <c r="C1161" s="3" t="s">
        <v>7989</v>
      </c>
      <c r="D1161" s="6">
        <v>7500</v>
      </c>
      <c r="E1161" s="8">
        <v>980</v>
      </c>
      <c r="F1161" t="s">
        <v>8219</v>
      </c>
      <c r="G1161" t="s">
        <v>8224</v>
      </c>
      <c r="H1161" t="s">
        <v>8246</v>
      </c>
      <c r="I1161">
        <v>1406761200</v>
      </c>
      <c r="J1161">
        <v>1403724820</v>
      </c>
      <c r="K1161" t="b">
        <v>0</v>
      </c>
      <c r="L1161">
        <v>17</v>
      </c>
      <c r="M1161" t="b">
        <v>0</v>
      </c>
      <c r="N1161" t="s">
        <v>8303</v>
      </c>
      <c r="O1161" s="20" t="s">
        <v>8319</v>
      </c>
      <c r="P1161" s="15" t="s">
        <v>8361</v>
      </c>
      <c r="Q1161" s="12">
        <v>41815.815046296295</v>
      </c>
      <c r="R1161">
        <v>2014</v>
      </c>
      <c r="S1161" t="s">
        <v>8369</v>
      </c>
    </row>
    <row r="1162" spans="1:19" ht="145.5" thickBot="1" x14ac:dyDescent="0.4">
      <c r="A1162">
        <v>3881</v>
      </c>
      <c r="B1162" s="3" t="s">
        <v>3878</v>
      </c>
      <c r="C1162" s="3" t="s">
        <v>7990</v>
      </c>
      <c r="D1162" s="6">
        <v>500</v>
      </c>
      <c r="E1162" s="8">
        <v>25</v>
      </c>
      <c r="F1162" t="s">
        <v>8219</v>
      </c>
      <c r="G1162" t="s">
        <v>8223</v>
      </c>
      <c r="H1162" t="s">
        <v>8245</v>
      </c>
      <c r="I1162">
        <v>1487550399</v>
      </c>
      <c r="J1162">
        <v>1484958399</v>
      </c>
      <c r="K1162" t="b">
        <v>0</v>
      </c>
      <c r="L1162">
        <v>1</v>
      </c>
      <c r="M1162" t="b">
        <v>0</v>
      </c>
      <c r="N1162" t="s">
        <v>8303</v>
      </c>
      <c r="O1162" s="20" t="s">
        <v>8319</v>
      </c>
      <c r="P1162" s="15" t="s">
        <v>8361</v>
      </c>
      <c r="Q1162" s="13">
        <v>42756.018506944441</v>
      </c>
      <c r="R1162">
        <v>2017</v>
      </c>
      <c r="S1162" t="s">
        <v>8365</v>
      </c>
    </row>
    <row r="1163" spans="1:19" ht="218" thickBot="1" x14ac:dyDescent="0.4">
      <c r="A1163">
        <v>3882</v>
      </c>
      <c r="B1163" s="3" t="s">
        <v>3879</v>
      </c>
      <c r="C1163" s="3" t="s">
        <v>7991</v>
      </c>
      <c r="D1163" s="6">
        <v>30000</v>
      </c>
      <c r="E1163" s="8">
        <v>0</v>
      </c>
      <c r="F1163" t="s">
        <v>8219</v>
      </c>
      <c r="G1163" t="s">
        <v>8225</v>
      </c>
      <c r="H1163" t="s">
        <v>8247</v>
      </c>
      <c r="I1163">
        <v>1454281380</v>
      </c>
      <c r="J1163">
        <v>1451950570</v>
      </c>
      <c r="K1163" t="b">
        <v>0</v>
      </c>
      <c r="L1163">
        <v>0</v>
      </c>
      <c r="M1163" t="b">
        <v>0</v>
      </c>
      <c r="N1163" t="s">
        <v>8303</v>
      </c>
      <c r="O1163" s="20" t="s">
        <v>8319</v>
      </c>
      <c r="P1163" s="15" t="s">
        <v>8361</v>
      </c>
      <c r="Q1163" s="12">
        <v>42373.983449074076</v>
      </c>
      <c r="R1163">
        <v>2016</v>
      </c>
      <c r="S1163" t="s">
        <v>8365</v>
      </c>
    </row>
    <row r="1164" spans="1:19" ht="305" thickBot="1" x14ac:dyDescent="0.4">
      <c r="A1164">
        <v>3883</v>
      </c>
      <c r="B1164" s="3" t="s">
        <v>3880</v>
      </c>
      <c r="C1164" s="3" t="s">
        <v>7992</v>
      </c>
      <c r="D1164" s="6">
        <v>15000</v>
      </c>
      <c r="E1164" s="8">
        <v>0</v>
      </c>
      <c r="F1164" t="s">
        <v>8219</v>
      </c>
      <c r="G1164" t="s">
        <v>8224</v>
      </c>
      <c r="H1164" t="s">
        <v>8246</v>
      </c>
      <c r="I1164">
        <v>1409668069</v>
      </c>
      <c r="J1164">
        <v>1407076069</v>
      </c>
      <c r="K1164" t="b">
        <v>0</v>
      </c>
      <c r="L1164">
        <v>0</v>
      </c>
      <c r="M1164" t="b">
        <v>0</v>
      </c>
      <c r="N1164" t="s">
        <v>8303</v>
      </c>
      <c r="O1164" s="20" t="s">
        <v>8319</v>
      </c>
      <c r="P1164" s="15" t="s">
        <v>8361</v>
      </c>
      <c r="Q1164" s="13">
        <v>41854.602650462963</v>
      </c>
      <c r="R1164">
        <v>2014</v>
      </c>
      <c r="S1164" t="s">
        <v>8371</v>
      </c>
    </row>
    <row r="1165" spans="1:19" ht="218" thickBot="1" x14ac:dyDescent="0.4">
      <c r="A1165">
        <v>3884</v>
      </c>
      <c r="B1165" s="3" t="s">
        <v>3881</v>
      </c>
      <c r="C1165" s="3" t="s">
        <v>7993</v>
      </c>
      <c r="D1165" s="6">
        <v>10000</v>
      </c>
      <c r="E1165" s="8">
        <v>0</v>
      </c>
      <c r="F1165" t="s">
        <v>8219</v>
      </c>
      <c r="G1165" t="s">
        <v>8223</v>
      </c>
      <c r="H1165" t="s">
        <v>8245</v>
      </c>
      <c r="I1165">
        <v>1427479192</v>
      </c>
      <c r="J1165">
        <v>1425322792</v>
      </c>
      <c r="K1165" t="b">
        <v>0</v>
      </c>
      <c r="L1165">
        <v>0</v>
      </c>
      <c r="M1165" t="b">
        <v>0</v>
      </c>
      <c r="N1165" t="s">
        <v>8303</v>
      </c>
      <c r="O1165" s="20" t="s">
        <v>8319</v>
      </c>
      <c r="P1165" s="15" t="s">
        <v>8361</v>
      </c>
      <c r="Q1165" s="12">
        <v>42065.791574074072</v>
      </c>
      <c r="R1165">
        <v>2015</v>
      </c>
      <c r="S1165" t="s">
        <v>8366</v>
      </c>
    </row>
    <row r="1166" spans="1:19" ht="189" thickBot="1" x14ac:dyDescent="0.4">
      <c r="A1166">
        <v>3885</v>
      </c>
      <c r="B1166" s="3" t="s">
        <v>3882</v>
      </c>
      <c r="C1166" s="3" t="s">
        <v>7994</v>
      </c>
      <c r="D1166" s="6">
        <v>375000</v>
      </c>
      <c r="E1166" s="8">
        <v>0</v>
      </c>
      <c r="F1166" t="s">
        <v>8219</v>
      </c>
      <c r="G1166" t="s">
        <v>8223</v>
      </c>
      <c r="H1166" t="s">
        <v>8245</v>
      </c>
      <c r="I1166">
        <v>1462834191</v>
      </c>
      <c r="J1166">
        <v>1460242191</v>
      </c>
      <c r="K1166" t="b">
        <v>0</v>
      </c>
      <c r="L1166">
        <v>0</v>
      </c>
      <c r="M1166" t="b">
        <v>0</v>
      </c>
      <c r="N1166" t="s">
        <v>8303</v>
      </c>
      <c r="O1166" s="20" t="s">
        <v>8319</v>
      </c>
      <c r="P1166" s="15" t="s">
        <v>8361</v>
      </c>
      <c r="Q1166" s="13">
        <v>42469.951284722221</v>
      </c>
      <c r="R1166">
        <v>2016</v>
      </c>
      <c r="S1166" t="s">
        <v>8367</v>
      </c>
    </row>
    <row r="1167" spans="1:19" ht="44" thickBot="1" x14ac:dyDescent="0.4">
      <c r="A1167">
        <v>3886</v>
      </c>
      <c r="B1167" s="3" t="s">
        <v>3883</v>
      </c>
      <c r="C1167" s="3">
        <v>1</v>
      </c>
      <c r="D1167" s="6">
        <v>10000</v>
      </c>
      <c r="E1167" s="8">
        <v>0</v>
      </c>
      <c r="F1167" t="s">
        <v>8219</v>
      </c>
      <c r="G1167" t="s">
        <v>8225</v>
      </c>
      <c r="H1167" t="s">
        <v>8247</v>
      </c>
      <c r="I1167">
        <v>1418275702</v>
      </c>
      <c r="J1167">
        <v>1415683702</v>
      </c>
      <c r="K1167" t="b">
        <v>0</v>
      </c>
      <c r="L1167">
        <v>0</v>
      </c>
      <c r="M1167" t="b">
        <v>0</v>
      </c>
      <c r="N1167" t="s">
        <v>8303</v>
      </c>
      <c r="O1167" s="20" t="s">
        <v>8319</v>
      </c>
      <c r="P1167" s="15" t="s">
        <v>8361</v>
      </c>
      <c r="Q1167" s="12">
        <v>41954.228032407409</v>
      </c>
      <c r="R1167">
        <v>2014</v>
      </c>
      <c r="S1167" t="s">
        <v>8374</v>
      </c>
    </row>
    <row r="1168" spans="1:19" ht="276" thickBot="1" x14ac:dyDescent="0.4">
      <c r="A1168">
        <v>3887</v>
      </c>
      <c r="B1168" s="3" t="s">
        <v>3884</v>
      </c>
      <c r="C1168" s="3" t="s">
        <v>7995</v>
      </c>
      <c r="D1168" s="6">
        <v>2000</v>
      </c>
      <c r="E1168" s="8">
        <v>35</v>
      </c>
      <c r="F1168" t="s">
        <v>8219</v>
      </c>
      <c r="G1168" t="s">
        <v>8223</v>
      </c>
      <c r="H1168" t="s">
        <v>8245</v>
      </c>
      <c r="I1168">
        <v>1430517600</v>
      </c>
      <c r="J1168">
        <v>1426538129</v>
      </c>
      <c r="K1168" t="b">
        <v>0</v>
      </c>
      <c r="L1168">
        <v>2</v>
      </c>
      <c r="M1168" t="b">
        <v>0</v>
      </c>
      <c r="N1168" t="s">
        <v>8303</v>
      </c>
      <c r="O1168" s="20" t="s">
        <v>8319</v>
      </c>
      <c r="P1168" s="15" t="s">
        <v>8361</v>
      </c>
      <c r="Q1168" s="13">
        <v>42079.857974537037</v>
      </c>
      <c r="R1168">
        <v>2015</v>
      </c>
      <c r="S1168" t="s">
        <v>8366</v>
      </c>
    </row>
    <row r="1169" spans="1:19" ht="261.5" thickBot="1" x14ac:dyDescent="0.4">
      <c r="A1169">
        <v>3888</v>
      </c>
      <c r="B1169" s="3" t="s">
        <v>3885</v>
      </c>
      <c r="C1169" s="3" t="s">
        <v>7996</v>
      </c>
      <c r="D1169" s="6">
        <v>2000</v>
      </c>
      <c r="E1169" s="8">
        <v>542</v>
      </c>
      <c r="F1169" t="s">
        <v>8220</v>
      </c>
      <c r="G1169" t="s">
        <v>8224</v>
      </c>
      <c r="H1169" t="s">
        <v>8246</v>
      </c>
      <c r="I1169">
        <v>1488114358</v>
      </c>
      <c r="J1169">
        <v>1485522358</v>
      </c>
      <c r="K1169" t="b">
        <v>0</v>
      </c>
      <c r="L1169">
        <v>14</v>
      </c>
      <c r="M1169" t="b">
        <v>0</v>
      </c>
      <c r="N1169" t="s">
        <v>8269</v>
      </c>
      <c r="O1169" s="20" t="s">
        <v>8319</v>
      </c>
      <c r="P1169" s="15" t="s">
        <v>8320</v>
      </c>
      <c r="Q1169" s="12">
        <v>42762.545810185184</v>
      </c>
      <c r="R1169">
        <v>2017</v>
      </c>
      <c r="S1169" t="s">
        <v>8365</v>
      </c>
    </row>
    <row r="1170" spans="1:19" ht="203.5" thickBot="1" x14ac:dyDescent="0.4">
      <c r="A1170">
        <v>3889</v>
      </c>
      <c r="B1170" s="3" t="s">
        <v>3886</v>
      </c>
      <c r="C1170" s="3" t="s">
        <v>7997</v>
      </c>
      <c r="D1170" s="6">
        <v>8000</v>
      </c>
      <c r="E1170" s="8">
        <v>118</v>
      </c>
      <c r="F1170" t="s">
        <v>8220</v>
      </c>
      <c r="G1170" t="s">
        <v>8223</v>
      </c>
      <c r="H1170" t="s">
        <v>8245</v>
      </c>
      <c r="I1170">
        <v>1420413960</v>
      </c>
      <c r="J1170">
        <v>1417651630</v>
      </c>
      <c r="K1170" t="b">
        <v>0</v>
      </c>
      <c r="L1170">
        <v>9</v>
      </c>
      <c r="M1170" t="b">
        <v>0</v>
      </c>
      <c r="N1170" t="s">
        <v>8269</v>
      </c>
      <c r="O1170" s="20" t="s">
        <v>8319</v>
      </c>
      <c r="P1170" s="15" t="s">
        <v>8320</v>
      </c>
      <c r="Q1170" s="13">
        <v>41977.004976851851</v>
      </c>
      <c r="R1170">
        <v>2014</v>
      </c>
      <c r="S1170" t="s">
        <v>8375</v>
      </c>
    </row>
    <row r="1171" spans="1:19" ht="247" thickBot="1" x14ac:dyDescent="0.4">
      <c r="A1171">
        <v>3890</v>
      </c>
      <c r="B1171" s="3" t="s">
        <v>3887</v>
      </c>
      <c r="C1171" s="3" t="s">
        <v>7998</v>
      </c>
      <c r="D1171" s="6">
        <v>15000</v>
      </c>
      <c r="E1171" s="8">
        <v>2524</v>
      </c>
      <c r="F1171" t="s">
        <v>8220</v>
      </c>
      <c r="G1171" t="s">
        <v>8223</v>
      </c>
      <c r="H1171" t="s">
        <v>8245</v>
      </c>
      <c r="I1171">
        <v>1439662344</v>
      </c>
      <c r="J1171">
        <v>1434478344</v>
      </c>
      <c r="K1171" t="b">
        <v>0</v>
      </c>
      <c r="L1171">
        <v>8</v>
      </c>
      <c r="M1171" t="b">
        <v>0</v>
      </c>
      <c r="N1171" t="s">
        <v>8269</v>
      </c>
      <c r="O1171" s="20" t="s">
        <v>8319</v>
      </c>
      <c r="P1171" s="15" t="s">
        <v>8320</v>
      </c>
      <c r="Q1171" s="12">
        <v>42171.758611111109</v>
      </c>
      <c r="R1171">
        <v>2015</v>
      </c>
      <c r="S1171" t="s">
        <v>8369</v>
      </c>
    </row>
    <row r="1172" spans="1:19" ht="174.5" thickBot="1" x14ac:dyDescent="0.4">
      <c r="A1172">
        <v>3891</v>
      </c>
      <c r="B1172" s="3" t="s">
        <v>3888</v>
      </c>
      <c r="C1172" s="3" t="s">
        <v>7999</v>
      </c>
      <c r="D1172" s="6">
        <v>800</v>
      </c>
      <c r="E1172" s="8">
        <v>260</v>
      </c>
      <c r="F1172" t="s">
        <v>8220</v>
      </c>
      <c r="G1172" t="s">
        <v>8223</v>
      </c>
      <c r="H1172" t="s">
        <v>8245</v>
      </c>
      <c r="I1172">
        <v>1427086740</v>
      </c>
      <c r="J1172">
        <v>1424488244</v>
      </c>
      <c r="K1172" t="b">
        <v>0</v>
      </c>
      <c r="L1172">
        <v>7</v>
      </c>
      <c r="M1172" t="b">
        <v>0</v>
      </c>
      <c r="N1172" t="s">
        <v>8269</v>
      </c>
      <c r="O1172" s="20" t="s">
        <v>8319</v>
      </c>
      <c r="P1172" s="15" t="s">
        <v>8320</v>
      </c>
      <c r="Q1172" s="13">
        <v>42056.132453703707</v>
      </c>
      <c r="R1172">
        <v>2015</v>
      </c>
      <c r="S1172" t="s">
        <v>8376</v>
      </c>
    </row>
    <row r="1173" spans="1:19" ht="261.5" thickBot="1" x14ac:dyDescent="0.4">
      <c r="A1173">
        <v>3892</v>
      </c>
      <c r="B1173" s="3" t="s">
        <v>3889</v>
      </c>
      <c r="C1173" s="3" t="s">
        <v>8000</v>
      </c>
      <c r="D1173" s="6">
        <v>1000</v>
      </c>
      <c r="E1173" s="8">
        <v>0</v>
      </c>
      <c r="F1173" t="s">
        <v>8220</v>
      </c>
      <c r="G1173" t="s">
        <v>8223</v>
      </c>
      <c r="H1173" t="s">
        <v>8245</v>
      </c>
      <c r="I1173">
        <v>1408863600</v>
      </c>
      <c r="J1173">
        <v>1408203557</v>
      </c>
      <c r="K1173" t="b">
        <v>0</v>
      </c>
      <c r="L1173">
        <v>0</v>
      </c>
      <c r="M1173" t="b">
        <v>0</v>
      </c>
      <c r="N1173" t="s">
        <v>8269</v>
      </c>
      <c r="O1173" s="20" t="s">
        <v>8319</v>
      </c>
      <c r="P1173" s="15" t="s">
        <v>8320</v>
      </c>
      <c r="Q1173" s="12">
        <v>41867.652280092596</v>
      </c>
      <c r="R1173">
        <v>2014</v>
      </c>
      <c r="S1173" t="s">
        <v>8371</v>
      </c>
    </row>
    <row r="1174" spans="1:19" ht="290.5" thickBot="1" x14ac:dyDescent="0.4">
      <c r="A1174">
        <v>3893</v>
      </c>
      <c r="B1174" s="3" t="s">
        <v>3890</v>
      </c>
      <c r="C1174" s="3" t="s">
        <v>8001</v>
      </c>
      <c r="D1174" s="6">
        <v>50000</v>
      </c>
      <c r="E1174" s="8">
        <v>10775</v>
      </c>
      <c r="F1174" t="s">
        <v>8220</v>
      </c>
      <c r="G1174" t="s">
        <v>8223</v>
      </c>
      <c r="H1174" t="s">
        <v>8245</v>
      </c>
      <c r="I1174">
        <v>1404194400</v>
      </c>
      <c r="J1174">
        <v>1400600840</v>
      </c>
      <c r="K1174" t="b">
        <v>0</v>
      </c>
      <c r="L1174">
        <v>84</v>
      </c>
      <c r="M1174" t="b">
        <v>0</v>
      </c>
      <c r="N1174" t="s">
        <v>8269</v>
      </c>
      <c r="O1174" s="20" t="s">
        <v>8319</v>
      </c>
      <c r="P1174" s="15" t="s">
        <v>8320</v>
      </c>
      <c r="Q1174" s="13">
        <v>41779.657870370371</v>
      </c>
      <c r="R1174">
        <v>2014</v>
      </c>
      <c r="S1174" t="s">
        <v>8368</v>
      </c>
    </row>
    <row r="1175" spans="1:19" ht="247" thickBot="1" x14ac:dyDescent="0.4">
      <c r="A1175">
        <v>3894</v>
      </c>
      <c r="B1175" s="3" t="s">
        <v>3891</v>
      </c>
      <c r="C1175" s="3" t="s">
        <v>8002</v>
      </c>
      <c r="D1175" s="6">
        <v>15000</v>
      </c>
      <c r="E1175" s="8">
        <v>520</v>
      </c>
      <c r="F1175" t="s">
        <v>8220</v>
      </c>
      <c r="G1175" t="s">
        <v>8223</v>
      </c>
      <c r="H1175" t="s">
        <v>8245</v>
      </c>
      <c r="I1175">
        <v>1481000340</v>
      </c>
      <c r="J1175">
        <v>1478386812</v>
      </c>
      <c r="K1175" t="b">
        <v>0</v>
      </c>
      <c r="L1175">
        <v>11</v>
      </c>
      <c r="M1175" t="b">
        <v>0</v>
      </c>
      <c r="N1175" t="s">
        <v>8269</v>
      </c>
      <c r="O1175" s="20" t="s">
        <v>8319</v>
      </c>
      <c r="P1175" s="15" t="s">
        <v>8320</v>
      </c>
      <c r="Q1175" s="12">
        <v>42679.958472222221</v>
      </c>
      <c r="R1175">
        <v>2016</v>
      </c>
      <c r="S1175" t="s">
        <v>8374</v>
      </c>
    </row>
    <row r="1176" spans="1:19" ht="261.5" thickBot="1" x14ac:dyDescent="0.4">
      <c r="A1176">
        <v>3895</v>
      </c>
      <c r="B1176" s="3" t="s">
        <v>3892</v>
      </c>
      <c r="C1176" s="3" t="s">
        <v>8003</v>
      </c>
      <c r="D1176" s="6">
        <v>1000</v>
      </c>
      <c r="E1176" s="8">
        <v>50</v>
      </c>
      <c r="F1176" t="s">
        <v>8220</v>
      </c>
      <c r="G1176" t="s">
        <v>8223</v>
      </c>
      <c r="H1176" t="s">
        <v>8245</v>
      </c>
      <c r="I1176">
        <v>1425103218</v>
      </c>
      <c r="J1176">
        <v>1422424818</v>
      </c>
      <c r="K1176" t="b">
        <v>0</v>
      </c>
      <c r="L1176">
        <v>1</v>
      </c>
      <c r="M1176" t="b">
        <v>0</v>
      </c>
      <c r="N1176" t="s">
        <v>8269</v>
      </c>
      <c r="O1176" s="20" t="s">
        <v>8319</v>
      </c>
      <c r="P1176" s="15" t="s">
        <v>8320</v>
      </c>
      <c r="Q1176" s="13">
        <v>42032.250208333331</v>
      </c>
      <c r="R1176">
        <v>2015</v>
      </c>
      <c r="S1176" t="s">
        <v>8365</v>
      </c>
    </row>
    <row r="1177" spans="1:19" ht="232.5" thickBot="1" x14ac:dyDescent="0.4">
      <c r="A1177">
        <v>3896</v>
      </c>
      <c r="B1177" s="3" t="s">
        <v>3893</v>
      </c>
      <c r="C1177" s="3" t="s">
        <v>8004</v>
      </c>
      <c r="D1177" s="6">
        <v>1600</v>
      </c>
      <c r="E1177" s="8">
        <v>170</v>
      </c>
      <c r="F1177" t="s">
        <v>8220</v>
      </c>
      <c r="G1177" t="s">
        <v>8223</v>
      </c>
      <c r="H1177" t="s">
        <v>8245</v>
      </c>
      <c r="I1177">
        <v>1402979778</v>
      </c>
      <c r="J1177">
        <v>1401770178</v>
      </c>
      <c r="K1177" t="b">
        <v>0</v>
      </c>
      <c r="L1177">
        <v>4</v>
      </c>
      <c r="M1177" t="b">
        <v>0</v>
      </c>
      <c r="N1177" t="s">
        <v>8269</v>
      </c>
      <c r="O1177" s="20" t="s">
        <v>8319</v>
      </c>
      <c r="P1177" s="15" t="s">
        <v>8320</v>
      </c>
      <c r="Q1177" s="12">
        <v>41793.191874999997</v>
      </c>
      <c r="R1177">
        <v>2014</v>
      </c>
      <c r="S1177" t="s">
        <v>8369</v>
      </c>
    </row>
    <row r="1178" spans="1:19" ht="261.5" thickBot="1" x14ac:dyDescent="0.4">
      <c r="A1178">
        <v>3897</v>
      </c>
      <c r="B1178" s="3" t="s">
        <v>3894</v>
      </c>
      <c r="C1178" s="3" t="s">
        <v>8005</v>
      </c>
      <c r="D1178" s="6">
        <v>2500</v>
      </c>
      <c r="E1178" s="8">
        <v>440</v>
      </c>
      <c r="F1178" t="s">
        <v>8220</v>
      </c>
      <c r="G1178" t="s">
        <v>8227</v>
      </c>
      <c r="H1178" t="s">
        <v>8249</v>
      </c>
      <c r="I1178">
        <v>1420750683</v>
      </c>
      <c r="J1178">
        <v>1418158683</v>
      </c>
      <c r="K1178" t="b">
        <v>0</v>
      </c>
      <c r="L1178">
        <v>10</v>
      </c>
      <c r="M1178" t="b">
        <v>0</v>
      </c>
      <c r="N1178" t="s">
        <v>8269</v>
      </c>
      <c r="O1178" s="20" t="s">
        <v>8319</v>
      </c>
      <c r="P1178" s="15" t="s">
        <v>8320</v>
      </c>
      <c r="Q1178" s="13">
        <v>41982.873645833337</v>
      </c>
      <c r="R1178">
        <v>2014</v>
      </c>
      <c r="S1178" t="s">
        <v>8375</v>
      </c>
    </row>
    <row r="1179" spans="1:19" ht="261.5" thickBot="1" x14ac:dyDescent="0.4">
      <c r="A1179">
        <v>3898</v>
      </c>
      <c r="B1179" s="3" t="s">
        <v>3895</v>
      </c>
      <c r="C1179" s="3" t="s">
        <v>8006</v>
      </c>
      <c r="D1179" s="6">
        <v>2500</v>
      </c>
      <c r="E1179" s="8">
        <v>814</v>
      </c>
      <c r="F1179" t="s">
        <v>8220</v>
      </c>
      <c r="G1179" t="s">
        <v>8224</v>
      </c>
      <c r="H1179" t="s">
        <v>8246</v>
      </c>
      <c r="I1179">
        <v>1439827200</v>
      </c>
      <c r="J1179">
        <v>1436355270</v>
      </c>
      <c r="K1179" t="b">
        <v>0</v>
      </c>
      <c r="L1179">
        <v>16</v>
      </c>
      <c r="M1179" t="b">
        <v>0</v>
      </c>
      <c r="N1179" t="s">
        <v>8269</v>
      </c>
      <c r="O1179" s="20" t="s">
        <v>8319</v>
      </c>
      <c r="P1179" s="15" t="s">
        <v>8320</v>
      </c>
      <c r="Q1179" s="12">
        <v>42193.482291666667</v>
      </c>
      <c r="R1179">
        <v>2015</v>
      </c>
      <c r="S1179" t="s">
        <v>8370</v>
      </c>
    </row>
    <row r="1180" spans="1:19" ht="218" thickBot="1" x14ac:dyDescent="0.4">
      <c r="A1180">
        <v>3899</v>
      </c>
      <c r="B1180" s="3" t="s">
        <v>3896</v>
      </c>
      <c r="C1180" s="3" t="s">
        <v>8007</v>
      </c>
      <c r="D1180" s="6">
        <v>10000</v>
      </c>
      <c r="E1180" s="8">
        <v>125</v>
      </c>
      <c r="F1180" t="s">
        <v>8220</v>
      </c>
      <c r="G1180" t="s">
        <v>8223</v>
      </c>
      <c r="H1180" t="s">
        <v>8245</v>
      </c>
      <c r="I1180">
        <v>1407868561</v>
      </c>
      <c r="J1180">
        <v>1406140561</v>
      </c>
      <c r="K1180" t="b">
        <v>0</v>
      </c>
      <c r="L1180">
        <v>2</v>
      </c>
      <c r="M1180" t="b">
        <v>0</v>
      </c>
      <c r="N1180" t="s">
        <v>8269</v>
      </c>
      <c r="O1180" s="20" t="s">
        <v>8319</v>
      </c>
      <c r="P1180" s="15" t="s">
        <v>8320</v>
      </c>
      <c r="Q1180" s="13">
        <v>41843.775011574071</v>
      </c>
      <c r="R1180">
        <v>2014</v>
      </c>
      <c r="S1180" t="s">
        <v>8370</v>
      </c>
    </row>
    <row r="1181" spans="1:19" ht="203.5" thickBot="1" x14ac:dyDescent="0.4">
      <c r="A1181">
        <v>3900</v>
      </c>
      <c r="B1181" s="3" t="s">
        <v>3897</v>
      </c>
      <c r="C1181" s="3" t="s">
        <v>8008</v>
      </c>
      <c r="D1181" s="6">
        <v>2500</v>
      </c>
      <c r="E1181" s="8">
        <v>135</v>
      </c>
      <c r="F1181" t="s">
        <v>8220</v>
      </c>
      <c r="G1181" t="s">
        <v>8223</v>
      </c>
      <c r="H1181" t="s">
        <v>8245</v>
      </c>
      <c r="I1181">
        <v>1433988791</v>
      </c>
      <c r="J1181">
        <v>1431396791</v>
      </c>
      <c r="K1181" t="b">
        <v>0</v>
      </c>
      <c r="L1181">
        <v>5</v>
      </c>
      <c r="M1181" t="b">
        <v>0</v>
      </c>
      <c r="N1181" t="s">
        <v>8269</v>
      </c>
      <c r="O1181" s="20" t="s">
        <v>8319</v>
      </c>
      <c r="P1181" s="15" t="s">
        <v>8320</v>
      </c>
      <c r="Q1181" s="12">
        <v>42136.092488425929</v>
      </c>
      <c r="R1181">
        <v>2015</v>
      </c>
      <c r="S1181" t="s">
        <v>8368</v>
      </c>
    </row>
    <row r="1182" spans="1:19" ht="261.5" thickBot="1" x14ac:dyDescent="0.4">
      <c r="A1182">
        <v>3901</v>
      </c>
      <c r="B1182" s="3" t="s">
        <v>3898</v>
      </c>
      <c r="C1182" s="3" t="s">
        <v>8009</v>
      </c>
      <c r="D1182" s="6">
        <v>3000</v>
      </c>
      <c r="E1182" s="8">
        <v>25</v>
      </c>
      <c r="F1182" t="s">
        <v>8220</v>
      </c>
      <c r="G1182" t="s">
        <v>8223</v>
      </c>
      <c r="H1182" t="s">
        <v>8245</v>
      </c>
      <c r="I1182">
        <v>1450554599</v>
      </c>
      <c r="J1182">
        <v>1447098599</v>
      </c>
      <c r="K1182" t="b">
        <v>0</v>
      </c>
      <c r="L1182">
        <v>1</v>
      </c>
      <c r="M1182" t="b">
        <v>0</v>
      </c>
      <c r="N1182" t="s">
        <v>8269</v>
      </c>
      <c r="O1182" s="20" t="s">
        <v>8319</v>
      </c>
      <c r="P1182" s="15" t="s">
        <v>8320</v>
      </c>
      <c r="Q1182" s="13">
        <v>42317.826377314814</v>
      </c>
      <c r="R1182">
        <v>2015</v>
      </c>
      <c r="S1182" t="s">
        <v>8374</v>
      </c>
    </row>
    <row r="1183" spans="1:19" ht="247" thickBot="1" x14ac:dyDescent="0.4">
      <c r="A1183">
        <v>3902</v>
      </c>
      <c r="B1183" s="3" t="s">
        <v>3899</v>
      </c>
      <c r="C1183" s="3" t="s">
        <v>8010</v>
      </c>
      <c r="D1183" s="6">
        <v>3000</v>
      </c>
      <c r="E1183" s="8">
        <v>1465</v>
      </c>
      <c r="F1183" t="s">
        <v>8220</v>
      </c>
      <c r="G1183" t="s">
        <v>8224</v>
      </c>
      <c r="H1183" t="s">
        <v>8246</v>
      </c>
      <c r="I1183">
        <v>1479125642</v>
      </c>
      <c r="J1183">
        <v>1476962042</v>
      </c>
      <c r="K1183" t="b">
        <v>0</v>
      </c>
      <c r="L1183">
        <v>31</v>
      </c>
      <c r="M1183" t="b">
        <v>0</v>
      </c>
      <c r="N1183" t="s">
        <v>8269</v>
      </c>
      <c r="O1183" s="20" t="s">
        <v>8319</v>
      </c>
      <c r="P1183" s="15" t="s">
        <v>8320</v>
      </c>
      <c r="Q1183" s="12">
        <v>42663.468078703707</v>
      </c>
      <c r="R1183">
        <v>2016</v>
      </c>
      <c r="S1183" t="s">
        <v>8373</v>
      </c>
    </row>
    <row r="1184" spans="1:19" ht="276" thickBot="1" x14ac:dyDescent="0.4">
      <c r="A1184">
        <v>3903</v>
      </c>
      <c r="B1184" s="3" t="s">
        <v>3900</v>
      </c>
      <c r="C1184" s="3" t="s">
        <v>8011</v>
      </c>
      <c r="D1184" s="6">
        <v>1500</v>
      </c>
      <c r="E1184" s="8">
        <v>0</v>
      </c>
      <c r="F1184" t="s">
        <v>8220</v>
      </c>
      <c r="G1184" t="s">
        <v>8223</v>
      </c>
      <c r="H1184" t="s">
        <v>8245</v>
      </c>
      <c r="I1184">
        <v>1439581080</v>
      </c>
      <c r="J1184">
        <v>1435709765</v>
      </c>
      <c r="K1184" t="b">
        <v>0</v>
      </c>
      <c r="L1184">
        <v>0</v>
      </c>
      <c r="M1184" t="b">
        <v>0</v>
      </c>
      <c r="N1184" t="s">
        <v>8269</v>
      </c>
      <c r="O1184" s="20" t="s">
        <v>8319</v>
      </c>
      <c r="P1184" s="15" t="s">
        <v>8320</v>
      </c>
      <c r="Q1184" s="13">
        <v>42186.01116898148</v>
      </c>
      <c r="R1184">
        <v>2015</v>
      </c>
      <c r="S1184" t="s">
        <v>8370</v>
      </c>
    </row>
    <row r="1185" spans="1:19" ht="102" thickBot="1" x14ac:dyDescent="0.4">
      <c r="A1185">
        <v>3904</v>
      </c>
      <c r="B1185" s="3" t="s">
        <v>3901</v>
      </c>
      <c r="C1185" s="3" t="s">
        <v>8012</v>
      </c>
      <c r="D1185" s="6">
        <v>10000</v>
      </c>
      <c r="E1185" s="8">
        <v>3</v>
      </c>
      <c r="F1185" t="s">
        <v>8220</v>
      </c>
      <c r="G1185" t="s">
        <v>8223</v>
      </c>
      <c r="H1185" t="s">
        <v>8245</v>
      </c>
      <c r="I1185">
        <v>1429074240</v>
      </c>
      <c r="J1185">
        <v>1427866200</v>
      </c>
      <c r="K1185" t="b">
        <v>0</v>
      </c>
      <c r="L1185">
        <v>2</v>
      </c>
      <c r="M1185" t="b">
        <v>0</v>
      </c>
      <c r="N1185" t="s">
        <v>8269</v>
      </c>
      <c r="O1185" s="20" t="s">
        <v>8319</v>
      </c>
      <c r="P1185" s="15" t="s">
        <v>8320</v>
      </c>
      <c r="Q1185" s="12">
        <v>42095.229166666664</v>
      </c>
      <c r="R1185">
        <v>2015</v>
      </c>
      <c r="S1185" t="s">
        <v>8367</v>
      </c>
    </row>
    <row r="1186" spans="1:19" ht="232.5" thickBot="1" x14ac:dyDescent="0.4">
      <c r="A1186">
        <v>3905</v>
      </c>
      <c r="B1186" s="3" t="s">
        <v>3902</v>
      </c>
      <c r="C1186" s="3" t="s">
        <v>8013</v>
      </c>
      <c r="D1186" s="6">
        <v>1500</v>
      </c>
      <c r="E1186" s="8">
        <v>173</v>
      </c>
      <c r="F1186" t="s">
        <v>8220</v>
      </c>
      <c r="G1186" t="s">
        <v>8224</v>
      </c>
      <c r="H1186" t="s">
        <v>8246</v>
      </c>
      <c r="I1186">
        <v>1434063600</v>
      </c>
      <c r="J1186">
        <v>1430405903</v>
      </c>
      <c r="K1186" t="b">
        <v>0</v>
      </c>
      <c r="L1186">
        <v>7</v>
      </c>
      <c r="M1186" t="b">
        <v>0</v>
      </c>
      <c r="N1186" t="s">
        <v>8269</v>
      </c>
      <c r="O1186" s="20" t="s">
        <v>8319</v>
      </c>
      <c r="P1186" s="15" t="s">
        <v>8320</v>
      </c>
      <c r="Q1186" s="13">
        <v>42124.623877314814</v>
      </c>
      <c r="R1186">
        <v>2015</v>
      </c>
      <c r="S1186" t="s">
        <v>8367</v>
      </c>
    </row>
    <row r="1187" spans="1:19" ht="247" thickBot="1" x14ac:dyDescent="0.4">
      <c r="A1187">
        <v>3906</v>
      </c>
      <c r="B1187" s="3" t="s">
        <v>3903</v>
      </c>
      <c r="C1187" s="3" t="s">
        <v>8014</v>
      </c>
      <c r="D1187" s="6">
        <v>1500</v>
      </c>
      <c r="E1187" s="8">
        <v>1010</v>
      </c>
      <c r="F1187" t="s">
        <v>8220</v>
      </c>
      <c r="G1187" t="s">
        <v>8224</v>
      </c>
      <c r="H1187" t="s">
        <v>8246</v>
      </c>
      <c r="I1187">
        <v>1435325100</v>
      </c>
      <c r="J1187">
        <v>1432072893</v>
      </c>
      <c r="K1187" t="b">
        <v>0</v>
      </c>
      <c r="L1187">
        <v>16</v>
      </c>
      <c r="M1187" t="b">
        <v>0</v>
      </c>
      <c r="N1187" t="s">
        <v>8269</v>
      </c>
      <c r="O1187" s="20" t="s">
        <v>8319</v>
      </c>
      <c r="P1187" s="15" t="s">
        <v>8320</v>
      </c>
      <c r="Q1187" s="12">
        <v>42143.917743055557</v>
      </c>
      <c r="R1187">
        <v>2015</v>
      </c>
      <c r="S1187" t="s">
        <v>8368</v>
      </c>
    </row>
    <row r="1188" spans="1:19" ht="203.5" thickBot="1" x14ac:dyDescent="0.4">
      <c r="A1188">
        <v>3907</v>
      </c>
      <c r="B1188" s="3" t="s">
        <v>3904</v>
      </c>
      <c r="C1188" s="3" t="s">
        <v>8015</v>
      </c>
      <c r="D1188" s="6">
        <v>1000</v>
      </c>
      <c r="E1188" s="8">
        <v>153</v>
      </c>
      <c r="F1188" t="s">
        <v>8220</v>
      </c>
      <c r="G1188" t="s">
        <v>8223</v>
      </c>
      <c r="H1188" t="s">
        <v>8245</v>
      </c>
      <c r="I1188">
        <v>1414354080</v>
      </c>
      <c r="J1188">
        <v>1411587606</v>
      </c>
      <c r="K1188" t="b">
        <v>0</v>
      </c>
      <c r="L1188">
        <v>4</v>
      </c>
      <c r="M1188" t="b">
        <v>0</v>
      </c>
      <c r="N1188" t="s">
        <v>8269</v>
      </c>
      <c r="O1188" s="20" t="s">
        <v>8319</v>
      </c>
      <c r="P1188" s="15" t="s">
        <v>8320</v>
      </c>
      <c r="Q1188" s="13">
        <v>41906.819513888891</v>
      </c>
      <c r="R1188">
        <v>2014</v>
      </c>
      <c r="S1188" t="s">
        <v>8372</v>
      </c>
    </row>
    <row r="1189" spans="1:19" ht="290.5" thickBot="1" x14ac:dyDescent="0.4">
      <c r="A1189">
        <v>3908</v>
      </c>
      <c r="B1189" s="3" t="s">
        <v>3905</v>
      </c>
      <c r="C1189" s="3" t="s">
        <v>8016</v>
      </c>
      <c r="D1189" s="6">
        <v>750</v>
      </c>
      <c r="E1189" s="8">
        <v>65</v>
      </c>
      <c r="F1189" t="s">
        <v>8220</v>
      </c>
      <c r="G1189" t="s">
        <v>8223</v>
      </c>
      <c r="H1189" t="s">
        <v>8245</v>
      </c>
      <c r="I1189">
        <v>1406603696</v>
      </c>
      <c r="J1189">
        <v>1405307696</v>
      </c>
      <c r="K1189" t="b">
        <v>0</v>
      </c>
      <c r="L1189">
        <v>4</v>
      </c>
      <c r="M1189" t="b">
        <v>0</v>
      </c>
      <c r="N1189" t="s">
        <v>8269</v>
      </c>
      <c r="O1189" s="20" t="s">
        <v>8319</v>
      </c>
      <c r="P1189" s="15" t="s">
        <v>8320</v>
      </c>
      <c r="Q1189" s="12">
        <v>41834.135370370372</v>
      </c>
      <c r="R1189">
        <v>2014</v>
      </c>
      <c r="S1189" t="s">
        <v>8370</v>
      </c>
    </row>
    <row r="1190" spans="1:19" ht="232.5" thickBot="1" x14ac:dyDescent="0.4">
      <c r="A1190">
        <v>3909</v>
      </c>
      <c r="B1190" s="3" t="s">
        <v>3906</v>
      </c>
      <c r="C1190" s="3" t="s">
        <v>8017</v>
      </c>
      <c r="D1190" s="6">
        <v>60000</v>
      </c>
      <c r="E1190" s="8">
        <v>135</v>
      </c>
      <c r="F1190" t="s">
        <v>8220</v>
      </c>
      <c r="G1190" t="s">
        <v>8223</v>
      </c>
      <c r="H1190" t="s">
        <v>8245</v>
      </c>
      <c r="I1190">
        <v>1410424642</v>
      </c>
      <c r="J1190">
        <v>1407832642</v>
      </c>
      <c r="K1190" t="b">
        <v>0</v>
      </c>
      <c r="L1190">
        <v>4</v>
      </c>
      <c r="M1190" t="b">
        <v>0</v>
      </c>
      <c r="N1190" t="s">
        <v>8269</v>
      </c>
      <c r="O1190" s="20" t="s">
        <v>8319</v>
      </c>
      <c r="P1190" s="15" t="s">
        <v>8320</v>
      </c>
      <c r="Q1190" s="13">
        <v>41863.359282407408</v>
      </c>
      <c r="R1190">
        <v>2014</v>
      </c>
      <c r="S1190" t="s">
        <v>8371</v>
      </c>
    </row>
    <row r="1191" spans="1:19" ht="247" thickBot="1" x14ac:dyDescent="0.4">
      <c r="A1191">
        <v>3910</v>
      </c>
      <c r="B1191" s="3" t="s">
        <v>3907</v>
      </c>
      <c r="C1191" s="3" t="s">
        <v>8018</v>
      </c>
      <c r="D1191" s="6">
        <v>6000</v>
      </c>
      <c r="E1191" s="8">
        <v>185</v>
      </c>
      <c r="F1191" t="s">
        <v>8220</v>
      </c>
      <c r="G1191" t="s">
        <v>8223</v>
      </c>
      <c r="H1191" t="s">
        <v>8245</v>
      </c>
      <c r="I1191">
        <v>1441649397</v>
      </c>
      <c r="J1191">
        <v>1439057397</v>
      </c>
      <c r="K1191" t="b">
        <v>0</v>
      </c>
      <c r="L1191">
        <v>3</v>
      </c>
      <c r="M1191" t="b">
        <v>0</v>
      </c>
      <c r="N1191" t="s">
        <v>8269</v>
      </c>
      <c r="O1191" s="20" t="s">
        <v>8319</v>
      </c>
      <c r="P1191" s="15" t="s">
        <v>8320</v>
      </c>
      <c r="Q1191" s="12">
        <v>42224.756909722222</v>
      </c>
      <c r="R1191">
        <v>2015</v>
      </c>
      <c r="S1191" t="s">
        <v>8371</v>
      </c>
    </row>
    <row r="1192" spans="1:19" ht="232.5" thickBot="1" x14ac:dyDescent="0.4">
      <c r="A1192">
        <v>3911</v>
      </c>
      <c r="B1192" s="3" t="s">
        <v>3908</v>
      </c>
      <c r="C1192" s="3" t="s">
        <v>8019</v>
      </c>
      <c r="D1192" s="6">
        <v>8000</v>
      </c>
      <c r="E1192" s="8">
        <v>2993</v>
      </c>
      <c r="F1192" t="s">
        <v>8220</v>
      </c>
      <c r="G1192" t="s">
        <v>8223</v>
      </c>
      <c r="H1192" t="s">
        <v>8245</v>
      </c>
      <c r="I1192">
        <v>1417033777</v>
      </c>
      <c r="J1192">
        <v>1414438177</v>
      </c>
      <c r="K1192" t="b">
        <v>0</v>
      </c>
      <c r="L1192">
        <v>36</v>
      </c>
      <c r="M1192" t="b">
        <v>0</v>
      </c>
      <c r="N1192" t="s">
        <v>8269</v>
      </c>
      <c r="O1192" s="20" t="s">
        <v>8319</v>
      </c>
      <c r="P1192" s="15" t="s">
        <v>8320</v>
      </c>
      <c r="Q1192" s="13">
        <v>41939.8122337963</v>
      </c>
      <c r="R1192">
        <v>2014</v>
      </c>
      <c r="S1192" t="s">
        <v>8373</v>
      </c>
    </row>
    <row r="1193" spans="1:19" ht="232.5" thickBot="1" x14ac:dyDescent="0.4">
      <c r="A1193">
        <v>3912</v>
      </c>
      <c r="B1193" s="3" t="s">
        <v>3909</v>
      </c>
      <c r="C1193" s="3" t="s">
        <v>8020</v>
      </c>
      <c r="D1193" s="6">
        <v>15000</v>
      </c>
      <c r="E1193" s="8">
        <v>1</v>
      </c>
      <c r="F1193" t="s">
        <v>8220</v>
      </c>
      <c r="G1193" t="s">
        <v>8223</v>
      </c>
      <c r="H1193" t="s">
        <v>8245</v>
      </c>
      <c r="I1193">
        <v>1429936500</v>
      </c>
      <c r="J1193">
        <v>1424759330</v>
      </c>
      <c r="K1193" t="b">
        <v>0</v>
      </c>
      <c r="L1193">
        <v>1</v>
      </c>
      <c r="M1193" t="b">
        <v>0</v>
      </c>
      <c r="N1193" t="s">
        <v>8269</v>
      </c>
      <c r="O1193" s="20" t="s">
        <v>8319</v>
      </c>
      <c r="P1193" s="15" t="s">
        <v>8320</v>
      </c>
      <c r="Q1193" s="12">
        <v>42059.27002314815</v>
      </c>
      <c r="R1193">
        <v>2015</v>
      </c>
      <c r="S1193" t="s">
        <v>8376</v>
      </c>
    </row>
    <row r="1194" spans="1:19" ht="218" thickBot="1" x14ac:dyDescent="0.4">
      <c r="A1194">
        <v>3913</v>
      </c>
      <c r="B1194" s="3" t="s">
        <v>3910</v>
      </c>
      <c r="C1194" s="3" t="s">
        <v>8021</v>
      </c>
      <c r="D1194" s="6">
        <v>10000</v>
      </c>
      <c r="E1194" s="8">
        <v>1000</v>
      </c>
      <c r="F1194" t="s">
        <v>8220</v>
      </c>
      <c r="G1194" t="s">
        <v>8223</v>
      </c>
      <c r="H1194" t="s">
        <v>8245</v>
      </c>
      <c r="I1194">
        <v>1448863449</v>
      </c>
      <c r="J1194">
        <v>1446267849</v>
      </c>
      <c r="K1194" t="b">
        <v>0</v>
      </c>
      <c r="L1194">
        <v>7</v>
      </c>
      <c r="M1194" t="b">
        <v>0</v>
      </c>
      <c r="N1194" t="s">
        <v>8269</v>
      </c>
      <c r="O1194" s="20" t="s">
        <v>8319</v>
      </c>
      <c r="P1194" s="15" t="s">
        <v>8320</v>
      </c>
      <c r="Q1194" s="13">
        <v>42308.211215277777</v>
      </c>
      <c r="R1194">
        <v>2015</v>
      </c>
      <c r="S1194" t="s">
        <v>8373</v>
      </c>
    </row>
    <row r="1195" spans="1:19" ht="290.5" thickBot="1" x14ac:dyDescent="0.4">
      <c r="A1195">
        <v>3914</v>
      </c>
      <c r="B1195" s="3" t="s">
        <v>3911</v>
      </c>
      <c r="C1195" s="3" t="s">
        <v>8022</v>
      </c>
      <c r="D1195" s="6">
        <v>2500</v>
      </c>
      <c r="E1195" s="8">
        <v>909</v>
      </c>
      <c r="F1195" t="s">
        <v>8220</v>
      </c>
      <c r="G1195" t="s">
        <v>8224</v>
      </c>
      <c r="H1195" t="s">
        <v>8246</v>
      </c>
      <c r="I1195">
        <v>1431298740</v>
      </c>
      <c r="J1195">
        <v>1429558756</v>
      </c>
      <c r="K1195" t="b">
        <v>0</v>
      </c>
      <c r="L1195">
        <v>27</v>
      </c>
      <c r="M1195" t="b">
        <v>0</v>
      </c>
      <c r="N1195" t="s">
        <v>8269</v>
      </c>
      <c r="O1195" s="20" t="s">
        <v>8319</v>
      </c>
      <c r="P1195" s="15" t="s">
        <v>8320</v>
      </c>
      <c r="Q1195" s="12">
        <v>42114.818935185183</v>
      </c>
      <c r="R1195">
        <v>2015</v>
      </c>
      <c r="S1195" t="s">
        <v>8367</v>
      </c>
    </row>
    <row r="1196" spans="1:19" ht="232.5" thickBot="1" x14ac:dyDescent="0.4">
      <c r="A1196">
        <v>3915</v>
      </c>
      <c r="B1196" s="3" t="s">
        <v>3912</v>
      </c>
      <c r="C1196" s="3" t="s">
        <v>8023</v>
      </c>
      <c r="D1196" s="6">
        <v>1500</v>
      </c>
      <c r="E1196" s="8">
        <v>5</v>
      </c>
      <c r="F1196" t="s">
        <v>8220</v>
      </c>
      <c r="G1196" t="s">
        <v>8224</v>
      </c>
      <c r="H1196" t="s">
        <v>8246</v>
      </c>
      <c r="I1196">
        <v>1464824309</v>
      </c>
      <c r="J1196">
        <v>1462232309</v>
      </c>
      <c r="K1196" t="b">
        <v>0</v>
      </c>
      <c r="L1196">
        <v>1</v>
      </c>
      <c r="M1196" t="b">
        <v>0</v>
      </c>
      <c r="N1196" t="s">
        <v>8269</v>
      </c>
      <c r="O1196" s="20" t="s">
        <v>8319</v>
      </c>
      <c r="P1196" s="15" t="s">
        <v>8320</v>
      </c>
      <c r="Q1196" s="13">
        <v>42492.98505787037</v>
      </c>
      <c r="R1196">
        <v>2016</v>
      </c>
      <c r="S1196" t="s">
        <v>8368</v>
      </c>
    </row>
    <row r="1197" spans="1:19" ht="247" thickBot="1" x14ac:dyDescent="0.4">
      <c r="A1197">
        <v>3916</v>
      </c>
      <c r="B1197" s="3" t="s">
        <v>3913</v>
      </c>
      <c r="C1197" s="3" t="s">
        <v>8024</v>
      </c>
      <c r="D1197" s="6">
        <v>2000</v>
      </c>
      <c r="E1197" s="8">
        <v>0</v>
      </c>
      <c r="F1197" t="s">
        <v>8220</v>
      </c>
      <c r="G1197" t="s">
        <v>8231</v>
      </c>
      <c r="H1197" t="s">
        <v>8252</v>
      </c>
      <c r="I1197">
        <v>1464952752</v>
      </c>
      <c r="J1197">
        <v>1462360752</v>
      </c>
      <c r="K1197" t="b">
        <v>0</v>
      </c>
      <c r="L1197">
        <v>0</v>
      </c>
      <c r="M1197" t="b">
        <v>0</v>
      </c>
      <c r="N1197" t="s">
        <v>8269</v>
      </c>
      <c r="O1197" s="20" t="s">
        <v>8319</v>
      </c>
      <c r="P1197" s="15" t="s">
        <v>8320</v>
      </c>
      <c r="Q1197" s="12">
        <v>42494.471666666665</v>
      </c>
      <c r="R1197">
        <v>2016</v>
      </c>
      <c r="S1197" t="s">
        <v>8368</v>
      </c>
    </row>
    <row r="1198" spans="1:19" ht="261.5" thickBot="1" x14ac:dyDescent="0.4">
      <c r="A1198">
        <v>3917</v>
      </c>
      <c r="B1198" s="3" t="s">
        <v>3914</v>
      </c>
      <c r="C1198" s="3" t="s">
        <v>8025</v>
      </c>
      <c r="D1198" s="6">
        <v>3500</v>
      </c>
      <c r="E1198" s="8">
        <v>10</v>
      </c>
      <c r="F1198" t="s">
        <v>8220</v>
      </c>
      <c r="G1198" t="s">
        <v>8224</v>
      </c>
      <c r="H1198" t="s">
        <v>8246</v>
      </c>
      <c r="I1198">
        <v>1410439161</v>
      </c>
      <c r="J1198">
        <v>1407847161</v>
      </c>
      <c r="K1198" t="b">
        <v>0</v>
      </c>
      <c r="L1198">
        <v>1</v>
      </c>
      <c r="M1198" t="b">
        <v>0</v>
      </c>
      <c r="N1198" t="s">
        <v>8269</v>
      </c>
      <c r="O1198" s="20" t="s">
        <v>8319</v>
      </c>
      <c r="P1198" s="15" t="s">
        <v>8320</v>
      </c>
      <c r="Q1198" s="13">
        <v>41863.527326388888</v>
      </c>
      <c r="R1198">
        <v>2014</v>
      </c>
      <c r="S1198" t="s">
        <v>8371</v>
      </c>
    </row>
    <row r="1199" spans="1:19" ht="290.5" thickBot="1" x14ac:dyDescent="0.4">
      <c r="A1199">
        <v>3918</v>
      </c>
      <c r="B1199" s="3" t="s">
        <v>3915</v>
      </c>
      <c r="C1199" s="3" t="s">
        <v>8026</v>
      </c>
      <c r="D1199" s="6">
        <v>60000</v>
      </c>
      <c r="E1199" s="8">
        <v>120</v>
      </c>
      <c r="F1199" t="s">
        <v>8220</v>
      </c>
      <c r="G1199" t="s">
        <v>8224</v>
      </c>
      <c r="H1199" t="s">
        <v>8246</v>
      </c>
      <c r="I1199">
        <v>1407168000</v>
      </c>
      <c r="J1199">
        <v>1406131023</v>
      </c>
      <c r="K1199" t="b">
        <v>0</v>
      </c>
      <c r="L1199">
        <v>3</v>
      </c>
      <c r="M1199" t="b">
        <v>0</v>
      </c>
      <c r="N1199" t="s">
        <v>8269</v>
      </c>
      <c r="O1199" s="20" t="s">
        <v>8319</v>
      </c>
      <c r="P1199" s="15" t="s">
        <v>8320</v>
      </c>
      <c r="Q1199" s="12">
        <v>41843.664618055554</v>
      </c>
      <c r="R1199">
        <v>2014</v>
      </c>
      <c r="S1199" t="s">
        <v>8370</v>
      </c>
    </row>
    <row r="1200" spans="1:19" ht="247" thickBot="1" x14ac:dyDescent="0.4">
      <c r="A1200">
        <v>3919</v>
      </c>
      <c r="B1200" s="3" t="s">
        <v>3916</v>
      </c>
      <c r="C1200" s="3" t="s">
        <v>8027</v>
      </c>
      <c r="D1200" s="6">
        <v>5000</v>
      </c>
      <c r="E1200" s="8">
        <v>90</v>
      </c>
      <c r="F1200" t="s">
        <v>8220</v>
      </c>
      <c r="G1200" t="s">
        <v>8224</v>
      </c>
      <c r="H1200" t="s">
        <v>8246</v>
      </c>
      <c r="I1200">
        <v>1453075200</v>
      </c>
      <c r="J1200">
        <v>1450628773</v>
      </c>
      <c r="K1200" t="b">
        <v>0</v>
      </c>
      <c r="L1200">
        <v>3</v>
      </c>
      <c r="M1200" t="b">
        <v>0</v>
      </c>
      <c r="N1200" t="s">
        <v>8269</v>
      </c>
      <c r="O1200" s="20" t="s">
        <v>8319</v>
      </c>
      <c r="P1200" s="15" t="s">
        <v>8320</v>
      </c>
      <c r="Q1200" s="13">
        <v>42358.684872685182</v>
      </c>
      <c r="R1200">
        <v>2015</v>
      </c>
      <c r="S1200" t="s">
        <v>8375</v>
      </c>
    </row>
    <row r="1201" spans="1:19" ht="261.5" thickBot="1" x14ac:dyDescent="0.4">
      <c r="A1201">
        <v>3920</v>
      </c>
      <c r="B1201" s="3" t="s">
        <v>3917</v>
      </c>
      <c r="C1201" s="3" t="s">
        <v>8028</v>
      </c>
      <c r="D1201" s="6">
        <v>2500</v>
      </c>
      <c r="E1201" s="8">
        <v>135</v>
      </c>
      <c r="F1201" t="s">
        <v>8220</v>
      </c>
      <c r="G1201" t="s">
        <v>8224</v>
      </c>
      <c r="H1201" t="s">
        <v>8246</v>
      </c>
      <c r="I1201">
        <v>1479032260</v>
      </c>
      <c r="J1201">
        <v>1476436660</v>
      </c>
      <c r="K1201" t="b">
        <v>0</v>
      </c>
      <c r="L1201">
        <v>3</v>
      </c>
      <c r="M1201" t="b">
        <v>0</v>
      </c>
      <c r="N1201" t="s">
        <v>8269</v>
      </c>
      <c r="O1201" s="20" t="s">
        <v>8319</v>
      </c>
      <c r="P1201" s="15" t="s">
        <v>8320</v>
      </c>
      <c r="Q1201" s="12">
        <v>42657.38726851852</v>
      </c>
      <c r="R1201">
        <v>2016</v>
      </c>
      <c r="S1201" t="s">
        <v>8373</v>
      </c>
    </row>
    <row r="1202" spans="1:19" ht="218" thickBot="1" x14ac:dyDescent="0.4">
      <c r="A1202">
        <v>3921</v>
      </c>
      <c r="B1202" s="3" t="s">
        <v>3918</v>
      </c>
      <c r="C1202" s="3" t="s">
        <v>8029</v>
      </c>
      <c r="D1202" s="6">
        <v>3000</v>
      </c>
      <c r="E1202" s="8">
        <v>0</v>
      </c>
      <c r="F1202" t="s">
        <v>8220</v>
      </c>
      <c r="G1202" t="s">
        <v>8224</v>
      </c>
      <c r="H1202" t="s">
        <v>8246</v>
      </c>
      <c r="I1202">
        <v>1414346400</v>
      </c>
      <c r="J1202">
        <v>1413291655</v>
      </c>
      <c r="K1202" t="b">
        <v>0</v>
      </c>
      <c r="L1202">
        <v>0</v>
      </c>
      <c r="M1202" t="b">
        <v>0</v>
      </c>
      <c r="N1202" t="s">
        <v>8269</v>
      </c>
      <c r="O1202" s="20" t="s">
        <v>8319</v>
      </c>
      <c r="P1202" s="15" t="s">
        <v>8320</v>
      </c>
      <c r="Q1202" s="13">
        <v>41926.542303240742</v>
      </c>
      <c r="R1202">
        <v>2014</v>
      </c>
      <c r="S1202" t="s">
        <v>8373</v>
      </c>
    </row>
    <row r="1203" spans="1:19" ht="261.5" thickBot="1" x14ac:dyDescent="0.4">
      <c r="A1203">
        <v>3922</v>
      </c>
      <c r="B1203" s="3" t="s">
        <v>3919</v>
      </c>
      <c r="C1203" s="3" t="s">
        <v>8030</v>
      </c>
      <c r="D1203" s="6">
        <v>750</v>
      </c>
      <c r="E1203" s="8">
        <v>61</v>
      </c>
      <c r="F1203" t="s">
        <v>8220</v>
      </c>
      <c r="G1203" t="s">
        <v>8223</v>
      </c>
      <c r="H1203" t="s">
        <v>8245</v>
      </c>
      <c r="I1203">
        <v>1425337200</v>
      </c>
      <c r="J1203">
        <v>1421432810</v>
      </c>
      <c r="K1203" t="b">
        <v>0</v>
      </c>
      <c r="L1203">
        <v>6</v>
      </c>
      <c r="M1203" t="b">
        <v>0</v>
      </c>
      <c r="N1203" t="s">
        <v>8269</v>
      </c>
      <c r="O1203" s="20" t="s">
        <v>8319</v>
      </c>
      <c r="P1203" s="15" t="s">
        <v>8320</v>
      </c>
      <c r="Q1203" s="12">
        <v>42020.768634259257</v>
      </c>
      <c r="R1203">
        <v>2015</v>
      </c>
      <c r="S1203" t="s">
        <v>8365</v>
      </c>
    </row>
    <row r="1204" spans="1:19" ht="261.5" thickBot="1" x14ac:dyDescent="0.4">
      <c r="A1204">
        <v>3923</v>
      </c>
      <c r="B1204" s="3" t="s">
        <v>3920</v>
      </c>
      <c r="C1204" s="3" t="s">
        <v>8031</v>
      </c>
      <c r="D1204" s="6">
        <v>11500</v>
      </c>
      <c r="E1204" s="8">
        <v>1384</v>
      </c>
      <c r="F1204" t="s">
        <v>8220</v>
      </c>
      <c r="G1204" t="s">
        <v>8224</v>
      </c>
      <c r="H1204" t="s">
        <v>8246</v>
      </c>
      <c r="I1204">
        <v>1428622271</v>
      </c>
      <c r="J1204">
        <v>1426203071</v>
      </c>
      <c r="K1204" t="b">
        <v>0</v>
      </c>
      <c r="L1204">
        <v>17</v>
      </c>
      <c r="M1204" t="b">
        <v>0</v>
      </c>
      <c r="N1204" t="s">
        <v>8269</v>
      </c>
      <c r="O1204" s="20" t="s">
        <v>8319</v>
      </c>
      <c r="P1204" s="15" t="s">
        <v>8320</v>
      </c>
      <c r="Q1204" s="13">
        <v>42075.979988425926</v>
      </c>
      <c r="R1204">
        <v>2015</v>
      </c>
      <c r="S1204" t="s">
        <v>8366</v>
      </c>
    </row>
    <row r="1205" spans="1:19" ht="261.5" thickBot="1" x14ac:dyDescent="0.4">
      <c r="A1205">
        <v>3924</v>
      </c>
      <c r="B1205" s="3" t="s">
        <v>3921</v>
      </c>
      <c r="C1205" s="3" t="s">
        <v>8032</v>
      </c>
      <c r="D1205" s="6">
        <v>15000</v>
      </c>
      <c r="E1205" s="8">
        <v>2290</v>
      </c>
      <c r="F1205" t="s">
        <v>8220</v>
      </c>
      <c r="G1205" t="s">
        <v>8223</v>
      </c>
      <c r="H1205" t="s">
        <v>8245</v>
      </c>
      <c r="I1205">
        <v>1403823722</v>
      </c>
      <c r="J1205">
        <v>1401231722</v>
      </c>
      <c r="K1205" t="b">
        <v>0</v>
      </c>
      <c r="L1205">
        <v>40</v>
      </c>
      <c r="M1205" t="b">
        <v>0</v>
      </c>
      <c r="N1205" t="s">
        <v>8269</v>
      </c>
      <c r="O1205" s="20" t="s">
        <v>8319</v>
      </c>
      <c r="P1205" s="15" t="s">
        <v>8320</v>
      </c>
      <c r="Q1205" s="12">
        <v>41786.959745370368</v>
      </c>
      <c r="R1205">
        <v>2014</v>
      </c>
      <c r="S1205" t="s">
        <v>8368</v>
      </c>
    </row>
    <row r="1206" spans="1:19" ht="232.5" thickBot="1" x14ac:dyDescent="0.4">
      <c r="A1206">
        <v>3925</v>
      </c>
      <c r="B1206" s="3" t="s">
        <v>3922</v>
      </c>
      <c r="C1206" s="3" t="s">
        <v>8033</v>
      </c>
      <c r="D1206" s="6">
        <v>150</v>
      </c>
      <c r="E1206" s="8">
        <v>15</v>
      </c>
      <c r="F1206" t="s">
        <v>8220</v>
      </c>
      <c r="G1206" t="s">
        <v>8223</v>
      </c>
      <c r="H1206" t="s">
        <v>8245</v>
      </c>
      <c r="I1206">
        <v>1406753639</v>
      </c>
      <c r="J1206">
        <v>1404161639</v>
      </c>
      <c r="K1206" t="b">
        <v>0</v>
      </c>
      <c r="L1206">
        <v>3</v>
      </c>
      <c r="M1206" t="b">
        <v>0</v>
      </c>
      <c r="N1206" t="s">
        <v>8269</v>
      </c>
      <c r="O1206" s="20" t="s">
        <v>8319</v>
      </c>
      <c r="P1206" s="15" t="s">
        <v>8320</v>
      </c>
      <c r="Q1206" s="13">
        <v>41820.870821759258</v>
      </c>
      <c r="R1206">
        <v>2014</v>
      </c>
      <c r="S1206" t="s">
        <v>8369</v>
      </c>
    </row>
    <row r="1207" spans="1:19" ht="174.5" thickBot="1" x14ac:dyDescent="0.4">
      <c r="A1207">
        <v>3926</v>
      </c>
      <c r="B1207" s="3" t="s">
        <v>3923</v>
      </c>
      <c r="C1207" s="3" t="s">
        <v>8034</v>
      </c>
      <c r="D1207" s="6">
        <v>5000</v>
      </c>
      <c r="E1207" s="8">
        <v>15</v>
      </c>
      <c r="F1207" t="s">
        <v>8220</v>
      </c>
      <c r="G1207" t="s">
        <v>8225</v>
      </c>
      <c r="H1207" t="s">
        <v>8247</v>
      </c>
      <c r="I1207">
        <v>1419645748</v>
      </c>
      <c r="J1207">
        <v>1417053748</v>
      </c>
      <c r="K1207" t="b">
        <v>0</v>
      </c>
      <c r="L1207">
        <v>1</v>
      </c>
      <c r="M1207" t="b">
        <v>0</v>
      </c>
      <c r="N1207" t="s">
        <v>8269</v>
      </c>
      <c r="O1207" s="20" t="s">
        <v>8319</v>
      </c>
      <c r="P1207" s="15" t="s">
        <v>8320</v>
      </c>
      <c r="Q1207" s="12">
        <v>41970.085046296299</v>
      </c>
      <c r="R1207">
        <v>2014</v>
      </c>
      <c r="S1207" t="s">
        <v>8374</v>
      </c>
    </row>
    <row r="1208" spans="1:19" ht="276" thickBot="1" x14ac:dyDescent="0.4">
      <c r="A1208">
        <v>3927</v>
      </c>
      <c r="B1208" s="3" t="s">
        <v>3924</v>
      </c>
      <c r="C1208" s="3" t="s">
        <v>8035</v>
      </c>
      <c r="D1208" s="6">
        <v>2500</v>
      </c>
      <c r="E1208" s="8">
        <v>25</v>
      </c>
      <c r="F1208" t="s">
        <v>8220</v>
      </c>
      <c r="G1208" t="s">
        <v>8224</v>
      </c>
      <c r="H1208" t="s">
        <v>8246</v>
      </c>
      <c r="I1208">
        <v>1407565504</v>
      </c>
      <c r="J1208">
        <v>1404973504</v>
      </c>
      <c r="K1208" t="b">
        <v>0</v>
      </c>
      <c r="L1208">
        <v>2</v>
      </c>
      <c r="M1208" t="b">
        <v>0</v>
      </c>
      <c r="N1208" t="s">
        <v>8269</v>
      </c>
      <c r="O1208" s="20" t="s">
        <v>8319</v>
      </c>
      <c r="P1208" s="15" t="s">
        <v>8320</v>
      </c>
      <c r="Q1208" s="13">
        <v>41830.267407407409</v>
      </c>
      <c r="R1208">
        <v>2014</v>
      </c>
      <c r="S1208" t="s">
        <v>8370</v>
      </c>
    </row>
    <row r="1209" spans="1:19" ht="247" thickBot="1" x14ac:dyDescent="0.4">
      <c r="A1209">
        <v>3928</v>
      </c>
      <c r="B1209" s="3" t="s">
        <v>3925</v>
      </c>
      <c r="C1209" s="3" t="s">
        <v>8036</v>
      </c>
      <c r="D1209" s="6">
        <v>5000</v>
      </c>
      <c r="E1209" s="8">
        <v>651</v>
      </c>
      <c r="F1209" t="s">
        <v>8220</v>
      </c>
      <c r="G1209" t="s">
        <v>8223</v>
      </c>
      <c r="H1209" t="s">
        <v>8245</v>
      </c>
      <c r="I1209">
        <v>1444971540</v>
      </c>
      <c r="J1209">
        <v>1442593427</v>
      </c>
      <c r="K1209" t="b">
        <v>0</v>
      </c>
      <c r="L1209">
        <v>7</v>
      </c>
      <c r="M1209" t="b">
        <v>0</v>
      </c>
      <c r="N1209" t="s">
        <v>8269</v>
      </c>
      <c r="O1209" s="20" t="s">
        <v>8319</v>
      </c>
      <c r="P1209" s="15" t="s">
        <v>8320</v>
      </c>
      <c r="Q1209" s="12">
        <v>42265.683182870373</v>
      </c>
      <c r="R1209">
        <v>2015</v>
      </c>
      <c r="S1209" t="s">
        <v>8372</v>
      </c>
    </row>
    <row r="1210" spans="1:19" ht="247" thickBot="1" x14ac:dyDescent="0.4">
      <c r="A1210">
        <v>3929</v>
      </c>
      <c r="B1210" s="3" t="s">
        <v>3926</v>
      </c>
      <c r="C1210" s="3" t="s">
        <v>8037</v>
      </c>
      <c r="D1210" s="6">
        <v>20000</v>
      </c>
      <c r="E1210" s="8">
        <v>453</v>
      </c>
      <c r="F1210" t="s">
        <v>8220</v>
      </c>
      <c r="G1210" t="s">
        <v>8223</v>
      </c>
      <c r="H1210" t="s">
        <v>8245</v>
      </c>
      <c r="I1210">
        <v>1474228265</v>
      </c>
      <c r="J1210">
        <v>1471636265</v>
      </c>
      <c r="K1210" t="b">
        <v>0</v>
      </c>
      <c r="L1210">
        <v>14</v>
      </c>
      <c r="M1210" t="b">
        <v>0</v>
      </c>
      <c r="N1210" t="s">
        <v>8269</v>
      </c>
      <c r="O1210" s="20" t="s">
        <v>8319</v>
      </c>
      <c r="P1210" s="15" t="s">
        <v>8320</v>
      </c>
      <c r="Q1210" s="13">
        <v>42601.827141203707</v>
      </c>
      <c r="R1210">
        <v>2016</v>
      </c>
      <c r="S1210" t="s">
        <v>8371</v>
      </c>
    </row>
    <row r="1211" spans="1:19" ht="232.5" thickBot="1" x14ac:dyDescent="0.4">
      <c r="A1211">
        <v>3930</v>
      </c>
      <c r="B1211" s="3" t="s">
        <v>3927</v>
      </c>
      <c r="C1211" s="3" t="s">
        <v>8038</v>
      </c>
      <c r="D1211" s="6">
        <v>10000</v>
      </c>
      <c r="E1211" s="8">
        <v>0</v>
      </c>
      <c r="F1211" t="s">
        <v>8220</v>
      </c>
      <c r="G1211" t="s">
        <v>8225</v>
      </c>
      <c r="H1211" t="s">
        <v>8247</v>
      </c>
      <c r="I1211">
        <v>1459490400</v>
      </c>
      <c r="J1211">
        <v>1457078868</v>
      </c>
      <c r="K1211" t="b">
        <v>0</v>
      </c>
      <c r="L1211">
        <v>0</v>
      </c>
      <c r="M1211" t="b">
        <v>0</v>
      </c>
      <c r="N1211" t="s">
        <v>8269</v>
      </c>
      <c r="O1211" s="20" t="s">
        <v>8319</v>
      </c>
      <c r="P1211" s="15" t="s">
        <v>8320</v>
      </c>
      <c r="Q1211" s="12">
        <v>42433.338750000003</v>
      </c>
      <c r="R1211">
        <v>2016</v>
      </c>
      <c r="S1211" t="s">
        <v>8366</v>
      </c>
    </row>
    <row r="1212" spans="1:19" ht="261.5" thickBot="1" x14ac:dyDescent="0.4">
      <c r="A1212">
        <v>3931</v>
      </c>
      <c r="B1212" s="3" t="s">
        <v>3928</v>
      </c>
      <c r="C1212" s="3" t="s">
        <v>8039</v>
      </c>
      <c r="D1212" s="6">
        <v>8000</v>
      </c>
      <c r="E1212" s="8">
        <v>0</v>
      </c>
      <c r="F1212" t="s">
        <v>8220</v>
      </c>
      <c r="G1212" t="s">
        <v>8223</v>
      </c>
      <c r="H1212" t="s">
        <v>8245</v>
      </c>
      <c r="I1212">
        <v>1441510707</v>
      </c>
      <c r="J1212">
        <v>1439350707</v>
      </c>
      <c r="K1212" t="b">
        <v>0</v>
      </c>
      <c r="L1212">
        <v>0</v>
      </c>
      <c r="M1212" t="b">
        <v>0</v>
      </c>
      <c r="N1212" t="s">
        <v>8269</v>
      </c>
      <c r="O1212" s="20" t="s">
        <v>8319</v>
      </c>
      <c r="P1212" s="15" t="s">
        <v>8320</v>
      </c>
      <c r="Q1212" s="13">
        <v>42228.151701388888</v>
      </c>
      <c r="R1212">
        <v>2015</v>
      </c>
      <c r="S1212" t="s">
        <v>8371</v>
      </c>
    </row>
    <row r="1213" spans="1:19" ht="247" thickBot="1" x14ac:dyDescent="0.4">
      <c r="A1213">
        <v>3932</v>
      </c>
      <c r="B1213" s="3" t="s">
        <v>3929</v>
      </c>
      <c r="C1213" s="3" t="s">
        <v>8040</v>
      </c>
      <c r="D1213" s="6">
        <v>12000</v>
      </c>
      <c r="E1213" s="8">
        <v>1</v>
      </c>
      <c r="F1213" t="s">
        <v>8220</v>
      </c>
      <c r="G1213" t="s">
        <v>8223</v>
      </c>
      <c r="H1213" t="s">
        <v>8245</v>
      </c>
      <c r="I1213">
        <v>1458097364</v>
      </c>
      <c r="J1213">
        <v>1455508964</v>
      </c>
      <c r="K1213" t="b">
        <v>0</v>
      </c>
      <c r="L1213">
        <v>1</v>
      </c>
      <c r="M1213" t="b">
        <v>0</v>
      </c>
      <c r="N1213" t="s">
        <v>8269</v>
      </c>
      <c r="O1213" s="20" t="s">
        <v>8319</v>
      </c>
      <c r="P1213" s="15" t="s">
        <v>8320</v>
      </c>
      <c r="Q1213" s="12">
        <v>42415.168564814812</v>
      </c>
      <c r="R1213">
        <v>2016</v>
      </c>
      <c r="S1213" t="s">
        <v>8376</v>
      </c>
    </row>
    <row r="1214" spans="1:19" ht="247" thickBot="1" x14ac:dyDescent="0.4">
      <c r="A1214">
        <v>3933</v>
      </c>
      <c r="B1214" s="3" t="s">
        <v>3930</v>
      </c>
      <c r="C1214" s="3" t="s">
        <v>8041</v>
      </c>
      <c r="D1214" s="6">
        <v>7000</v>
      </c>
      <c r="E1214" s="8">
        <v>1102</v>
      </c>
      <c r="F1214" t="s">
        <v>8220</v>
      </c>
      <c r="G1214" t="s">
        <v>8223</v>
      </c>
      <c r="H1214" t="s">
        <v>8245</v>
      </c>
      <c r="I1214">
        <v>1468716180</v>
      </c>
      <c r="J1214">
        <v>1466205262</v>
      </c>
      <c r="K1214" t="b">
        <v>0</v>
      </c>
      <c r="L1214">
        <v>12</v>
      </c>
      <c r="M1214" t="b">
        <v>0</v>
      </c>
      <c r="N1214" t="s">
        <v>8269</v>
      </c>
      <c r="O1214" s="20" t="s">
        <v>8319</v>
      </c>
      <c r="P1214" s="15" t="s">
        <v>8320</v>
      </c>
      <c r="Q1214" s="13">
        <v>42538.968310185184</v>
      </c>
      <c r="R1214">
        <v>2016</v>
      </c>
      <c r="S1214" t="s">
        <v>8369</v>
      </c>
    </row>
    <row r="1215" spans="1:19" ht="261.5" thickBot="1" x14ac:dyDescent="0.4">
      <c r="A1215">
        <v>3934</v>
      </c>
      <c r="B1215" s="3" t="s">
        <v>3931</v>
      </c>
      <c r="C1215" s="3" t="s">
        <v>8042</v>
      </c>
      <c r="D1215" s="6">
        <v>5000</v>
      </c>
      <c r="E1215" s="8">
        <v>550</v>
      </c>
      <c r="F1215" t="s">
        <v>8220</v>
      </c>
      <c r="G1215" t="s">
        <v>8223</v>
      </c>
      <c r="H1215" t="s">
        <v>8245</v>
      </c>
      <c r="I1215">
        <v>1443704400</v>
      </c>
      <c r="J1215">
        <v>1439827639</v>
      </c>
      <c r="K1215" t="b">
        <v>0</v>
      </c>
      <c r="L1215">
        <v>12</v>
      </c>
      <c r="M1215" t="b">
        <v>0</v>
      </c>
      <c r="N1215" t="s">
        <v>8269</v>
      </c>
      <c r="O1215" s="20" t="s">
        <v>8319</v>
      </c>
      <c r="P1215" s="15" t="s">
        <v>8320</v>
      </c>
      <c r="Q1215" s="12">
        <v>42233.671747685185</v>
      </c>
      <c r="R1215">
        <v>2015</v>
      </c>
      <c r="S1215" t="s">
        <v>8371</v>
      </c>
    </row>
    <row r="1216" spans="1:19" ht="261.5" thickBot="1" x14ac:dyDescent="0.4">
      <c r="A1216">
        <v>3935</v>
      </c>
      <c r="B1216" s="3" t="s">
        <v>3932</v>
      </c>
      <c r="C1216" s="3" t="s">
        <v>8043</v>
      </c>
      <c r="D1216" s="6">
        <v>3000</v>
      </c>
      <c r="E1216" s="8">
        <v>1315</v>
      </c>
      <c r="F1216" t="s">
        <v>8220</v>
      </c>
      <c r="G1216" t="s">
        <v>8224</v>
      </c>
      <c r="H1216" t="s">
        <v>8246</v>
      </c>
      <c r="I1216">
        <v>1443973546</v>
      </c>
      <c r="J1216">
        <v>1438789546</v>
      </c>
      <c r="K1216" t="b">
        <v>0</v>
      </c>
      <c r="L1216">
        <v>23</v>
      </c>
      <c r="M1216" t="b">
        <v>0</v>
      </c>
      <c r="N1216" t="s">
        <v>8269</v>
      </c>
      <c r="O1216" s="20" t="s">
        <v>8319</v>
      </c>
      <c r="P1216" s="15" t="s">
        <v>8320</v>
      </c>
      <c r="Q1216" s="13">
        <v>42221.656782407408</v>
      </c>
      <c r="R1216">
        <v>2015</v>
      </c>
      <c r="S1216" t="s">
        <v>8371</v>
      </c>
    </row>
    <row r="1217" spans="1:19" ht="261.5" thickBot="1" x14ac:dyDescent="0.4">
      <c r="A1217">
        <v>3936</v>
      </c>
      <c r="B1217" s="3" t="s">
        <v>3933</v>
      </c>
      <c r="C1217" s="3" t="s">
        <v>8044</v>
      </c>
      <c r="D1217" s="6">
        <v>20000</v>
      </c>
      <c r="E1217" s="8">
        <v>0</v>
      </c>
      <c r="F1217" t="s">
        <v>8220</v>
      </c>
      <c r="G1217" t="s">
        <v>8223</v>
      </c>
      <c r="H1217" t="s">
        <v>8245</v>
      </c>
      <c r="I1217">
        <v>1480576720</v>
      </c>
      <c r="J1217">
        <v>1477981120</v>
      </c>
      <c r="K1217" t="b">
        <v>0</v>
      </c>
      <c r="L1217">
        <v>0</v>
      </c>
      <c r="M1217" t="b">
        <v>0</v>
      </c>
      <c r="N1217" t="s">
        <v>8269</v>
      </c>
      <c r="O1217" s="20" t="s">
        <v>8319</v>
      </c>
      <c r="P1217" s="15" t="s">
        <v>8320</v>
      </c>
      <c r="Q1217" s="12">
        <v>42675.262962962966</v>
      </c>
      <c r="R1217">
        <v>2016</v>
      </c>
      <c r="S1217" t="s">
        <v>8374</v>
      </c>
    </row>
    <row r="1218" spans="1:19" ht="261.5" thickBot="1" x14ac:dyDescent="0.4">
      <c r="A1218">
        <v>3937</v>
      </c>
      <c r="B1218" s="3" t="s">
        <v>3934</v>
      </c>
      <c r="C1218" s="3" t="s">
        <v>8045</v>
      </c>
      <c r="D1218" s="6">
        <v>2885</v>
      </c>
      <c r="E1218" s="8">
        <v>2485</v>
      </c>
      <c r="F1218" t="s">
        <v>8220</v>
      </c>
      <c r="G1218" t="s">
        <v>8223</v>
      </c>
      <c r="H1218" t="s">
        <v>8245</v>
      </c>
      <c r="I1218">
        <v>1468249760</v>
      </c>
      <c r="J1218">
        <v>1465830560</v>
      </c>
      <c r="K1218" t="b">
        <v>0</v>
      </c>
      <c r="L1218">
        <v>10</v>
      </c>
      <c r="M1218" t="b">
        <v>0</v>
      </c>
      <c r="N1218" t="s">
        <v>8269</v>
      </c>
      <c r="O1218" s="20" t="s">
        <v>8319</v>
      </c>
      <c r="P1218" s="15" t="s">
        <v>8320</v>
      </c>
      <c r="Q1218" s="13">
        <v>42534.631481481483</v>
      </c>
      <c r="R1218">
        <v>2016</v>
      </c>
      <c r="S1218" t="s">
        <v>8369</v>
      </c>
    </row>
    <row r="1219" spans="1:19" ht="290.5" thickBot="1" x14ac:dyDescent="0.4">
      <c r="A1219">
        <v>3938</v>
      </c>
      <c r="B1219" s="3" t="s">
        <v>3935</v>
      </c>
      <c r="C1219" s="3" t="s">
        <v>8046</v>
      </c>
      <c r="D1219" s="6">
        <v>3255</v>
      </c>
      <c r="E1219" s="8">
        <v>397</v>
      </c>
      <c r="F1219" t="s">
        <v>8220</v>
      </c>
      <c r="G1219" t="s">
        <v>8223</v>
      </c>
      <c r="H1219" t="s">
        <v>8245</v>
      </c>
      <c r="I1219">
        <v>1435441454</v>
      </c>
      <c r="J1219">
        <v>1432763054</v>
      </c>
      <c r="K1219" t="b">
        <v>0</v>
      </c>
      <c r="L1219">
        <v>5</v>
      </c>
      <c r="M1219" t="b">
        <v>0</v>
      </c>
      <c r="N1219" t="s">
        <v>8269</v>
      </c>
      <c r="O1219" s="20" t="s">
        <v>8319</v>
      </c>
      <c r="P1219" s="15" t="s">
        <v>8320</v>
      </c>
      <c r="Q1219" s="12">
        <v>42151.905717592592</v>
      </c>
      <c r="R1219">
        <v>2015</v>
      </c>
      <c r="S1219" t="s">
        <v>8368</v>
      </c>
    </row>
    <row r="1220" spans="1:19" ht="261.5" thickBot="1" x14ac:dyDescent="0.4">
      <c r="A1220">
        <v>3939</v>
      </c>
      <c r="B1220" s="3" t="s">
        <v>3936</v>
      </c>
      <c r="C1220" s="3" t="s">
        <v>8047</v>
      </c>
      <c r="D1220" s="6">
        <v>5000</v>
      </c>
      <c r="E1220" s="8">
        <v>5</v>
      </c>
      <c r="F1220" t="s">
        <v>8220</v>
      </c>
      <c r="G1220" t="s">
        <v>8225</v>
      </c>
      <c r="H1220" t="s">
        <v>8247</v>
      </c>
      <c r="I1220">
        <v>1412656200</v>
      </c>
      <c r="J1220">
        <v>1412328979</v>
      </c>
      <c r="K1220" t="b">
        <v>0</v>
      </c>
      <c r="L1220">
        <v>1</v>
      </c>
      <c r="M1220" t="b">
        <v>0</v>
      </c>
      <c r="N1220" t="s">
        <v>8269</v>
      </c>
      <c r="O1220" s="20" t="s">
        <v>8319</v>
      </c>
      <c r="P1220" s="15" t="s">
        <v>8320</v>
      </c>
      <c r="Q1220" s="13">
        <v>41915.400219907409</v>
      </c>
      <c r="R1220">
        <v>2014</v>
      </c>
      <c r="S1220" t="s">
        <v>8373</v>
      </c>
    </row>
    <row r="1221" spans="1:19" ht="247" thickBot="1" x14ac:dyDescent="0.4">
      <c r="A1221">
        <v>3940</v>
      </c>
      <c r="B1221" s="3" t="s">
        <v>3937</v>
      </c>
      <c r="C1221" s="3" t="s">
        <v>8048</v>
      </c>
      <c r="D1221" s="6">
        <v>5000</v>
      </c>
      <c r="E1221" s="8">
        <v>11</v>
      </c>
      <c r="F1221" t="s">
        <v>8220</v>
      </c>
      <c r="G1221" t="s">
        <v>8223</v>
      </c>
      <c r="H1221" t="s">
        <v>8245</v>
      </c>
      <c r="I1221">
        <v>1420199351</v>
      </c>
      <c r="J1221">
        <v>1416311351</v>
      </c>
      <c r="K1221" t="b">
        <v>0</v>
      </c>
      <c r="L1221">
        <v>2</v>
      </c>
      <c r="M1221" t="b">
        <v>0</v>
      </c>
      <c r="N1221" t="s">
        <v>8269</v>
      </c>
      <c r="O1221" s="20" t="s">
        <v>8319</v>
      </c>
      <c r="P1221" s="15" t="s">
        <v>8320</v>
      </c>
      <c r="Q1221" s="12">
        <v>41961.492488425924</v>
      </c>
      <c r="R1221">
        <v>2014</v>
      </c>
      <c r="S1221" t="s">
        <v>8374</v>
      </c>
    </row>
    <row r="1222" spans="1:19" ht="276" thickBot="1" x14ac:dyDescent="0.4">
      <c r="A1222">
        <v>3941</v>
      </c>
      <c r="B1222" s="3" t="s">
        <v>3938</v>
      </c>
      <c r="C1222" s="3" t="s">
        <v>8049</v>
      </c>
      <c r="D1222" s="6">
        <v>5500</v>
      </c>
      <c r="E1222" s="8">
        <v>50</v>
      </c>
      <c r="F1222" t="s">
        <v>8220</v>
      </c>
      <c r="G1222" t="s">
        <v>8223</v>
      </c>
      <c r="H1222" t="s">
        <v>8245</v>
      </c>
      <c r="I1222">
        <v>1416877200</v>
      </c>
      <c r="J1222">
        <v>1414505137</v>
      </c>
      <c r="K1222" t="b">
        <v>0</v>
      </c>
      <c r="L1222">
        <v>2</v>
      </c>
      <c r="M1222" t="b">
        <v>0</v>
      </c>
      <c r="N1222" t="s">
        <v>8269</v>
      </c>
      <c r="O1222" s="20" t="s">
        <v>8319</v>
      </c>
      <c r="P1222" s="15" t="s">
        <v>8320</v>
      </c>
      <c r="Q1222" s="13">
        <v>41940.587233796294</v>
      </c>
      <c r="R1222">
        <v>2014</v>
      </c>
      <c r="S1222" t="s">
        <v>8373</v>
      </c>
    </row>
    <row r="1223" spans="1:19" ht="218" thickBot="1" x14ac:dyDescent="0.4">
      <c r="A1223">
        <v>3942</v>
      </c>
      <c r="B1223" s="3" t="s">
        <v>3939</v>
      </c>
      <c r="C1223" s="3" t="s">
        <v>8050</v>
      </c>
      <c r="D1223" s="6">
        <v>1200</v>
      </c>
      <c r="E1223" s="8">
        <v>0</v>
      </c>
      <c r="F1223" t="s">
        <v>8220</v>
      </c>
      <c r="G1223" t="s">
        <v>8223</v>
      </c>
      <c r="H1223" t="s">
        <v>8245</v>
      </c>
      <c r="I1223">
        <v>1434490914</v>
      </c>
      <c r="J1223">
        <v>1429306914</v>
      </c>
      <c r="K1223" t="b">
        <v>0</v>
      </c>
      <c r="L1223">
        <v>0</v>
      </c>
      <c r="M1223" t="b">
        <v>0</v>
      </c>
      <c r="N1223" t="s">
        <v>8269</v>
      </c>
      <c r="O1223" s="20" t="s">
        <v>8319</v>
      </c>
      <c r="P1223" s="15" t="s">
        <v>8320</v>
      </c>
      <c r="Q1223" s="12">
        <v>42111.904097222221</v>
      </c>
      <c r="R1223">
        <v>2015</v>
      </c>
      <c r="S1223" t="s">
        <v>8367</v>
      </c>
    </row>
    <row r="1224" spans="1:19" ht="203.5" thickBot="1" x14ac:dyDescent="0.4">
      <c r="A1224">
        <v>3943</v>
      </c>
      <c r="B1224" s="3" t="s">
        <v>3940</v>
      </c>
      <c r="C1224" s="3" t="s">
        <v>8051</v>
      </c>
      <c r="D1224" s="6">
        <v>5000</v>
      </c>
      <c r="E1224" s="8">
        <v>1782</v>
      </c>
      <c r="F1224" t="s">
        <v>8220</v>
      </c>
      <c r="G1224" t="s">
        <v>8223</v>
      </c>
      <c r="H1224" t="s">
        <v>8245</v>
      </c>
      <c r="I1224">
        <v>1446483000</v>
      </c>
      <c r="J1224">
        <v>1443811268</v>
      </c>
      <c r="K1224" t="b">
        <v>0</v>
      </c>
      <c r="L1224">
        <v>13</v>
      </c>
      <c r="M1224" t="b">
        <v>0</v>
      </c>
      <c r="N1224" t="s">
        <v>8269</v>
      </c>
      <c r="O1224" s="20" t="s">
        <v>8319</v>
      </c>
      <c r="P1224" s="15" t="s">
        <v>8320</v>
      </c>
      <c r="Q1224" s="13">
        <v>42279.778564814813</v>
      </c>
      <c r="R1224">
        <v>2015</v>
      </c>
      <c r="S1224" t="s">
        <v>8373</v>
      </c>
    </row>
    <row r="1225" spans="1:19" ht="261.5" thickBot="1" x14ac:dyDescent="0.4">
      <c r="A1225">
        <v>3944</v>
      </c>
      <c r="B1225" s="3" t="s">
        <v>3941</v>
      </c>
      <c r="C1225" s="3" t="s">
        <v>8052</v>
      </c>
      <c r="D1225" s="6">
        <v>5000</v>
      </c>
      <c r="E1225" s="8">
        <v>0</v>
      </c>
      <c r="F1225" t="s">
        <v>8220</v>
      </c>
      <c r="G1225" t="s">
        <v>8223</v>
      </c>
      <c r="H1225" t="s">
        <v>8245</v>
      </c>
      <c r="I1225">
        <v>1440690875</v>
      </c>
      <c r="J1225">
        <v>1438098875</v>
      </c>
      <c r="K1225" t="b">
        <v>0</v>
      </c>
      <c r="L1225">
        <v>0</v>
      </c>
      <c r="M1225" t="b">
        <v>0</v>
      </c>
      <c r="N1225" t="s">
        <v>8269</v>
      </c>
      <c r="O1225" s="20" t="s">
        <v>8319</v>
      </c>
      <c r="P1225" s="15" t="s">
        <v>8320</v>
      </c>
      <c r="Q1225" s="12">
        <v>42213.662905092591</v>
      </c>
      <c r="R1225">
        <v>2015</v>
      </c>
      <c r="S1225" t="s">
        <v>8370</v>
      </c>
    </row>
    <row r="1226" spans="1:19" ht="261.5" thickBot="1" x14ac:dyDescent="0.4">
      <c r="A1226">
        <v>3945</v>
      </c>
      <c r="B1226" s="3" t="s">
        <v>3942</v>
      </c>
      <c r="C1226" s="3" t="s">
        <v>8053</v>
      </c>
      <c r="D1226" s="6">
        <v>2000</v>
      </c>
      <c r="E1226" s="8">
        <v>5</v>
      </c>
      <c r="F1226" t="s">
        <v>8220</v>
      </c>
      <c r="G1226" t="s">
        <v>8223</v>
      </c>
      <c r="H1226" t="s">
        <v>8245</v>
      </c>
      <c r="I1226">
        <v>1431717268</v>
      </c>
      <c r="J1226">
        <v>1429125268</v>
      </c>
      <c r="K1226" t="b">
        <v>0</v>
      </c>
      <c r="L1226">
        <v>1</v>
      </c>
      <c r="M1226" t="b">
        <v>0</v>
      </c>
      <c r="N1226" t="s">
        <v>8269</v>
      </c>
      <c r="O1226" s="20" t="s">
        <v>8319</v>
      </c>
      <c r="P1226" s="15" t="s">
        <v>8320</v>
      </c>
      <c r="Q1226" s="13">
        <v>42109.801712962966</v>
      </c>
      <c r="R1226">
        <v>2015</v>
      </c>
      <c r="S1226" t="s">
        <v>8367</v>
      </c>
    </row>
    <row r="1227" spans="1:19" ht="160" thickBot="1" x14ac:dyDescent="0.4">
      <c r="A1227">
        <v>3946</v>
      </c>
      <c r="B1227" s="3" t="s">
        <v>3943</v>
      </c>
      <c r="C1227" s="3" t="s">
        <v>8054</v>
      </c>
      <c r="D1227" s="6">
        <v>6000</v>
      </c>
      <c r="E1227" s="8">
        <v>195</v>
      </c>
      <c r="F1227" t="s">
        <v>8220</v>
      </c>
      <c r="G1227" t="s">
        <v>8223</v>
      </c>
      <c r="H1227" t="s">
        <v>8245</v>
      </c>
      <c r="I1227">
        <v>1425110400</v>
      </c>
      <c r="J1227">
        <v>1422388822</v>
      </c>
      <c r="K1227" t="b">
        <v>0</v>
      </c>
      <c r="L1227">
        <v>5</v>
      </c>
      <c r="M1227" t="b">
        <v>0</v>
      </c>
      <c r="N1227" t="s">
        <v>8269</v>
      </c>
      <c r="O1227" s="20" t="s">
        <v>8319</v>
      </c>
      <c r="P1227" s="15" t="s">
        <v>8320</v>
      </c>
      <c r="Q1227" s="12">
        <v>42031.833587962959</v>
      </c>
      <c r="R1227">
        <v>2015</v>
      </c>
      <c r="S1227" t="s">
        <v>8365</v>
      </c>
    </row>
    <row r="1228" spans="1:19" ht="247" thickBot="1" x14ac:dyDescent="0.4">
      <c r="A1228">
        <v>3947</v>
      </c>
      <c r="B1228" s="3" t="s">
        <v>3944</v>
      </c>
      <c r="C1228" s="3" t="s">
        <v>8055</v>
      </c>
      <c r="D1228" s="6">
        <v>3000</v>
      </c>
      <c r="E1228" s="8">
        <v>101</v>
      </c>
      <c r="F1228" t="s">
        <v>8220</v>
      </c>
      <c r="G1228" t="s">
        <v>8223</v>
      </c>
      <c r="H1228" t="s">
        <v>8245</v>
      </c>
      <c r="I1228">
        <v>1475378744</v>
      </c>
      <c r="J1228">
        <v>1472786744</v>
      </c>
      <c r="K1228" t="b">
        <v>0</v>
      </c>
      <c r="L1228">
        <v>2</v>
      </c>
      <c r="M1228" t="b">
        <v>0</v>
      </c>
      <c r="N1228" t="s">
        <v>8269</v>
      </c>
      <c r="O1228" s="20" t="s">
        <v>8319</v>
      </c>
      <c r="P1228" s="15" t="s">
        <v>8320</v>
      </c>
      <c r="Q1228" s="13">
        <v>42615.142870370371</v>
      </c>
      <c r="R1228">
        <v>2016</v>
      </c>
      <c r="S1228" t="s">
        <v>8372</v>
      </c>
    </row>
    <row r="1229" spans="1:19" ht="261.5" thickBot="1" x14ac:dyDescent="0.4">
      <c r="A1229">
        <v>3948</v>
      </c>
      <c r="B1229" s="3" t="s">
        <v>3945</v>
      </c>
      <c r="C1229" s="3" t="s">
        <v>8056</v>
      </c>
      <c r="D1229" s="6">
        <v>30000</v>
      </c>
      <c r="E1229" s="8">
        <v>0</v>
      </c>
      <c r="F1229" t="s">
        <v>8220</v>
      </c>
      <c r="G1229" t="s">
        <v>8225</v>
      </c>
      <c r="H1229" t="s">
        <v>8247</v>
      </c>
      <c r="I1229">
        <v>1410076123</v>
      </c>
      <c r="J1229">
        <v>1404892123</v>
      </c>
      <c r="K1229" t="b">
        <v>0</v>
      </c>
      <c r="L1229">
        <v>0</v>
      </c>
      <c r="M1229" t="b">
        <v>0</v>
      </c>
      <c r="N1229" t="s">
        <v>8269</v>
      </c>
      <c r="O1229" s="20" t="s">
        <v>8319</v>
      </c>
      <c r="P1229" s="15" t="s">
        <v>8320</v>
      </c>
      <c r="Q1229" s="12">
        <v>41829.325497685182</v>
      </c>
      <c r="R1229">
        <v>2014</v>
      </c>
      <c r="S1229" t="s">
        <v>8370</v>
      </c>
    </row>
    <row r="1230" spans="1:19" ht="276" thickBot="1" x14ac:dyDescent="0.4">
      <c r="A1230">
        <v>3949</v>
      </c>
      <c r="B1230" s="3" t="s">
        <v>3946</v>
      </c>
      <c r="C1230" s="3" t="s">
        <v>8057</v>
      </c>
      <c r="D1230" s="6">
        <v>10000</v>
      </c>
      <c r="E1230" s="8">
        <v>1577</v>
      </c>
      <c r="F1230" t="s">
        <v>8220</v>
      </c>
      <c r="G1230" t="s">
        <v>8225</v>
      </c>
      <c r="H1230" t="s">
        <v>8247</v>
      </c>
      <c r="I1230">
        <v>1423623221</v>
      </c>
      <c r="J1230">
        <v>1421031221</v>
      </c>
      <c r="K1230" t="b">
        <v>0</v>
      </c>
      <c r="L1230">
        <v>32</v>
      </c>
      <c r="M1230" t="b">
        <v>0</v>
      </c>
      <c r="N1230" t="s">
        <v>8269</v>
      </c>
      <c r="O1230" s="20" t="s">
        <v>8319</v>
      </c>
      <c r="P1230" s="15" t="s">
        <v>8320</v>
      </c>
      <c r="Q1230" s="13">
        <v>42016.120613425926</v>
      </c>
      <c r="R1230">
        <v>2015</v>
      </c>
      <c r="S1230" t="s">
        <v>8365</v>
      </c>
    </row>
    <row r="1231" spans="1:19" ht="261.5" thickBot="1" x14ac:dyDescent="0.4">
      <c r="A1231">
        <v>3950</v>
      </c>
      <c r="B1231" s="3" t="s">
        <v>3947</v>
      </c>
      <c r="C1231" s="3" t="s">
        <v>8058</v>
      </c>
      <c r="D1231" s="6">
        <v>4000</v>
      </c>
      <c r="E1231" s="8">
        <v>25</v>
      </c>
      <c r="F1231" t="s">
        <v>8220</v>
      </c>
      <c r="G1231" t="s">
        <v>8223</v>
      </c>
      <c r="H1231" t="s">
        <v>8245</v>
      </c>
      <c r="I1231">
        <v>1460140500</v>
      </c>
      <c r="J1231">
        <v>1457628680</v>
      </c>
      <c r="K1231" t="b">
        <v>0</v>
      </c>
      <c r="L1231">
        <v>1</v>
      </c>
      <c r="M1231" t="b">
        <v>0</v>
      </c>
      <c r="N1231" t="s">
        <v>8269</v>
      </c>
      <c r="O1231" s="20" t="s">
        <v>8319</v>
      </c>
      <c r="P1231" s="15" t="s">
        <v>8320</v>
      </c>
      <c r="Q1231" s="12">
        <v>42439.702314814815</v>
      </c>
      <c r="R1231">
        <v>2016</v>
      </c>
      <c r="S1231" t="s">
        <v>8366</v>
      </c>
    </row>
    <row r="1232" spans="1:19" ht="232.5" thickBot="1" x14ac:dyDescent="0.4">
      <c r="A1232">
        <v>3951</v>
      </c>
      <c r="B1232" s="3" t="s">
        <v>3948</v>
      </c>
      <c r="C1232" s="3" t="s">
        <v>6961</v>
      </c>
      <c r="D1232" s="6">
        <v>200000</v>
      </c>
      <c r="E1232" s="8">
        <v>1</v>
      </c>
      <c r="F1232" t="s">
        <v>8220</v>
      </c>
      <c r="G1232" t="s">
        <v>8240</v>
      </c>
      <c r="H1232" t="s">
        <v>8248</v>
      </c>
      <c r="I1232">
        <v>1462301342</v>
      </c>
      <c r="J1232">
        <v>1457120942</v>
      </c>
      <c r="K1232" t="b">
        <v>0</v>
      </c>
      <c r="L1232">
        <v>1</v>
      </c>
      <c r="M1232" t="b">
        <v>0</v>
      </c>
      <c r="N1232" t="s">
        <v>8269</v>
      </c>
      <c r="O1232" s="20" t="s">
        <v>8319</v>
      </c>
      <c r="P1232" s="15" t="s">
        <v>8320</v>
      </c>
      <c r="Q1232" s="13">
        <v>42433.82571759259</v>
      </c>
      <c r="R1232">
        <v>2016</v>
      </c>
      <c r="S1232" t="s">
        <v>8366</v>
      </c>
    </row>
    <row r="1233" spans="1:19" ht="261.5" thickBot="1" x14ac:dyDescent="0.4">
      <c r="A1233">
        <v>3952</v>
      </c>
      <c r="B1233" s="3" t="s">
        <v>3949</v>
      </c>
      <c r="C1233" s="3" t="s">
        <v>8059</v>
      </c>
      <c r="D1233" s="6">
        <v>26000</v>
      </c>
      <c r="E1233" s="8">
        <v>25</v>
      </c>
      <c r="F1233" t="s">
        <v>8220</v>
      </c>
      <c r="G1233" t="s">
        <v>8223</v>
      </c>
      <c r="H1233" t="s">
        <v>8245</v>
      </c>
      <c r="I1233">
        <v>1445885890</v>
      </c>
      <c r="J1233">
        <v>1440701890</v>
      </c>
      <c r="K1233" t="b">
        <v>0</v>
      </c>
      <c r="L1233">
        <v>1</v>
      </c>
      <c r="M1233" t="b">
        <v>0</v>
      </c>
      <c r="N1233" t="s">
        <v>8269</v>
      </c>
      <c r="O1233" s="20" t="s">
        <v>8319</v>
      </c>
      <c r="P1233" s="15" t="s">
        <v>8320</v>
      </c>
      <c r="Q1233" s="12">
        <v>42243.790393518517</v>
      </c>
      <c r="R1233">
        <v>2015</v>
      </c>
      <c r="S1233" t="s">
        <v>8371</v>
      </c>
    </row>
    <row r="1234" spans="1:19" ht="261.5" thickBot="1" x14ac:dyDescent="0.4">
      <c r="A1234">
        <v>3953</v>
      </c>
      <c r="B1234" s="3" t="s">
        <v>3950</v>
      </c>
      <c r="C1234" s="3" t="s">
        <v>8060</v>
      </c>
      <c r="D1234" s="6">
        <v>17600</v>
      </c>
      <c r="E1234" s="8">
        <v>0</v>
      </c>
      <c r="F1234" t="s">
        <v>8220</v>
      </c>
      <c r="G1234" t="s">
        <v>8223</v>
      </c>
      <c r="H1234" t="s">
        <v>8245</v>
      </c>
      <c r="I1234">
        <v>1469834940</v>
      </c>
      <c r="J1234">
        <v>1467162586</v>
      </c>
      <c r="K1234" t="b">
        <v>0</v>
      </c>
      <c r="L1234">
        <v>0</v>
      </c>
      <c r="M1234" t="b">
        <v>0</v>
      </c>
      <c r="N1234" t="s">
        <v>8269</v>
      </c>
      <c r="O1234" s="20" t="s">
        <v>8319</v>
      </c>
      <c r="P1234" s="15" t="s">
        <v>8320</v>
      </c>
      <c r="Q1234" s="13">
        <v>42550.048449074071</v>
      </c>
      <c r="R1234">
        <v>2016</v>
      </c>
      <c r="S1234" t="s">
        <v>8369</v>
      </c>
    </row>
    <row r="1235" spans="1:19" ht="276" thickBot="1" x14ac:dyDescent="0.4">
      <c r="A1235">
        <v>3954</v>
      </c>
      <c r="B1235" s="3" t="s">
        <v>3951</v>
      </c>
      <c r="C1235" s="3" t="s">
        <v>8061</v>
      </c>
      <c r="D1235" s="6">
        <v>25000</v>
      </c>
      <c r="E1235" s="8">
        <v>0</v>
      </c>
      <c r="F1235" t="s">
        <v>8220</v>
      </c>
      <c r="G1235" t="s">
        <v>8228</v>
      </c>
      <c r="H1235" t="s">
        <v>8250</v>
      </c>
      <c r="I1235">
        <v>1405352264</v>
      </c>
      <c r="J1235">
        <v>1400168264</v>
      </c>
      <c r="K1235" t="b">
        <v>0</v>
      </c>
      <c r="L1235">
        <v>0</v>
      </c>
      <c r="M1235" t="b">
        <v>0</v>
      </c>
      <c r="N1235" t="s">
        <v>8269</v>
      </c>
      <c r="O1235" s="20" t="s">
        <v>8319</v>
      </c>
      <c r="P1235" s="15" t="s">
        <v>8320</v>
      </c>
      <c r="Q1235" s="12">
        <v>41774.651203703703</v>
      </c>
      <c r="R1235">
        <v>2014</v>
      </c>
      <c r="S1235" t="s">
        <v>8368</v>
      </c>
    </row>
    <row r="1236" spans="1:19" ht="261.5" thickBot="1" x14ac:dyDescent="0.4">
      <c r="A1236">
        <v>3955</v>
      </c>
      <c r="B1236" s="3" t="s">
        <v>3952</v>
      </c>
      <c r="C1236" s="3" t="s">
        <v>8062</v>
      </c>
      <c r="D1236" s="6">
        <v>1750</v>
      </c>
      <c r="E1236" s="8">
        <v>425</v>
      </c>
      <c r="F1236" t="s">
        <v>8220</v>
      </c>
      <c r="G1236" t="s">
        <v>8223</v>
      </c>
      <c r="H1236" t="s">
        <v>8245</v>
      </c>
      <c r="I1236">
        <v>1448745741</v>
      </c>
      <c r="J1236">
        <v>1446150141</v>
      </c>
      <c r="K1236" t="b">
        <v>0</v>
      </c>
      <c r="L1236">
        <v>8</v>
      </c>
      <c r="M1236" t="b">
        <v>0</v>
      </c>
      <c r="N1236" t="s">
        <v>8269</v>
      </c>
      <c r="O1236" s="20" t="s">
        <v>8319</v>
      </c>
      <c r="P1236" s="15" t="s">
        <v>8320</v>
      </c>
      <c r="Q1236" s="13">
        <v>42306.848854166667</v>
      </c>
      <c r="R1236">
        <v>2015</v>
      </c>
      <c r="S1236" t="s">
        <v>8373</v>
      </c>
    </row>
    <row r="1237" spans="1:19" ht="276" thickBot="1" x14ac:dyDescent="0.4">
      <c r="A1237">
        <v>3956</v>
      </c>
      <c r="B1237" s="3" t="s">
        <v>3953</v>
      </c>
      <c r="C1237" s="3" t="s">
        <v>8063</v>
      </c>
      <c r="D1237" s="6">
        <v>5500</v>
      </c>
      <c r="E1237" s="8">
        <v>0</v>
      </c>
      <c r="F1237" t="s">
        <v>8220</v>
      </c>
      <c r="G1237" t="s">
        <v>8223</v>
      </c>
      <c r="H1237" t="s">
        <v>8245</v>
      </c>
      <c r="I1237">
        <v>1461543600</v>
      </c>
      <c r="J1237">
        <v>1459203727</v>
      </c>
      <c r="K1237" t="b">
        <v>0</v>
      </c>
      <c r="L1237">
        <v>0</v>
      </c>
      <c r="M1237" t="b">
        <v>0</v>
      </c>
      <c r="N1237" t="s">
        <v>8269</v>
      </c>
      <c r="O1237" s="20" t="s">
        <v>8319</v>
      </c>
      <c r="P1237" s="15" t="s">
        <v>8320</v>
      </c>
      <c r="Q1237" s="12">
        <v>42457.932025462964</v>
      </c>
      <c r="R1237">
        <v>2016</v>
      </c>
      <c r="S1237" t="s">
        <v>8366</v>
      </c>
    </row>
    <row r="1238" spans="1:19" ht="218" thickBot="1" x14ac:dyDescent="0.4">
      <c r="A1238">
        <v>3957</v>
      </c>
      <c r="B1238" s="3" t="s">
        <v>3954</v>
      </c>
      <c r="C1238" s="3" t="s">
        <v>8064</v>
      </c>
      <c r="D1238" s="6">
        <v>28000</v>
      </c>
      <c r="E1238" s="8">
        <v>7</v>
      </c>
      <c r="F1238" t="s">
        <v>8220</v>
      </c>
      <c r="G1238" t="s">
        <v>8223</v>
      </c>
      <c r="H1238" t="s">
        <v>8245</v>
      </c>
      <c r="I1238">
        <v>1468020354</v>
      </c>
      <c r="J1238">
        <v>1464045954</v>
      </c>
      <c r="K1238" t="b">
        <v>0</v>
      </c>
      <c r="L1238">
        <v>1</v>
      </c>
      <c r="M1238" t="b">
        <v>0</v>
      </c>
      <c r="N1238" t="s">
        <v>8269</v>
      </c>
      <c r="O1238" s="20" t="s">
        <v>8319</v>
      </c>
      <c r="P1238" s="15" t="s">
        <v>8320</v>
      </c>
      <c r="Q1238" s="13">
        <v>42513.976319444446</v>
      </c>
      <c r="R1238">
        <v>2016</v>
      </c>
      <c r="S1238" t="s">
        <v>8368</v>
      </c>
    </row>
    <row r="1239" spans="1:19" ht="276" thickBot="1" x14ac:dyDescent="0.4">
      <c r="A1239">
        <v>3958</v>
      </c>
      <c r="B1239" s="3" t="s">
        <v>3955</v>
      </c>
      <c r="C1239" s="3" t="s">
        <v>8065</v>
      </c>
      <c r="D1239" s="6">
        <v>2000</v>
      </c>
      <c r="E1239" s="8">
        <v>641</v>
      </c>
      <c r="F1239" t="s">
        <v>8220</v>
      </c>
      <c r="G1239" t="s">
        <v>8223</v>
      </c>
      <c r="H1239" t="s">
        <v>8245</v>
      </c>
      <c r="I1239">
        <v>1406988000</v>
      </c>
      <c r="J1239">
        <v>1403822912</v>
      </c>
      <c r="K1239" t="b">
        <v>0</v>
      </c>
      <c r="L1239">
        <v>16</v>
      </c>
      <c r="M1239" t="b">
        <v>0</v>
      </c>
      <c r="N1239" t="s">
        <v>8269</v>
      </c>
      <c r="O1239" s="20" t="s">
        <v>8319</v>
      </c>
      <c r="P1239" s="15" t="s">
        <v>8320</v>
      </c>
      <c r="Q1239" s="12">
        <v>41816.950370370374</v>
      </c>
      <c r="R1239">
        <v>2014</v>
      </c>
      <c r="S1239" t="s">
        <v>8369</v>
      </c>
    </row>
    <row r="1240" spans="1:19" ht="290.5" thickBot="1" x14ac:dyDescent="0.4">
      <c r="A1240">
        <v>3959</v>
      </c>
      <c r="B1240" s="3" t="s">
        <v>3956</v>
      </c>
      <c r="C1240" s="3" t="s">
        <v>8066</v>
      </c>
      <c r="D1240" s="6">
        <v>1200</v>
      </c>
      <c r="E1240" s="8">
        <v>292</v>
      </c>
      <c r="F1240" t="s">
        <v>8220</v>
      </c>
      <c r="G1240" t="s">
        <v>8223</v>
      </c>
      <c r="H1240" t="s">
        <v>8245</v>
      </c>
      <c r="I1240">
        <v>1411930556</v>
      </c>
      <c r="J1240">
        <v>1409338556</v>
      </c>
      <c r="K1240" t="b">
        <v>0</v>
      </c>
      <c r="L1240">
        <v>12</v>
      </c>
      <c r="M1240" t="b">
        <v>0</v>
      </c>
      <c r="N1240" t="s">
        <v>8269</v>
      </c>
      <c r="O1240" s="20" t="s">
        <v>8319</v>
      </c>
      <c r="P1240" s="15" t="s">
        <v>8320</v>
      </c>
      <c r="Q1240" s="13">
        <v>41880.788842592592</v>
      </c>
      <c r="R1240">
        <v>2014</v>
      </c>
      <c r="S1240" t="s">
        <v>8371</v>
      </c>
    </row>
    <row r="1241" spans="1:19" ht="276" thickBot="1" x14ac:dyDescent="0.4">
      <c r="A1241">
        <v>3960</v>
      </c>
      <c r="B1241" s="3" t="s">
        <v>3957</v>
      </c>
      <c r="C1241" s="3" t="s">
        <v>8067</v>
      </c>
      <c r="D1241" s="6">
        <v>3000</v>
      </c>
      <c r="E1241" s="8">
        <v>45</v>
      </c>
      <c r="F1241" t="s">
        <v>8220</v>
      </c>
      <c r="G1241" t="s">
        <v>8223</v>
      </c>
      <c r="H1241" t="s">
        <v>8245</v>
      </c>
      <c r="I1241">
        <v>1451852256</v>
      </c>
      <c r="J1241">
        <v>1449260256</v>
      </c>
      <c r="K1241" t="b">
        <v>0</v>
      </c>
      <c r="L1241">
        <v>4</v>
      </c>
      <c r="M1241" t="b">
        <v>0</v>
      </c>
      <c r="N1241" t="s">
        <v>8269</v>
      </c>
      <c r="O1241" s="20" t="s">
        <v>8319</v>
      </c>
      <c r="P1241" s="15" t="s">
        <v>8320</v>
      </c>
      <c r="Q1241" s="12">
        <v>42342.845555555556</v>
      </c>
      <c r="R1241">
        <v>2015</v>
      </c>
      <c r="S1241" t="s">
        <v>8375</v>
      </c>
    </row>
    <row r="1242" spans="1:19" ht="290.5" thickBot="1" x14ac:dyDescent="0.4">
      <c r="A1242">
        <v>3961</v>
      </c>
      <c r="B1242" s="3" t="s">
        <v>3958</v>
      </c>
      <c r="C1242" s="3" t="s">
        <v>8068</v>
      </c>
      <c r="D1242" s="6">
        <v>5000</v>
      </c>
      <c r="E1242" s="8">
        <v>21</v>
      </c>
      <c r="F1242" t="s">
        <v>8220</v>
      </c>
      <c r="G1242" t="s">
        <v>8224</v>
      </c>
      <c r="H1242" t="s">
        <v>8246</v>
      </c>
      <c r="I1242">
        <v>1399584210</v>
      </c>
      <c r="J1242">
        <v>1397683410</v>
      </c>
      <c r="K1242" t="b">
        <v>0</v>
      </c>
      <c r="L1242">
        <v>2</v>
      </c>
      <c r="M1242" t="b">
        <v>0</v>
      </c>
      <c r="N1242" t="s">
        <v>8269</v>
      </c>
      <c r="O1242" s="20" t="s">
        <v>8319</v>
      </c>
      <c r="P1242" s="15" t="s">
        <v>8320</v>
      </c>
      <c r="Q1242" s="13">
        <v>41745.891319444447</v>
      </c>
      <c r="R1242">
        <v>2014</v>
      </c>
      <c r="S1242" t="s">
        <v>8367</v>
      </c>
    </row>
    <row r="1243" spans="1:19" ht="276" thickBot="1" x14ac:dyDescent="0.4">
      <c r="A1243">
        <v>3962</v>
      </c>
      <c r="B1243" s="3" t="s">
        <v>3959</v>
      </c>
      <c r="C1243" s="3" t="s">
        <v>8069</v>
      </c>
      <c r="D1243" s="6">
        <v>1400</v>
      </c>
      <c r="E1243" s="8">
        <v>45</v>
      </c>
      <c r="F1243" t="s">
        <v>8220</v>
      </c>
      <c r="G1243" t="s">
        <v>8224</v>
      </c>
      <c r="H1243" t="s">
        <v>8246</v>
      </c>
      <c r="I1243">
        <v>1448722494</v>
      </c>
      <c r="J1243">
        <v>1446562494</v>
      </c>
      <c r="K1243" t="b">
        <v>0</v>
      </c>
      <c r="L1243">
        <v>3</v>
      </c>
      <c r="M1243" t="b">
        <v>0</v>
      </c>
      <c r="N1243" t="s">
        <v>8269</v>
      </c>
      <c r="O1243" s="20" t="s">
        <v>8319</v>
      </c>
      <c r="P1243" s="15" t="s">
        <v>8320</v>
      </c>
      <c r="Q1243" s="12">
        <v>42311.621458333335</v>
      </c>
      <c r="R1243">
        <v>2015</v>
      </c>
      <c r="S1243" t="s">
        <v>8374</v>
      </c>
    </row>
    <row r="1244" spans="1:19" ht="276" thickBot="1" x14ac:dyDescent="0.4">
      <c r="A1244">
        <v>3963</v>
      </c>
      <c r="B1244" s="3" t="s">
        <v>3960</v>
      </c>
      <c r="C1244" s="3" t="s">
        <v>8070</v>
      </c>
      <c r="D1244" s="6">
        <v>10000</v>
      </c>
      <c r="E1244" s="8">
        <v>0</v>
      </c>
      <c r="F1244" t="s">
        <v>8220</v>
      </c>
      <c r="G1244" t="s">
        <v>8228</v>
      </c>
      <c r="H1244" t="s">
        <v>8250</v>
      </c>
      <c r="I1244">
        <v>1447821717</v>
      </c>
      <c r="J1244">
        <v>1445226117</v>
      </c>
      <c r="K1244" t="b">
        <v>0</v>
      </c>
      <c r="L1244">
        <v>0</v>
      </c>
      <c r="M1244" t="b">
        <v>0</v>
      </c>
      <c r="N1244" t="s">
        <v>8269</v>
      </c>
      <c r="O1244" s="20" t="s">
        <v>8319</v>
      </c>
      <c r="P1244" s="15" t="s">
        <v>8320</v>
      </c>
      <c r="Q1244" s="13">
        <v>42296.154131944444</v>
      </c>
      <c r="R1244">
        <v>2015</v>
      </c>
      <c r="S1244" t="s">
        <v>8373</v>
      </c>
    </row>
    <row r="1245" spans="1:19" ht="218" thickBot="1" x14ac:dyDescent="0.4">
      <c r="A1245">
        <v>3964</v>
      </c>
      <c r="B1245" s="3" t="s">
        <v>3961</v>
      </c>
      <c r="C1245" s="3" t="s">
        <v>8071</v>
      </c>
      <c r="D1245" s="6">
        <v>2000</v>
      </c>
      <c r="E1245" s="8">
        <v>126</v>
      </c>
      <c r="F1245" t="s">
        <v>8220</v>
      </c>
      <c r="G1245" t="s">
        <v>8223</v>
      </c>
      <c r="H1245" t="s">
        <v>8245</v>
      </c>
      <c r="I1245">
        <v>1429460386</v>
      </c>
      <c r="J1245">
        <v>1424279986</v>
      </c>
      <c r="K1245" t="b">
        <v>0</v>
      </c>
      <c r="L1245">
        <v>3</v>
      </c>
      <c r="M1245" t="b">
        <v>0</v>
      </c>
      <c r="N1245" t="s">
        <v>8269</v>
      </c>
      <c r="O1245" s="20" t="s">
        <v>8319</v>
      </c>
      <c r="P1245" s="15" t="s">
        <v>8320</v>
      </c>
      <c r="Q1245" s="12">
        <v>42053.722060185188</v>
      </c>
      <c r="R1245">
        <v>2015</v>
      </c>
      <c r="S1245" t="s">
        <v>8376</v>
      </c>
    </row>
    <row r="1246" spans="1:19" ht="276" thickBot="1" x14ac:dyDescent="0.4">
      <c r="A1246">
        <v>3965</v>
      </c>
      <c r="B1246" s="3" t="s">
        <v>3962</v>
      </c>
      <c r="C1246" s="3" t="s">
        <v>8072</v>
      </c>
      <c r="D1246" s="6">
        <v>2000</v>
      </c>
      <c r="E1246" s="8">
        <v>285</v>
      </c>
      <c r="F1246" t="s">
        <v>8220</v>
      </c>
      <c r="G1246" t="s">
        <v>8223</v>
      </c>
      <c r="H1246" t="s">
        <v>8245</v>
      </c>
      <c r="I1246">
        <v>1460608780</v>
      </c>
      <c r="J1246">
        <v>1455428380</v>
      </c>
      <c r="K1246" t="b">
        <v>0</v>
      </c>
      <c r="L1246">
        <v>4</v>
      </c>
      <c r="M1246" t="b">
        <v>0</v>
      </c>
      <c r="N1246" t="s">
        <v>8269</v>
      </c>
      <c r="O1246" s="20" t="s">
        <v>8319</v>
      </c>
      <c r="P1246" s="15" t="s">
        <v>8320</v>
      </c>
      <c r="Q1246" s="13">
        <v>42414.235879629632</v>
      </c>
      <c r="R1246">
        <v>2016</v>
      </c>
      <c r="S1246" t="s">
        <v>8376</v>
      </c>
    </row>
    <row r="1247" spans="1:19" ht="276" thickBot="1" x14ac:dyDescent="0.4">
      <c r="A1247">
        <v>3966</v>
      </c>
      <c r="B1247" s="3" t="s">
        <v>3963</v>
      </c>
      <c r="C1247" s="3" t="s">
        <v>8073</v>
      </c>
      <c r="D1247" s="6">
        <v>7500</v>
      </c>
      <c r="E1247" s="8">
        <v>45</v>
      </c>
      <c r="F1247" t="s">
        <v>8220</v>
      </c>
      <c r="G1247" t="s">
        <v>8223</v>
      </c>
      <c r="H1247" t="s">
        <v>8245</v>
      </c>
      <c r="I1247">
        <v>1406170740</v>
      </c>
      <c r="J1247">
        <v>1402506278</v>
      </c>
      <c r="K1247" t="b">
        <v>0</v>
      </c>
      <c r="L1247">
        <v>2</v>
      </c>
      <c r="M1247" t="b">
        <v>0</v>
      </c>
      <c r="N1247" t="s">
        <v>8269</v>
      </c>
      <c r="O1247" s="20" t="s">
        <v>8319</v>
      </c>
      <c r="P1247" s="15" t="s">
        <v>8320</v>
      </c>
      <c r="Q1247" s="12">
        <v>41801.711550925924</v>
      </c>
      <c r="R1247">
        <v>2014</v>
      </c>
      <c r="S1247" t="s">
        <v>8369</v>
      </c>
    </row>
    <row r="1248" spans="1:19" ht="247" thickBot="1" x14ac:dyDescent="0.4">
      <c r="A1248">
        <v>3967</v>
      </c>
      <c r="B1248" s="3" t="s">
        <v>3964</v>
      </c>
      <c r="C1248" s="3" t="s">
        <v>8074</v>
      </c>
      <c r="D1248" s="6">
        <v>1700</v>
      </c>
      <c r="E1248" s="8">
        <v>410</v>
      </c>
      <c r="F1248" t="s">
        <v>8220</v>
      </c>
      <c r="G1248" t="s">
        <v>8223</v>
      </c>
      <c r="H1248" t="s">
        <v>8245</v>
      </c>
      <c r="I1248">
        <v>1488783507</v>
      </c>
      <c r="J1248">
        <v>1486191507</v>
      </c>
      <c r="K1248" t="b">
        <v>0</v>
      </c>
      <c r="L1248">
        <v>10</v>
      </c>
      <c r="M1248" t="b">
        <v>0</v>
      </c>
      <c r="N1248" t="s">
        <v>8269</v>
      </c>
      <c r="O1248" s="20" t="s">
        <v>8319</v>
      </c>
      <c r="P1248" s="15" t="s">
        <v>8320</v>
      </c>
      <c r="Q1248" s="13">
        <v>42770.290590277778</v>
      </c>
      <c r="R1248">
        <v>2017</v>
      </c>
      <c r="S1248" t="s">
        <v>8376</v>
      </c>
    </row>
    <row r="1249" spans="1:19" ht="218" thickBot="1" x14ac:dyDescent="0.4">
      <c r="A1249">
        <v>3968</v>
      </c>
      <c r="B1249" s="3" t="s">
        <v>3965</v>
      </c>
      <c r="C1249" s="3" t="s">
        <v>8075</v>
      </c>
      <c r="D1249" s="6">
        <v>5000</v>
      </c>
      <c r="E1249" s="8">
        <v>527</v>
      </c>
      <c r="F1249" t="s">
        <v>8220</v>
      </c>
      <c r="G1249" t="s">
        <v>8223</v>
      </c>
      <c r="H1249" t="s">
        <v>8245</v>
      </c>
      <c r="I1249">
        <v>1463945673</v>
      </c>
      <c r="J1249">
        <v>1458761673</v>
      </c>
      <c r="K1249" t="b">
        <v>0</v>
      </c>
      <c r="L1249">
        <v>11</v>
      </c>
      <c r="M1249" t="b">
        <v>0</v>
      </c>
      <c r="N1249" t="s">
        <v>8269</v>
      </c>
      <c r="O1249" s="20" t="s">
        <v>8319</v>
      </c>
      <c r="P1249" s="15" t="s">
        <v>8320</v>
      </c>
      <c r="Q1249" s="12">
        <v>42452.815659722219</v>
      </c>
      <c r="R1249">
        <v>2016</v>
      </c>
      <c r="S1249" t="s">
        <v>8366</v>
      </c>
    </row>
    <row r="1250" spans="1:19" ht="247" thickBot="1" x14ac:dyDescent="0.4">
      <c r="A1250">
        <v>3969</v>
      </c>
      <c r="B1250" s="3" t="s">
        <v>3966</v>
      </c>
      <c r="C1250" s="3" t="s">
        <v>8076</v>
      </c>
      <c r="D1250" s="6">
        <v>2825</v>
      </c>
      <c r="E1250" s="8">
        <v>211</v>
      </c>
      <c r="F1250" t="s">
        <v>8220</v>
      </c>
      <c r="G1250" t="s">
        <v>8223</v>
      </c>
      <c r="H1250" t="s">
        <v>8245</v>
      </c>
      <c r="I1250">
        <v>1472442900</v>
      </c>
      <c r="J1250">
        <v>1471638646</v>
      </c>
      <c r="K1250" t="b">
        <v>0</v>
      </c>
      <c r="L1250">
        <v>6</v>
      </c>
      <c r="M1250" t="b">
        <v>0</v>
      </c>
      <c r="N1250" t="s">
        <v>8269</v>
      </c>
      <c r="O1250" s="20" t="s">
        <v>8319</v>
      </c>
      <c r="P1250" s="15" t="s">
        <v>8320</v>
      </c>
      <c r="Q1250" s="13">
        <v>42601.854699074072</v>
      </c>
      <c r="R1250">
        <v>2016</v>
      </c>
      <c r="S1250" t="s">
        <v>8371</v>
      </c>
    </row>
    <row r="1251" spans="1:19" ht="290.5" thickBot="1" x14ac:dyDescent="0.4">
      <c r="A1251">
        <v>3970</v>
      </c>
      <c r="B1251" s="3" t="s">
        <v>3967</v>
      </c>
      <c r="C1251" s="3" t="s">
        <v>8077</v>
      </c>
      <c r="D1251" s="6">
        <v>15000</v>
      </c>
      <c r="E1251" s="8">
        <v>11</v>
      </c>
      <c r="F1251" t="s">
        <v>8220</v>
      </c>
      <c r="G1251" t="s">
        <v>8223</v>
      </c>
      <c r="H1251" t="s">
        <v>8245</v>
      </c>
      <c r="I1251">
        <v>1460925811</v>
      </c>
      <c r="J1251">
        <v>1458333811</v>
      </c>
      <c r="K1251" t="b">
        <v>0</v>
      </c>
      <c r="L1251">
        <v>2</v>
      </c>
      <c r="M1251" t="b">
        <v>0</v>
      </c>
      <c r="N1251" t="s">
        <v>8269</v>
      </c>
      <c r="O1251" s="20" t="s">
        <v>8319</v>
      </c>
      <c r="P1251" s="15" t="s">
        <v>8320</v>
      </c>
      <c r="Q1251" s="12">
        <v>42447.863553240742</v>
      </c>
      <c r="R1251">
        <v>2016</v>
      </c>
      <c r="S1251" t="s">
        <v>8366</v>
      </c>
    </row>
    <row r="1252" spans="1:19" ht="276" thickBot="1" x14ac:dyDescent="0.4">
      <c r="A1252">
        <v>3971</v>
      </c>
      <c r="B1252" s="3" t="s">
        <v>3968</v>
      </c>
      <c r="C1252" s="3" t="s">
        <v>8078</v>
      </c>
      <c r="D1252" s="6">
        <v>14000</v>
      </c>
      <c r="E1252" s="8">
        <v>136</v>
      </c>
      <c r="F1252" t="s">
        <v>8220</v>
      </c>
      <c r="G1252" t="s">
        <v>8223</v>
      </c>
      <c r="H1252" t="s">
        <v>8245</v>
      </c>
      <c r="I1252">
        <v>1405947126</v>
      </c>
      <c r="J1252">
        <v>1403355126</v>
      </c>
      <c r="K1252" t="b">
        <v>0</v>
      </c>
      <c r="L1252">
        <v>6</v>
      </c>
      <c r="M1252" t="b">
        <v>0</v>
      </c>
      <c r="N1252" t="s">
        <v>8269</v>
      </c>
      <c r="O1252" s="20" t="s">
        <v>8319</v>
      </c>
      <c r="P1252" s="15" t="s">
        <v>8320</v>
      </c>
      <c r="Q1252" s="13">
        <v>41811.536180555559</v>
      </c>
      <c r="R1252">
        <v>2014</v>
      </c>
      <c r="S1252" t="s">
        <v>8369</v>
      </c>
    </row>
    <row r="1253" spans="1:19" ht="203.5" thickBot="1" x14ac:dyDescent="0.4">
      <c r="A1253">
        <v>3972</v>
      </c>
      <c r="B1253" s="3" t="s">
        <v>3969</v>
      </c>
      <c r="C1253" s="3" t="s">
        <v>8079</v>
      </c>
      <c r="D1253" s="6">
        <v>1000</v>
      </c>
      <c r="E1253" s="8">
        <v>211</v>
      </c>
      <c r="F1253" t="s">
        <v>8220</v>
      </c>
      <c r="G1253" t="s">
        <v>8223</v>
      </c>
      <c r="H1253" t="s">
        <v>8245</v>
      </c>
      <c r="I1253">
        <v>1423186634</v>
      </c>
      <c r="J1253">
        <v>1418002634</v>
      </c>
      <c r="K1253" t="b">
        <v>0</v>
      </c>
      <c r="L1253">
        <v>8</v>
      </c>
      <c r="M1253" t="b">
        <v>0</v>
      </c>
      <c r="N1253" t="s">
        <v>8269</v>
      </c>
      <c r="O1253" s="20" t="s">
        <v>8319</v>
      </c>
      <c r="P1253" s="15" t="s">
        <v>8320</v>
      </c>
      <c r="Q1253" s="12">
        <v>41981.067523148151</v>
      </c>
      <c r="R1253">
        <v>2014</v>
      </c>
      <c r="S1253" t="s">
        <v>8375</v>
      </c>
    </row>
    <row r="1254" spans="1:19" ht="261.5" thickBot="1" x14ac:dyDescent="0.4">
      <c r="A1254">
        <v>3973</v>
      </c>
      <c r="B1254" s="3" t="s">
        <v>3970</v>
      </c>
      <c r="C1254" s="3" t="s">
        <v>8080</v>
      </c>
      <c r="D1254" s="6">
        <v>5000</v>
      </c>
      <c r="E1254" s="8">
        <v>3905</v>
      </c>
      <c r="F1254" t="s">
        <v>8220</v>
      </c>
      <c r="G1254" t="s">
        <v>8223</v>
      </c>
      <c r="H1254" t="s">
        <v>8245</v>
      </c>
      <c r="I1254">
        <v>1462766400</v>
      </c>
      <c r="J1254">
        <v>1460219110</v>
      </c>
      <c r="K1254" t="b">
        <v>0</v>
      </c>
      <c r="L1254">
        <v>37</v>
      </c>
      <c r="M1254" t="b">
        <v>0</v>
      </c>
      <c r="N1254" t="s">
        <v>8269</v>
      </c>
      <c r="O1254" s="20" t="s">
        <v>8319</v>
      </c>
      <c r="P1254" s="15" t="s">
        <v>8320</v>
      </c>
      <c r="Q1254" s="13">
        <v>42469.68414351852</v>
      </c>
      <c r="R1254">
        <v>2016</v>
      </c>
      <c r="S1254" t="s">
        <v>8367</v>
      </c>
    </row>
    <row r="1255" spans="1:19" ht="276" thickBot="1" x14ac:dyDescent="0.4">
      <c r="A1255">
        <v>3974</v>
      </c>
      <c r="B1255" s="3" t="s">
        <v>3971</v>
      </c>
      <c r="C1255" s="3" t="s">
        <v>8081</v>
      </c>
      <c r="D1255" s="6">
        <v>1000</v>
      </c>
      <c r="E1255" s="8">
        <v>320</v>
      </c>
      <c r="F1255" t="s">
        <v>8220</v>
      </c>
      <c r="G1255" t="s">
        <v>8224</v>
      </c>
      <c r="H1255" t="s">
        <v>8246</v>
      </c>
      <c r="I1255">
        <v>1464872848</v>
      </c>
      <c r="J1255">
        <v>1462280848</v>
      </c>
      <c r="K1255" t="b">
        <v>0</v>
      </c>
      <c r="L1255">
        <v>11</v>
      </c>
      <c r="M1255" t="b">
        <v>0</v>
      </c>
      <c r="N1255" t="s">
        <v>8269</v>
      </c>
      <c r="O1255" s="20" t="s">
        <v>8319</v>
      </c>
      <c r="P1255" s="15" t="s">
        <v>8320</v>
      </c>
      <c r="Q1255" s="12">
        <v>42493.546851851854</v>
      </c>
      <c r="R1255">
        <v>2016</v>
      </c>
      <c r="S1255" t="s">
        <v>8368</v>
      </c>
    </row>
    <row r="1256" spans="1:19" ht="276" thickBot="1" x14ac:dyDescent="0.4">
      <c r="A1256">
        <v>3975</v>
      </c>
      <c r="B1256" s="3" t="s">
        <v>3972</v>
      </c>
      <c r="C1256" s="3" t="s">
        <v>8082</v>
      </c>
      <c r="D1256" s="6">
        <v>678</v>
      </c>
      <c r="E1256" s="8">
        <v>0</v>
      </c>
      <c r="F1256" t="s">
        <v>8220</v>
      </c>
      <c r="G1256" t="s">
        <v>8223</v>
      </c>
      <c r="H1256" t="s">
        <v>8245</v>
      </c>
      <c r="I1256">
        <v>1468442898</v>
      </c>
      <c r="J1256">
        <v>1465850898</v>
      </c>
      <c r="K1256" t="b">
        <v>0</v>
      </c>
      <c r="L1256">
        <v>0</v>
      </c>
      <c r="M1256" t="b">
        <v>0</v>
      </c>
      <c r="N1256" t="s">
        <v>8269</v>
      </c>
      <c r="O1256" s="20" t="s">
        <v>8319</v>
      </c>
      <c r="P1256" s="15" t="s">
        <v>8320</v>
      </c>
      <c r="Q1256" s="13">
        <v>42534.866875</v>
      </c>
      <c r="R1256">
        <v>2016</v>
      </c>
      <c r="S1256" t="s">
        <v>8369</v>
      </c>
    </row>
    <row r="1257" spans="1:19" ht="261.5" thickBot="1" x14ac:dyDescent="0.4">
      <c r="A1257">
        <v>3976</v>
      </c>
      <c r="B1257" s="3" t="s">
        <v>3973</v>
      </c>
      <c r="C1257" s="3" t="s">
        <v>8083</v>
      </c>
      <c r="D1257" s="6">
        <v>1300</v>
      </c>
      <c r="E1257" s="8">
        <v>620</v>
      </c>
      <c r="F1257" t="s">
        <v>8220</v>
      </c>
      <c r="G1257" t="s">
        <v>8223</v>
      </c>
      <c r="H1257" t="s">
        <v>8245</v>
      </c>
      <c r="I1257">
        <v>1406876400</v>
      </c>
      <c r="J1257">
        <v>1405024561</v>
      </c>
      <c r="K1257" t="b">
        <v>0</v>
      </c>
      <c r="L1257">
        <v>10</v>
      </c>
      <c r="M1257" t="b">
        <v>0</v>
      </c>
      <c r="N1257" t="s">
        <v>8269</v>
      </c>
      <c r="O1257" s="20" t="s">
        <v>8319</v>
      </c>
      <c r="P1257" s="15" t="s">
        <v>8320</v>
      </c>
      <c r="Q1257" s="12">
        <v>41830.858344907407</v>
      </c>
      <c r="R1257">
        <v>2014</v>
      </c>
      <c r="S1257" t="s">
        <v>8370</v>
      </c>
    </row>
    <row r="1258" spans="1:19" ht="276" thickBot="1" x14ac:dyDescent="0.4">
      <c r="A1258">
        <v>3977</v>
      </c>
      <c r="B1258" s="3" t="s">
        <v>3974</v>
      </c>
      <c r="C1258" s="3" t="s">
        <v>8084</v>
      </c>
      <c r="D1258" s="6">
        <v>90000</v>
      </c>
      <c r="E1258" s="8">
        <v>1305</v>
      </c>
      <c r="F1258" t="s">
        <v>8220</v>
      </c>
      <c r="G1258" t="s">
        <v>8223</v>
      </c>
      <c r="H1258" t="s">
        <v>8245</v>
      </c>
      <c r="I1258">
        <v>1469213732</v>
      </c>
      <c r="J1258">
        <v>1466621732</v>
      </c>
      <c r="K1258" t="b">
        <v>0</v>
      </c>
      <c r="L1258">
        <v>6</v>
      </c>
      <c r="M1258" t="b">
        <v>0</v>
      </c>
      <c r="N1258" t="s">
        <v>8269</v>
      </c>
      <c r="O1258" s="20" t="s">
        <v>8319</v>
      </c>
      <c r="P1258" s="15" t="s">
        <v>8320</v>
      </c>
      <c r="Q1258" s="13">
        <v>42543.788564814815</v>
      </c>
      <c r="R1258">
        <v>2016</v>
      </c>
      <c r="S1258" t="s">
        <v>8369</v>
      </c>
    </row>
    <row r="1259" spans="1:19" ht="261.5" thickBot="1" x14ac:dyDescent="0.4">
      <c r="A1259">
        <v>3978</v>
      </c>
      <c r="B1259" s="3" t="s">
        <v>3975</v>
      </c>
      <c r="C1259" s="3" t="s">
        <v>8085</v>
      </c>
      <c r="D1259" s="6">
        <v>2000</v>
      </c>
      <c r="E1259" s="8">
        <v>214</v>
      </c>
      <c r="F1259" t="s">
        <v>8220</v>
      </c>
      <c r="G1259" t="s">
        <v>8223</v>
      </c>
      <c r="H1259" t="s">
        <v>8245</v>
      </c>
      <c r="I1259">
        <v>1422717953</v>
      </c>
      <c r="J1259">
        <v>1417533953</v>
      </c>
      <c r="K1259" t="b">
        <v>0</v>
      </c>
      <c r="L1259">
        <v>8</v>
      </c>
      <c r="M1259" t="b">
        <v>0</v>
      </c>
      <c r="N1259" t="s">
        <v>8269</v>
      </c>
      <c r="O1259" s="20" t="s">
        <v>8319</v>
      </c>
      <c r="P1259" s="15" t="s">
        <v>8320</v>
      </c>
      <c r="Q1259" s="12">
        <v>41975.642974537041</v>
      </c>
      <c r="R1259">
        <v>2014</v>
      </c>
      <c r="S1259" t="s">
        <v>8375</v>
      </c>
    </row>
    <row r="1260" spans="1:19" ht="261.5" thickBot="1" x14ac:dyDescent="0.4">
      <c r="A1260">
        <v>3979</v>
      </c>
      <c r="B1260" s="3" t="s">
        <v>3976</v>
      </c>
      <c r="C1260" s="3" t="s">
        <v>8086</v>
      </c>
      <c r="D1260" s="6">
        <v>6000</v>
      </c>
      <c r="E1260" s="8">
        <v>110</v>
      </c>
      <c r="F1260" t="s">
        <v>8220</v>
      </c>
      <c r="G1260" t="s">
        <v>8224</v>
      </c>
      <c r="H1260" t="s">
        <v>8246</v>
      </c>
      <c r="I1260">
        <v>1427659200</v>
      </c>
      <c r="J1260">
        <v>1425678057</v>
      </c>
      <c r="K1260" t="b">
        <v>0</v>
      </c>
      <c r="L1260">
        <v>6</v>
      </c>
      <c r="M1260" t="b">
        <v>0</v>
      </c>
      <c r="N1260" t="s">
        <v>8269</v>
      </c>
      <c r="O1260" s="20" t="s">
        <v>8319</v>
      </c>
      <c r="P1260" s="15" t="s">
        <v>8320</v>
      </c>
      <c r="Q1260" s="13">
        <v>42069.903437499997</v>
      </c>
      <c r="R1260">
        <v>2015</v>
      </c>
      <c r="S1260" t="s">
        <v>8366</v>
      </c>
    </row>
    <row r="1261" spans="1:19" ht="276" thickBot="1" x14ac:dyDescent="0.4">
      <c r="A1261">
        <v>3980</v>
      </c>
      <c r="B1261" s="3" t="s">
        <v>3977</v>
      </c>
      <c r="C1261" s="3" t="s">
        <v>8087</v>
      </c>
      <c r="D1261" s="6">
        <v>2500</v>
      </c>
      <c r="E1261" s="8">
        <v>450</v>
      </c>
      <c r="F1261" t="s">
        <v>8220</v>
      </c>
      <c r="G1261" t="s">
        <v>8223</v>
      </c>
      <c r="H1261" t="s">
        <v>8245</v>
      </c>
      <c r="I1261">
        <v>1404570147</v>
      </c>
      <c r="J1261">
        <v>1401978147</v>
      </c>
      <c r="K1261" t="b">
        <v>0</v>
      </c>
      <c r="L1261">
        <v>7</v>
      </c>
      <c r="M1261" t="b">
        <v>0</v>
      </c>
      <c r="N1261" t="s">
        <v>8269</v>
      </c>
      <c r="O1261" s="20" t="s">
        <v>8319</v>
      </c>
      <c r="P1261" s="15" t="s">
        <v>8320</v>
      </c>
      <c r="Q1261" s="12">
        <v>41795.598923611113</v>
      </c>
      <c r="R1261">
        <v>2014</v>
      </c>
      <c r="S1261" t="s">
        <v>8369</v>
      </c>
    </row>
    <row r="1262" spans="1:19" ht="203.5" thickBot="1" x14ac:dyDescent="0.4">
      <c r="A1262">
        <v>3981</v>
      </c>
      <c r="B1262" s="3" t="s">
        <v>3358</v>
      </c>
      <c r="C1262" s="3" t="s">
        <v>7469</v>
      </c>
      <c r="D1262" s="6">
        <v>30000</v>
      </c>
      <c r="E1262" s="8">
        <v>1225</v>
      </c>
      <c r="F1262" t="s">
        <v>8220</v>
      </c>
      <c r="G1262" t="s">
        <v>8223</v>
      </c>
      <c r="H1262" t="s">
        <v>8245</v>
      </c>
      <c r="I1262">
        <v>1468729149</v>
      </c>
      <c r="J1262">
        <v>1463545149</v>
      </c>
      <c r="K1262" t="b">
        <v>0</v>
      </c>
      <c r="L1262">
        <v>7</v>
      </c>
      <c r="M1262" t="b">
        <v>0</v>
      </c>
      <c r="N1262" t="s">
        <v>8269</v>
      </c>
      <c r="O1262" s="20" t="s">
        <v>8319</v>
      </c>
      <c r="P1262" s="15" t="s">
        <v>8320</v>
      </c>
      <c r="Q1262" s="13">
        <v>42508.179965277777</v>
      </c>
      <c r="R1262">
        <v>2016</v>
      </c>
      <c r="S1262" t="s">
        <v>8368</v>
      </c>
    </row>
    <row r="1263" spans="1:19" ht="247" thickBot="1" x14ac:dyDescent="0.4">
      <c r="A1263">
        <v>3982</v>
      </c>
      <c r="B1263" s="3" t="s">
        <v>3978</v>
      </c>
      <c r="C1263" s="3" t="s">
        <v>8088</v>
      </c>
      <c r="D1263" s="6">
        <v>850</v>
      </c>
      <c r="E1263" s="8">
        <v>170</v>
      </c>
      <c r="F1263" t="s">
        <v>8220</v>
      </c>
      <c r="G1263" t="s">
        <v>8224</v>
      </c>
      <c r="H1263" t="s">
        <v>8246</v>
      </c>
      <c r="I1263">
        <v>1436297180</v>
      </c>
      <c r="J1263">
        <v>1431113180</v>
      </c>
      <c r="K1263" t="b">
        <v>0</v>
      </c>
      <c r="L1263">
        <v>5</v>
      </c>
      <c r="M1263" t="b">
        <v>0</v>
      </c>
      <c r="N1263" t="s">
        <v>8269</v>
      </c>
      <c r="O1263" s="20" t="s">
        <v>8319</v>
      </c>
      <c r="P1263" s="15" t="s">
        <v>8320</v>
      </c>
      <c r="Q1263" s="12">
        <v>42132.809953703705</v>
      </c>
      <c r="R1263">
        <v>2015</v>
      </c>
      <c r="S1263" t="s">
        <v>8368</v>
      </c>
    </row>
    <row r="1264" spans="1:19" ht="276" thickBot="1" x14ac:dyDescent="0.4">
      <c r="A1264">
        <v>3983</v>
      </c>
      <c r="B1264" s="3" t="s">
        <v>3979</v>
      </c>
      <c r="C1264" s="3" t="s">
        <v>8089</v>
      </c>
      <c r="D1264" s="6">
        <v>11140</v>
      </c>
      <c r="E1264" s="8">
        <v>3877</v>
      </c>
      <c r="F1264" t="s">
        <v>8220</v>
      </c>
      <c r="G1264" t="s">
        <v>8223</v>
      </c>
      <c r="H1264" t="s">
        <v>8245</v>
      </c>
      <c r="I1264">
        <v>1400569140</v>
      </c>
      <c r="J1264">
        <v>1397854356</v>
      </c>
      <c r="K1264" t="b">
        <v>0</v>
      </c>
      <c r="L1264">
        <v>46</v>
      </c>
      <c r="M1264" t="b">
        <v>0</v>
      </c>
      <c r="N1264" t="s">
        <v>8269</v>
      </c>
      <c r="O1264" s="20" t="s">
        <v>8319</v>
      </c>
      <c r="P1264" s="15" t="s">
        <v>8320</v>
      </c>
      <c r="Q1264" s="13">
        <v>41747.86986111111</v>
      </c>
      <c r="R1264">
        <v>2014</v>
      </c>
      <c r="S1264" t="s">
        <v>8367</v>
      </c>
    </row>
    <row r="1265" spans="1:19" ht="247" thickBot="1" x14ac:dyDescent="0.4">
      <c r="A1265">
        <v>3984</v>
      </c>
      <c r="B1265" s="3" t="s">
        <v>3980</v>
      </c>
      <c r="C1265" s="3" t="s">
        <v>8090</v>
      </c>
      <c r="D1265" s="6">
        <v>1500</v>
      </c>
      <c r="E1265" s="8">
        <v>95</v>
      </c>
      <c r="F1265" t="s">
        <v>8220</v>
      </c>
      <c r="G1265" t="s">
        <v>8224</v>
      </c>
      <c r="H1265" t="s">
        <v>8246</v>
      </c>
      <c r="I1265">
        <v>1415404800</v>
      </c>
      <c r="J1265">
        <v>1412809644</v>
      </c>
      <c r="K1265" t="b">
        <v>0</v>
      </c>
      <c r="L1265">
        <v>10</v>
      </c>
      <c r="M1265" t="b">
        <v>0</v>
      </c>
      <c r="N1265" t="s">
        <v>8269</v>
      </c>
      <c r="O1265" s="20" t="s">
        <v>8319</v>
      </c>
      <c r="P1265" s="15" t="s">
        <v>8320</v>
      </c>
      <c r="Q1265" s="12">
        <v>41920.963472222225</v>
      </c>
      <c r="R1265">
        <v>2014</v>
      </c>
      <c r="S1265" t="s">
        <v>8373</v>
      </c>
    </row>
    <row r="1266" spans="1:19" ht="276" thickBot="1" x14ac:dyDescent="0.4">
      <c r="A1266">
        <v>3985</v>
      </c>
      <c r="B1266" s="3" t="s">
        <v>3981</v>
      </c>
      <c r="C1266" s="3" t="s">
        <v>8091</v>
      </c>
      <c r="D1266" s="6">
        <v>2000</v>
      </c>
      <c r="E1266" s="8">
        <v>641</v>
      </c>
      <c r="F1266" t="s">
        <v>8220</v>
      </c>
      <c r="G1266" t="s">
        <v>8223</v>
      </c>
      <c r="H1266" t="s">
        <v>8245</v>
      </c>
      <c r="I1266">
        <v>1456002300</v>
      </c>
      <c r="J1266">
        <v>1454173120</v>
      </c>
      <c r="K1266" t="b">
        <v>0</v>
      </c>
      <c r="L1266">
        <v>19</v>
      </c>
      <c r="M1266" t="b">
        <v>0</v>
      </c>
      <c r="N1266" t="s">
        <v>8269</v>
      </c>
      <c r="O1266" s="20" t="s">
        <v>8319</v>
      </c>
      <c r="P1266" s="15" t="s">
        <v>8320</v>
      </c>
      <c r="Q1266" s="13">
        <v>42399.707407407404</v>
      </c>
      <c r="R1266">
        <v>2016</v>
      </c>
      <c r="S1266" t="s">
        <v>8365</v>
      </c>
    </row>
    <row r="1267" spans="1:19" ht="247" thickBot="1" x14ac:dyDescent="0.4">
      <c r="A1267">
        <v>3986</v>
      </c>
      <c r="B1267" s="3" t="s">
        <v>3982</v>
      </c>
      <c r="C1267" s="3" t="s">
        <v>8092</v>
      </c>
      <c r="D1267" s="6">
        <v>5000</v>
      </c>
      <c r="E1267" s="8">
        <v>488</v>
      </c>
      <c r="F1267" t="s">
        <v>8220</v>
      </c>
      <c r="G1267" t="s">
        <v>8224</v>
      </c>
      <c r="H1267" t="s">
        <v>8246</v>
      </c>
      <c r="I1267">
        <v>1462539840</v>
      </c>
      <c r="J1267">
        <v>1460034594</v>
      </c>
      <c r="K1267" t="b">
        <v>0</v>
      </c>
      <c r="L1267">
        <v>13</v>
      </c>
      <c r="M1267" t="b">
        <v>0</v>
      </c>
      <c r="N1267" t="s">
        <v>8269</v>
      </c>
      <c r="O1267" s="20" t="s">
        <v>8319</v>
      </c>
      <c r="P1267" s="15" t="s">
        <v>8320</v>
      </c>
      <c r="Q1267" s="12">
        <v>42467.548541666663</v>
      </c>
      <c r="R1267">
        <v>2016</v>
      </c>
      <c r="S1267" t="s">
        <v>8367</v>
      </c>
    </row>
    <row r="1268" spans="1:19" ht="218" thickBot="1" x14ac:dyDescent="0.4">
      <c r="A1268">
        <v>3987</v>
      </c>
      <c r="B1268" s="3" t="s">
        <v>3983</v>
      </c>
      <c r="C1268" s="3" t="s">
        <v>8093</v>
      </c>
      <c r="D1268" s="6">
        <v>400</v>
      </c>
      <c r="E1268" s="8">
        <v>151</v>
      </c>
      <c r="F1268" t="s">
        <v>8220</v>
      </c>
      <c r="G1268" t="s">
        <v>8224</v>
      </c>
      <c r="H1268" t="s">
        <v>8246</v>
      </c>
      <c r="I1268">
        <v>1400278290</v>
      </c>
      <c r="J1268">
        <v>1399414290</v>
      </c>
      <c r="K1268" t="b">
        <v>0</v>
      </c>
      <c r="L1268">
        <v>13</v>
      </c>
      <c r="M1268" t="b">
        <v>0</v>
      </c>
      <c r="N1268" t="s">
        <v>8269</v>
      </c>
      <c r="O1268" s="20" t="s">
        <v>8319</v>
      </c>
      <c r="P1268" s="15" t="s">
        <v>8320</v>
      </c>
      <c r="Q1268" s="13">
        <v>41765.92465277778</v>
      </c>
      <c r="R1268">
        <v>2014</v>
      </c>
      <c r="S1268" t="s">
        <v>8368</v>
      </c>
    </row>
    <row r="1269" spans="1:19" ht="116.5" thickBot="1" x14ac:dyDescent="0.4">
      <c r="A1269">
        <v>3988</v>
      </c>
      <c r="B1269" s="3" t="s">
        <v>3984</v>
      </c>
      <c r="C1269" s="3" t="s">
        <v>8094</v>
      </c>
      <c r="D1269" s="6">
        <v>1500</v>
      </c>
      <c r="E1269" s="8">
        <v>32</v>
      </c>
      <c r="F1269" t="s">
        <v>8220</v>
      </c>
      <c r="G1269" t="s">
        <v>8223</v>
      </c>
      <c r="H1269" t="s">
        <v>8245</v>
      </c>
      <c r="I1269">
        <v>1440813413</v>
      </c>
      <c r="J1269">
        <v>1439517413</v>
      </c>
      <c r="K1269" t="b">
        <v>0</v>
      </c>
      <c r="L1269">
        <v>4</v>
      </c>
      <c r="M1269" t="b">
        <v>0</v>
      </c>
      <c r="N1269" t="s">
        <v>8269</v>
      </c>
      <c r="O1269" s="20" t="s">
        <v>8319</v>
      </c>
      <c r="P1269" s="15" t="s">
        <v>8320</v>
      </c>
      <c r="Q1269" s="12">
        <v>42230.08116898148</v>
      </c>
      <c r="R1269">
        <v>2015</v>
      </c>
      <c r="S1269" t="s">
        <v>8371</v>
      </c>
    </row>
    <row r="1270" spans="1:19" ht="247" thickBot="1" x14ac:dyDescent="0.4">
      <c r="A1270">
        <v>3989</v>
      </c>
      <c r="B1270" s="3" t="s">
        <v>3985</v>
      </c>
      <c r="C1270" s="3" t="s">
        <v>8095</v>
      </c>
      <c r="D1270" s="6">
        <v>3000</v>
      </c>
      <c r="E1270" s="8">
        <v>0</v>
      </c>
      <c r="F1270" t="s">
        <v>8220</v>
      </c>
      <c r="G1270" t="s">
        <v>8223</v>
      </c>
      <c r="H1270" t="s">
        <v>8245</v>
      </c>
      <c r="I1270">
        <v>1447009181</v>
      </c>
      <c r="J1270">
        <v>1444413581</v>
      </c>
      <c r="K1270" t="b">
        <v>0</v>
      </c>
      <c r="L1270">
        <v>0</v>
      </c>
      <c r="M1270" t="b">
        <v>0</v>
      </c>
      <c r="N1270" t="s">
        <v>8269</v>
      </c>
      <c r="O1270" s="20" t="s">
        <v>8319</v>
      </c>
      <c r="P1270" s="15" t="s">
        <v>8320</v>
      </c>
      <c r="Q1270" s="13">
        <v>42286.749780092592</v>
      </c>
      <c r="R1270">
        <v>2015</v>
      </c>
      <c r="S1270" t="s">
        <v>8373</v>
      </c>
    </row>
    <row r="1271" spans="1:19" ht="247" thickBot="1" x14ac:dyDescent="0.4">
      <c r="A1271">
        <v>3990</v>
      </c>
      <c r="B1271" s="3" t="s">
        <v>3986</v>
      </c>
      <c r="C1271" s="3" t="s">
        <v>8096</v>
      </c>
      <c r="D1271" s="6">
        <v>1650</v>
      </c>
      <c r="E1271" s="8">
        <v>69</v>
      </c>
      <c r="F1271" t="s">
        <v>8220</v>
      </c>
      <c r="G1271" t="s">
        <v>8224</v>
      </c>
      <c r="H1271" t="s">
        <v>8246</v>
      </c>
      <c r="I1271">
        <v>1456934893</v>
      </c>
      <c r="J1271">
        <v>1454342893</v>
      </c>
      <c r="K1271" t="b">
        <v>0</v>
      </c>
      <c r="L1271">
        <v>3</v>
      </c>
      <c r="M1271" t="b">
        <v>0</v>
      </c>
      <c r="N1271" t="s">
        <v>8269</v>
      </c>
      <c r="O1271" s="20" t="s">
        <v>8319</v>
      </c>
      <c r="P1271" s="15" t="s">
        <v>8320</v>
      </c>
      <c r="Q1271" s="12">
        <v>42401.672372685185</v>
      </c>
      <c r="R1271">
        <v>2016</v>
      </c>
      <c r="S1271" t="s">
        <v>8376</v>
      </c>
    </row>
    <row r="1272" spans="1:19" ht="131" thickBot="1" x14ac:dyDescent="0.4">
      <c r="A1272">
        <v>3991</v>
      </c>
      <c r="B1272" s="3" t="s">
        <v>3987</v>
      </c>
      <c r="C1272" s="3" t="s">
        <v>8097</v>
      </c>
      <c r="D1272" s="6">
        <v>500</v>
      </c>
      <c r="E1272" s="8">
        <v>100</v>
      </c>
      <c r="F1272" t="s">
        <v>8220</v>
      </c>
      <c r="G1272" t="s">
        <v>8223</v>
      </c>
      <c r="H1272" t="s">
        <v>8245</v>
      </c>
      <c r="I1272">
        <v>1433086082</v>
      </c>
      <c r="J1272">
        <v>1430494082</v>
      </c>
      <c r="K1272" t="b">
        <v>0</v>
      </c>
      <c r="L1272">
        <v>1</v>
      </c>
      <c r="M1272" t="b">
        <v>0</v>
      </c>
      <c r="N1272" t="s">
        <v>8269</v>
      </c>
      <c r="O1272" s="20" t="s">
        <v>8319</v>
      </c>
      <c r="P1272" s="15" t="s">
        <v>8320</v>
      </c>
      <c r="Q1272" s="13">
        <v>42125.644467592596</v>
      </c>
      <c r="R1272">
        <v>2015</v>
      </c>
      <c r="S1272" t="s">
        <v>8368</v>
      </c>
    </row>
    <row r="1273" spans="1:19" ht="203.5" thickBot="1" x14ac:dyDescent="0.4">
      <c r="A1273">
        <v>3992</v>
      </c>
      <c r="B1273" s="3" t="s">
        <v>3988</v>
      </c>
      <c r="C1273" s="3" t="s">
        <v>8098</v>
      </c>
      <c r="D1273" s="6">
        <v>10000</v>
      </c>
      <c r="E1273" s="8">
        <v>541</v>
      </c>
      <c r="F1273" t="s">
        <v>8220</v>
      </c>
      <c r="G1273" t="s">
        <v>8223</v>
      </c>
      <c r="H1273" t="s">
        <v>8245</v>
      </c>
      <c r="I1273">
        <v>1449876859</v>
      </c>
      <c r="J1273">
        <v>1444689259</v>
      </c>
      <c r="K1273" t="b">
        <v>0</v>
      </c>
      <c r="L1273">
        <v>9</v>
      </c>
      <c r="M1273" t="b">
        <v>0</v>
      </c>
      <c r="N1273" t="s">
        <v>8269</v>
      </c>
      <c r="O1273" s="20" t="s">
        <v>8319</v>
      </c>
      <c r="P1273" s="15" t="s">
        <v>8320</v>
      </c>
      <c r="Q1273" s="12">
        <v>42289.940497685187</v>
      </c>
      <c r="R1273">
        <v>2015</v>
      </c>
      <c r="S1273" t="s">
        <v>8373</v>
      </c>
    </row>
    <row r="1274" spans="1:19" ht="203.5" thickBot="1" x14ac:dyDescent="0.4">
      <c r="A1274">
        <v>3993</v>
      </c>
      <c r="B1274" s="3" t="s">
        <v>3989</v>
      </c>
      <c r="C1274" s="3" t="s">
        <v>8099</v>
      </c>
      <c r="D1274" s="6">
        <v>50000</v>
      </c>
      <c r="E1274" s="8">
        <v>3</v>
      </c>
      <c r="F1274" t="s">
        <v>8220</v>
      </c>
      <c r="G1274" t="s">
        <v>8223</v>
      </c>
      <c r="H1274" t="s">
        <v>8245</v>
      </c>
      <c r="I1274">
        <v>1431549912</v>
      </c>
      <c r="J1274">
        <v>1428957912</v>
      </c>
      <c r="K1274" t="b">
        <v>0</v>
      </c>
      <c r="L1274">
        <v>1</v>
      </c>
      <c r="M1274" t="b">
        <v>0</v>
      </c>
      <c r="N1274" t="s">
        <v>8269</v>
      </c>
      <c r="O1274" s="20" t="s">
        <v>8319</v>
      </c>
      <c r="P1274" s="15" t="s">
        <v>8320</v>
      </c>
      <c r="Q1274" s="13">
        <v>42107.864722222221</v>
      </c>
      <c r="R1274">
        <v>2015</v>
      </c>
      <c r="S1274" t="s">
        <v>8367</v>
      </c>
    </row>
    <row r="1275" spans="1:19" ht="189" thickBot="1" x14ac:dyDescent="0.4">
      <c r="A1275">
        <v>3994</v>
      </c>
      <c r="B1275" s="3" t="s">
        <v>3990</v>
      </c>
      <c r="C1275" s="3" t="s">
        <v>8100</v>
      </c>
      <c r="D1275" s="6">
        <v>2000</v>
      </c>
      <c r="E1275" s="8">
        <v>5</v>
      </c>
      <c r="F1275" t="s">
        <v>8220</v>
      </c>
      <c r="G1275" t="s">
        <v>8223</v>
      </c>
      <c r="H1275" t="s">
        <v>8245</v>
      </c>
      <c r="I1275">
        <v>1405761690</v>
      </c>
      <c r="J1275">
        <v>1403169690</v>
      </c>
      <c r="K1275" t="b">
        <v>0</v>
      </c>
      <c r="L1275">
        <v>1</v>
      </c>
      <c r="M1275" t="b">
        <v>0</v>
      </c>
      <c r="N1275" t="s">
        <v>8269</v>
      </c>
      <c r="O1275" s="20" t="s">
        <v>8319</v>
      </c>
      <c r="P1275" s="15" t="s">
        <v>8320</v>
      </c>
      <c r="Q1275" s="12">
        <v>41809.389930555553</v>
      </c>
      <c r="R1275">
        <v>2014</v>
      </c>
      <c r="S1275" t="s">
        <v>8369</v>
      </c>
    </row>
    <row r="1276" spans="1:19" ht="276" thickBot="1" x14ac:dyDescent="0.4">
      <c r="A1276">
        <v>3995</v>
      </c>
      <c r="B1276" s="3" t="s">
        <v>3991</v>
      </c>
      <c r="C1276" s="3" t="s">
        <v>8101</v>
      </c>
      <c r="D1276" s="6">
        <v>200</v>
      </c>
      <c r="E1276" s="8">
        <v>70</v>
      </c>
      <c r="F1276" t="s">
        <v>8220</v>
      </c>
      <c r="G1276" t="s">
        <v>8224</v>
      </c>
      <c r="H1276" t="s">
        <v>8246</v>
      </c>
      <c r="I1276">
        <v>1423913220</v>
      </c>
      <c r="J1276">
        <v>1421339077</v>
      </c>
      <c r="K1276" t="b">
        <v>0</v>
      </c>
      <c r="L1276">
        <v>4</v>
      </c>
      <c r="M1276" t="b">
        <v>0</v>
      </c>
      <c r="N1276" t="s">
        <v>8269</v>
      </c>
      <c r="O1276" s="20" t="s">
        <v>8319</v>
      </c>
      <c r="P1276" s="15" t="s">
        <v>8320</v>
      </c>
      <c r="Q1276" s="13">
        <v>42019.683761574073</v>
      </c>
      <c r="R1276">
        <v>2015</v>
      </c>
      <c r="S1276" t="s">
        <v>8365</v>
      </c>
    </row>
    <row r="1277" spans="1:19" ht="261.5" thickBot="1" x14ac:dyDescent="0.4">
      <c r="A1277">
        <v>3996</v>
      </c>
      <c r="B1277" s="3" t="s">
        <v>3992</v>
      </c>
      <c r="C1277" s="3" t="s">
        <v>8102</v>
      </c>
      <c r="D1277" s="6">
        <v>3000</v>
      </c>
      <c r="E1277" s="8">
        <v>497</v>
      </c>
      <c r="F1277" t="s">
        <v>8220</v>
      </c>
      <c r="G1277" t="s">
        <v>8223</v>
      </c>
      <c r="H1277" t="s">
        <v>8245</v>
      </c>
      <c r="I1277">
        <v>1416499440</v>
      </c>
      <c r="J1277">
        <v>1415341464</v>
      </c>
      <c r="K1277" t="b">
        <v>0</v>
      </c>
      <c r="L1277">
        <v>17</v>
      </c>
      <c r="M1277" t="b">
        <v>0</v>
      </c>
      <c r="N1277" t="s">
        <v>8269</v>
      </c>
      <c r="O1277" s="20" t="s">
        <v>8319</v>
      </c>
      <c r="P1277" s="15" t="s">
        <v>8320</v>
      </c>
      <c r="Q1277" s="12">
        <v>41950.266944444447</v>
      </c>
      <c r="R1277">
        <v>2014</v>
      </c>
      <c r="S1277" t="s">
        <v>8374</v>
      </c>
    </row>
    <row r="1278" spans="1:19" ht="276" thickBot="1" x14ac:dyDescent="0.4">
      <c r="A1278">
        <v>3997</v>
      </c>
      <c r="B1278" s="3" t="s">
        <v>3993</v>
      </c>
      <c r="C1278" s="3" t="s">
        <v>8103</v>
      </c>
      <c r="D1278" s="6">
        <v>3000</v>
      </c>
      <c r="E1278" s="8">
        <v>0</v>
      </c>
      <c r="F1278" t="s">
        <v>8220</v>
      </c>
      <c r="G1278" t="s">
        <v>8224</v>
      </c>
      <c r="H1278" t="s">
        <v>8246</v>
      </c>
      <c r="I1278">
        <v>1428222221</v>
      </c>
      <c r="J1278">
        <v>1425633821</v>
      </c>
      <c r="K1278" t="b">
        <v>0</v>
      </c>
      <c r="L1278">
        <v>0</v>
      </c>
      <c r="M1278" t="b">
        <v>0</v>
      </c>
      <c r="N1278" t="s">
        <v>8269</v>
      </c>
      <c r="O1278" s="20" t="s">
        <v>8319</v>
      </c>
      <c r="P1278" s="15" t="s">
        <v>8320</v>
      </c>
      <c r="Q1278" s="13">
        <v>42069.391446759262</v>
      </c>
      <c r="R1278">
        <v>2015</v>
      </c>
      <c r="S1278" t="s">
        <v>8366</v>
      </c>
    </row>
    <row r="1279" spans="1:19" ht="189" thickBot="1" x14ac:dyDescent="0.4">
      <c r="A1279">
        <v>3998</v>
      </c>
      <c r="B1279" s="3" t="s">
        <v>3994</v>
      </c>
      <c r="C1279" s="3" t="s">
        <v>8104</v>
      </c>
      <c r="D1279" s="6">
        <v>1250</v>
      </c>
      <c r="E1279" s="8">
        <v>715</v>
      </c>
      <c r="F1279" t="s">
        <v>8220</v>
      </c>
      <c r="G1279" t="s">
        <v>8223</v>
      </c>
      <c r="H1279" t="s">
        <v>8245</v>
      </c>
      <c r="I1279">
        <v>1427580426</v>
      </c>
      <c r="J1279">
        <v>1424992026</v>
      </c>
      <c r="K1279" t="b">
        <v>0</v>
      </c>
      <c r="L1279">
        <v>12</v>
      </c>
      <c r="M1279" t="b">
        <v>0</v>
      </c>
      <c r="N1279" t="s">
        <v>8269</v>
      </c>
      <c r="O1279" s="20" t="s">
        <v>8319</v>
      </c>
      <c r="P1279" s="15" t="s">
        <v>8320</v>
      </c>
      <c r="Q1279" s="12">
        <v>42061.963263888887</v>
      </c>
      <c r="R1279">
        <v>2015</v>
      </c>
      <c r="S1279" t="s">
        <v>8376</v>
      </c>
    </row>
    <row r="1280" spans="1:19" ht="218" thickBot="1" x14ac:dyDescent="0.4">
      <c r="A1280">
        <v>3999</v>
      </c>
      <c r="B1280" s="3" t="s">
        <v>3995</v>
      </c>
      <c r="C1280" s="3" t="s">
        <v>8105</v>
      </c>
      <c r="D1280" s="6">
        <v>7000</v>
      </c>
      <c r="E1280" s="8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 s="20" t="s">
        <v>8319</v>
      </c>
      <c r="P1280" s="15" t="s">
        <v>8320</v>
      </c>
      <c r="Q1280" s="13">
        <v>41842.828680555554</v>
      </c>
      <c r="R1280">
        <v>2014</v>
      </c>
      <c r="S1280" t="s">
        <v>8370</v>
      </c>
    </row>
    <row r="1281" spans="1:19" ht="102" thickBot="1" x14ac:dyDescent="0.4">
      <c r="A1281">
        <v>4000</v>
      </c>
      <c r="B1281" s="3" t="s">
        <v>3996</v>
      </c>
      <c r="C1281" s="3" t="s">
        <v>8106</v>
      </c>
      <c r="D1281" s="6">
        <v>8000</v>
      </c>
      <c r="E1281" s="8">
        <v>10</v>
      </c>
      <c r="F1281" t="s">
        <v>8220</v>
      </c>
      <c r="G1281" t="s">
        <v>8223</v>
      </c>
      <c r="H1281" t="s">
        <v>8245</v>
      </c>
      <c r="I1281">
        <v>1462631358</v>
      </c>
      <c r="J1281">
        <v>1457450958</v>
      </c>
      <c r="K1281" t="b">
        <v>0</v>
      </c>
      <c r="L1281">
        <v>1</v>
      </c>
      <c r="M1281" t="b">
        <v>0</v>
      </c>
      <c r="N1281" t="s">
        <v>8269</v>
      </c>
      <c r="O1281" s="20" t="s">
        <v>8319</v>
      </c>
      <c r="P1281" s="15" t="s">
        <v>8320</v>
      </c>
      <c r="Q1281" s="12">
        <v>42437.64534722222</v>
      </c>
      <c r="R1281">
        <v>2016</v>
      </c>
      <c r="S1281" t="s">
        <v>8366</v>
      </c>
    </row>
    <row r="1282" spans="1:19" ht="247" thickBot="1" x14ac:dyDescent="0.4">
      <c r="A1282">
        <v>4001</v>
      </c>
      <c r="B1282" s="3" t="s">
        <v>3997</v>
      </c>
      <c r="C1282" s="3" t="s">
        <v>8107</v>
      </c>
      <c r="D1282" s="6">
        <v>1200</v>
      </c>
      <c r="E1282" s="8">
        <v>453</v>
      </c>
      <c r="F1282" t="s">
        <v>8220</v>
      </c>
      <c r="G1282" t="s">
        <v>8224</v>
      </c>
      <c r="H1282" t="s">
        <v>8246</v>
      </c>
      <c r="I1282">
        <v>1488394800</v>
      </c>
      <c r="J1282">
        <v>1486681708</v>
      </c>
      <c r="K1282" t="b">
        <v>0</v>
      </c>
      <c r="L1282">
        <v>14</v>
      </c>
      <c r="M1282" t="b">
        <v>0</v>
      </c>
      <c r="N1282" t="s">
        <v>8269</v>
      </c>
      <c r="O1282" s="20" t="s">
        <v>8319</v>
      </c>
      <c r="P1282" s="15" t="s">
        <v>8320</v>
      </c>
      <c r="Q1282" s="13">
        <v>42775.964212962965</v>
      </c>
      <c r="R1282">
        <v>2017</v>
      </c>
      <c r="S1282" t="s">
        <v>8376</v>
      </c>
    </row>
    <row r="1283" spans="1:19" ht="261.5" thickBot="1" x14ac:dyDescent="0.4">
      <c r="A1283">
        <v>4002</v>
      </c>
      <c r="B1283" s="3" t="s">
        <v>3998</v>
      </c>
      <c r="C1283" s="3" t="s">
        <v>8108</v>
      </c>
      <c r="D1283" s="6">
        <v>1250</v>
      </c>
      <c r="E1283" s="8">
        <v>23</v>
      </c>
      <c r="F1283" t="s">
        <v>8220</v>
      </c>
      <c r="G1283" t="s">
        <v>8223</v>
      </c>
      <c r="H1283" t="s">
        <v>8245</v>
      </c>
      <c r="I1283">
        <v>1411779761</v>
      </c>
      <c r="J1283">
        <v>1409187761</v>
      </c>
      <c r="K1283" t="b">
        <v>0</v>
      </c>
      <c r="L1283">
        <v>4</v>
      </c>
      <c r="M1283" t="b">
        <v>0</v>
      </c>
      <c r="N1283" t="s">
        <v>8269</v>
      </c>
      <c r="O1283" s="20" t="s">
        <v>8319</v>
      </c>
      <c r="P1283" s="15" t="s">
        <v>8320</v>
      </c>
      <c r="Q1283" s="12">
        <v>41879.043530092589</v>
      </c>
      <c r="R1283">
        <v>2014</v>
      </c>
      <c r="S1283" t="s">
        <v>8371</v>
      </c>
    </row>
    <row r="1284" spans="1:19" ht="218" thickBot="1" x14ac:dyDescent="0.4">
      <c r="A1284">
        <v>4003</v>
      </c>
      <c r="B1284" s="3" t="s">
        <v>3999</v>
      </c>
      <c r="C1284" s="3" t="s">
        <v>8071</v>
      </c>
      <c r="D1284" s="6">
        <v>2000</v>
      </c>
      <c r="E1284" s="8">
        <v>201</v>
      </c>
      <c r="F1284" t="s">
        <v>8220</v>
      </c>
      <c r="G1284" t="s">
        <v>8223</v>
      </c>
      <c r="H1284" t="s">
        <v>8245</v>
      </c>
      <c r="I1284">
        <v>1424009147</v>
      </c>
      <c r="J1284">
        <v>1421417147</v>
      </c>
      <c r="K1284" t="b">
        <v>0</v>
      </c>
      <c r="L1284">
        <v>2</v>
      </c>
      <c r="M1284" t="b">
        <v>0</v>
      </c>
      <c r="N1284" t="s">
        <v>8269</v>
      </c>
      <c r="O1284" s="20" t="s">
        <v>8319</v>
      </c>
      <c r="P1284" s="15" t="s">
        <v>8320</v>
      </c>
      <c r="Q1284" s="13">
        <v>42020.58734953704</v>
      </c>
      <c r="R1284">
        <v>2015</v>
      </c>
      <c r="S1284" t="s">
        <v>8365</v>
      </c>
    </row>
    <row r="1285" spans="1:19" ht="102" thickBot="1" x14ac:dyDescent="0.4">
      <c r="A1285">
        <v>4004</v>
      </c>
      <c r="B1285" s="3" t="s">
        <v>4000</v>
      </c>
      <c r="C1285" s="3" t="s">
        <v>8109</v>
      </c>
      <c r="D1285" s="6">
        <v>500</v>
      </c>
      <c r="E1285" s="8">
        <v>1</v>
      </c>
      <c r="F1285" t="s">
        <v>8220</v>
      </c>
      <c r="G1285" t="s">
        <v>8223</v>
      </c>
      <c r="H1285" t="s">
        <v>8245</v>
      </c>
      <c r="I1285">
        <v>1412740457</v>
      </c>
      <c r="J1285">
        <v>1410148457</v>
      </c>
      <c r="K1285" t="b">
        <v>0</v>
      </c>
      <c r="L1285">
        <v>1</v>
      </c>
      <c r="M1285" t="b">
        <v>0</v>
      </c>
      <c r="N1285" t="s">
        <v>8269</v>
      </c>
      <c r="O1285" s="20" t="s">
        <v>8319</v>
      </c>
      <c r="P1285" s="15" t="s">
        <v>8320</v>
      </c>
      <c r="Q1285" s="12">
        <v>41890.16269675926</v>
      </c>
      <c r="R1285">
        <v>2014</v>
      </c>
      <c r="S1285" t="s">
        <v>8372</v>
      </c>
    </row>
    <row r="1286" spans="1:19" ht="247" thickBot="1" x14ac:dyDescent="0.4">
      <c r="A1286">
        <v>4005</v>
      </c>
      <c r="B1286" s="3" t="s">
        <v>4001</v>
      </c>
      <c r="C1286" s="3" t="s">
        <v>8110</v>
      </c>
      <c r="D1286" s="6">
        <v>3000</v>
      </c>
      <c r="E1286" s="8">
        <v>40</v>
      </c>
      <c r="F1286" t="s">
        <v>8220</v>
      </c>
      <c r="G1286" t="s">
        <v>8223</v>
      </c>
      <c r="H1286" t="s">
        <v>8245</v>
      </c>
      <c r="I1286">
        <v>1413832985</v>
      </c>
      <c r="J1286">
        <v>1408648985</v>
      </c>
      <c r="K1286" t="b">
        <v>0</v>
      </c>
      <c r="L1286">
        <v>2</v>
      </c>
      <c r="M1286" t="b">
        <v>0</v>
      </c>
      <c r="N1286" t="s">
        <v>8269</v>
      </c>
      <c r="O1286" s="20" t="s">
        <v>8319</v>
      </c>
      <c r="P1286" s="15" t="s">
        <v>8320</v>
      </c>
      <c r="Q1286" s="13">
        <v>41872.807696759257</v>
      </c>
      <c r="R1286">
        <v>2014</v>
      </c>
      <c r="S1286" t="s">
        <v>8371</v>
      </c>
    </row>
    <row r="1287" spans="1:19" ht="247" thickBot="1" x14ac:dyDescent="0.4">
      <c r="A1287">
        <v>4006</v>
      </c>
      <c r="B1287" s="3" t="s">
        <v>4002</v>
      </c>
      <c r="C1287" s="3" t="s">
        <v>8111</v>
      </c>
      <c r="D1287" s="6">
        <v>30000</v>
      </c>
      <c r="E1287" s="8">
        <v>2</v>
      </c>
      <c r="F1287" t="s">
        <v>8220</v>
      </c>
      <c r="G1287" t="s">
        <v>8223</v>
      </c>
      <c r="H1287" t="s">
        <v>8245</v>
      </c>
      <c r="I1287">
        <v>1455647587</v>
      </c>
      <c r="J1287">
        <v>1453487587</v>
      </c>
      <c r="K1287" t="b">
        <v>0</v>
      </c>
      <c r="L1287">
        <v>1</v>
      </c>
      <c r="M1287" t="b">
        <v>0</v>
      </c>
      <c r="N1287" t="s">
        <v>8269</v>
      </c>
      <c r="O1287" s="20" t="s">
        <v>8319</v>
      </c>
      <c r="P1287" s="15" t="s">
        <v>8320</v>
      </c>
      <c r="Q1287" s="12">
        <v>42391.772997685184</v>
      </c>
      <c r="R1287">
        <v>2016</v>
      </c>
      <c r="S1287" t="s">
        <v>8365</v>
      </c>
    </row>
    <row r="1288" spans="1:19" ht="232.5" thickBot="1" x14ac:dyDescent="0.4">
      <c r="A1288">
        <v>4007</v>
      </c>
      <c r="B1288" s="3" t="s">
        <v>4003</v>
      </c>
      <c r="C1288" s="3" t="s">
        <v>8112</v>
      </c>
      <c r="D1288" s="6">
        <v>2000</v>
      </c>
      <c r="E1288" s="8">
        <v>5</v>
      </c>
      <c r="F1288" t="s">
        <v>8220</v>
      </c>
      <c r="G1288" t="s">
        <v>8223</v>
      </c>
      <c r="H1288" t="s">
        <v>8245</v>
      </c>
      <c r="I1288">
        <v>1409070480</v>
      </c>
      <c r="J1288">
        <v>1406572381</v>
      </c>
      <c r="K1288" t="b">
        <v>0</v>
      </c>
      <c r="L1288">
        <v>1</v>
      </c>
      <c r="M1288" t="b">
        <v>0</v>
      </c>
      <c r="N1288" t="s">
        <v>8269</v>
      </c>
      <c r="O1288" s="20" t="s">
        <v>8319</v>
      </c>
      <c r="P1288" s="15" t="s">
        <v>8320</v>
      </c>
      <c r="Q1288" s="13">
        <v>41848.772928240738</v>
      </c>
      <c r="R1288">
        <v>2014</v>
      </c>
      <c r="S1288" t="s">
        <v>8370</v>
      </c>
    </row>
    <row r="1289" spans="1:19" ht="290.5" thickBot="1" x14ac:dyDescent="0.4">
      <c r="A1289">
        <v>4008</v>
      </c>
      <c r="B1289" s="3" t="s">
        <v>4004</v>
      </c>
      <c r="C1289" s="3" t="s">
        <v>8113</v>
      </c>
      <c r="D1289" s="6">
        <v>1000</v>
      </c>
      <c r="E1289" s="8">
        <v>60</v>
      </c>
      <c r="F1289" t="s">
        <v>8220</v>
      </c>
      <c r="G1289" t="s">
        <v>8224</v>
      </c>
      <c r="H1289" t="s">
        <v>8246</v>
      </c>
      <c r="I1289">
        <v>1437606507</v>
      </c>
      <c r="J1289">
        <v>1435014507</v>
      </c>
      <c r="K1289" t="b">
        <v>0</v>
      </c>
      <c r="L1289">
        <v>4</v>
      </c>
      <c r="M1289" t="b">
        <v>0</v>
      </c>
      <c r="N1289" t="s">
        <v>8269</v>
      </c>
      <c r="O1289" s="20" t="s">
        <v>8319</v>
      </c>
      <c r="P1289" s="15" t="s">
        <v>8320</v>
      </c>
      <c r="Q1289" s="12">
        <v>42177.964201388888</v>
      </c>
      <c r="R1289">
        <v>2015</v>
      </c>
      <c r="S1289" t="s">
        <v>8369</v>
      </c>
    </row>
    <row r="1290" spans="1:19" ht="247" thickBot="1" x14ac:dyDescent="0.4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s="20" t="s">
        <v>8319</v>
      </c>
      <c r="P1290" s="15" t="s">
        <v>8320</v>
      </c>
      <c r="Q1290" s="13">
        <v>41851.700925925928</v>
      </c>
      <c r="R1290">
        <v>2014</v>
      </c>
      <c r="S1290" t="s">
        <v>8370</v>
      </c>
    </row>
    <row r="1291" spans="1:19" ht="218" thickBot="1" x14ac:dyDescent="0.4">
      <c r="A1291">
        <v>4010</v>
      </c>
      <c r="B1291" s="3" t="s">
        <v>4006</v>
      </c>
      <c r="C1291" s="3" t="s">
        <v>8115</v>
      </c>
      <c r="D1291" s="6">
        <v>7200</v>
      </c>
      <c r="E1291" s="8">
        <v>1742</v>
      </c>
      <c r="F1291" t="s">
        <v>8220</v>
      </c>
      <c r="G1291" t="s">
        <v>8223</v>
      </c>
      <c r="H1291" t="s">
        <v>8245</v>
      </c>
      <c r="I1291">
        <v>1414348166</v>
      </c>
      <c r="J1291">
        <v>1412879366</v>
      </c>
      <c r="K1291" t="b">
        <v>0</v>
      </c>
      <c r="L1291">
        <v>38</v>
      </c>
      <c r="M1291" t="b">
        <v>0</v>
      </c>
      <c r="N1291" t="s">
        <v>8269</v>
      </c>
      <c r="O1291" s="20" t="s">
        <v>8319</v>
      </c>
      <c r="P1291" s="15" t="s">
        <v>8320</v>
      </c>
      <c r="Q1291" s="12">
        <v>41921.770439814813</v>
      </c>
      <c r="R1291">
        <v>2014</v>
      </c>
      <c r="S1291" t="s">
        <v>8373</v>
      </c>
    </row>
    <row r="1292" spans="1:19" ht="261.5" thickBot="1" x14ac:dyDescent="0.4">
      <c r="A1292">
        <v>4011</v>
      </c>
      <c r="B1292" s="3" t="s">
        <v>4007</v>
      </c>
      <c r="C1292" s="3" t="s">
        <v>8116</v>
      </c>
      <c r="D1292" s="6">
        <v>250</v>
      </c>
      <c r="E1292" s="8">
        <v>19</v>
      </c>
      <c r="F1292" t="s">
        <v>8220</v>
      </c>
      <c r="G1292" t="s">
        <v>8224</v>
      </c>
      <c r="H1292" t="s">
        <v>8246</v>
      </c>
      <c r="I1292">
        <v>1422450278</v>
      </c>
      <c r="J1292">
        <v>1419858278</v>
      </c>
      <c r="K1292" t="b">
        <v>0</v>
      </c>
      <c r="L1292">
        <v>4</v>
      </c>
      <c r="M1292" t="b">
        <v>0</v>
      </c>
      <c r="N1292" t="s">
        <v>8269</v>
      </c>
      <c r="O1292" s="20" t="s">
        <v>8319</v>
      </c>
      <c r="P1292" s="15" t="s">
        <v>8320</v>
      </c>
      <c r="Q1292" s="13">
        <v>42002.54488425926</v>
      </c>
      <c r="R1292">
        <v>2014</v>
      </c>
      <c r="S1292" t="s">
        <v>8375</v>
      </c>
    </row>
    <row r="1293" spans="1:19" ht="319.5" thickBot="1" x14ac:dyDescent="0.4">
      <c r="A1293">
        <v>4012</v>
      </c>
      <c r="B1293" s="3" t="s">
        <v>4008</v>
      </c>
      <c r="C1293" s="3" t="s">
        <v>8117</v>
      </c>
      <c r="D1293" s="6">
        <v>575</v>
      </c>
      <c r="E1293" s="8">
        <v>0</v>
      </c>
      <c r="F1293" t="s">
        <v>8220</v>
      </c>
      <c r="G1293" t="s">
        <v>8224</v>
      </c>
      <c r="H1293" t="s">
        <v>8246</v>
      </c>
      <c r="I1293">
        <v>1430571849</v>
      </c>
      <c r="J1293">
        <v>1427979849</v>
      </c>
      <c r="K1293" t="b">
        <v>0</v>
      </c>
      <c r="L1293">
        <v>0</v>
      </c>
      <c r="M1293" t="b">
        <v>0</v>
      </c>
      <c r="N1293" t="s">
        <v>8269</v>
      </c>
      <c r="O1293" s="20" t="s">
        <v>8319</v>
      </c>
      <c r="P1293" s="15" t="s">
        <v>8320</v>
      </c>
      <c r="Q1293" s="12">
        <v>42096.544548611113</v>
      </c>
      <c r="R1293">
        <v>2015</v>
      </c>
      <c r="S1293" t="s">
        <v>8367</v>
      </c>
    </row>
    <row r="1294" spans="1:19" ht="276" thickBot="1" x14ac:dyDescent="0.4">
      <c r="A1294">
        <v>4013</v>
      </c>
      <c r="B1294" s="3" t="s">
        <v>4009</v>
      </c>
      <c r="C1294" s="3" t="s">
        <v>8118</v>
      </c>
      <c r="D1294" s="6">
        <v>2000</v>
      </c>
      <c r="E1294" s="8">
        <v>26</v>
      </c>
      <c r="F1294" t="s">
        <v>8220</v>
      </c>
      <c r="G1294" t="s">
        <v>8223</v>
      </c>
      <c r="H1294" t="s">
        <v>8245</v>
      </c>
      <c r="I1294">
        <v>1424070823</v>
      </c>
      <c r="J1294">
        <v>1421478823</v>
      </c>
      <c r="K1294" t="b">
        <v>0</v>
      </c>
      <c r="L1294">
        <v>2</v>
      </c>
      <c r="M1294" t="b">
        <v>0</v>
      </c>
      <c r="N1294" t="s">
        <v>8269</v>
      </c>
      <c r="O1294" s="20" t="s">
        <v>8319</v>
      </c>
      <c r="P1294" s="15" t="s">
        <v>8320</v>
      </c>
      <c r="Q1294" s="13">
        <v>42021.301192129627</v>
      </c>
      <c r="R1294">
        <v>2015</v>
      </c>
      <c r="S1294" t="s">
        <v>8365</v>
      </c>
    </row>
    <row r="1295" spans="1:19" ht="261.5" thickBot="1" x14ac:dyDescent="0.4">
      <c r="A1295">
        <v>4014</v>
      </c>
      <c r="B1295" s="3" t="s">
        <v>4010</v>
      </c>
      <c r="C1295" s="3" t="s">
        <v>8119</v>
      </c>
      <c r="D1295" s="6">
        <v>9000</v>
      </c>
      <c r="E1295" s="8">
        <v>0</v>
      </c>
      <c r="F1295" t="s">
        <v>8220</v>
      </c>
      <c r="G1295" t="s">
        <v>8223</v>
      </c>
      <c r="H1295" t="s">
        <v>8245</v>
      </c>
      <c r="I1295">
        <v>1457157269</v>
      </c>
      <c r="J1295">
        <v>1455861269</v>
      </c>
      <c r="K1295" t="b">
        <v>0</v>
      </c>
      <c r="L1295">
        <v>0</v>
      </c>
      <c r="M1295" t="b">
        <v>0</v>
      </c>
      <c r="N1295" t="s">
        <v>8269</v>
      </c>
      <c r="O1295" s="20" t="s">
        <v>8319</v>
      </c>
      <c r="P1295" s="15" t="s">
        <v>8320</v>
      </c>
      <c r="Q1295" s="12">
        <v>42419.246168981481</v>
      </c>
      <c r="R1295">
        <v>2016</v>
      </c>
      <c r="S1295" t="s">
        <v>8376</v>
      </c>
    </row>
    <row r="1296" spans="1:19" ht="261.5" thickBot="1" x14ac:dyDescent="0.4">
      <c r="A1296">
        <v>4015</v>
      </c>
      <c r="B1296" s="3" t="s">
        <v>4011</v>
      </c>
      <c r="C1296" s="3" t="s">
        <v>8120</v>
      </c>
      <c r="D1296" s="6">
        <v>7000</v>
      </c>
      <c r="E1296" s="8">
        <v>1</v>
      </c>
      <c r="F1296" t="s">
        <v>8220</v>
      </c>
      <c r="G1296" t="s">
        <v>8223</v>
      </c>
      <c r="H1296" t="s">
        <v>8245</v>
      </c>
      <c r="I1296">
        <v>1437331463</v>
      </c>
      <c r="J1296">
        <v>1434739463</v>
      </c>
      <c r="K1296" t="b">
        <v>0</v>
      </c>
      <c r="L1296">
        <v>1</v>
      </c>
      <c r="M1296" t="b">
        <v>0</v>
      </c>
      <c r="N1296" t="s">
        <v>8269</v>
      </c>
      <c r="O1296" s="20" t="s">
        <v>8319</v>
      </c>
      <c r="P1296" s="15" t="s">
        <v>8320</v>
      </c>
      <c r="Q1296" s="13">
        <v>42174.780821759261</v>
      </c>
      <c r="R1296">
        <v>2015</v>
      </c>
      <c r="S1296" t="s">
        <v>8369</v>
      </c>
    </row>
    <row r="1297" spans="1:19" ht="232.5" thickBot="1" x14ac:dyDescent="0.4">
      <c r="A1297">
        <v>4016</v>
      </c>
      <c r="B1297" s="3" t="s">
        <v>4012</v>
      </c>
      <c r="C1297" s="3" t="s">
        <v>8121</v>
      </c>
      <c r="D1297" s="6">
        <v>500</v>
      </c>
      <c r="E1297" s="8">
        <v>70</v>
      </c>
      <c r="F1297" t="s">
        <v>8220</v>
      </c>
      <c r="G1297" t="s">
        <v>8224</v>
      </c>
      <c r="H1297" t="s">
        <v>8246</v>
      </c>
      <c r="I1297">
        <v>1410987400</v>
      </c>
      <c r="J1297">
        <v>1408395400</v>
      </c>
      <c r="K1297" t="b">
        <v>0</v>
      </c>
      <c r="L1297">
        <v>7</v>
      </c>
      <c r="M1297" t="b">
        <v>0</v>
      </c>
      <c r="N1297" t="s">
        <v>8269</v>
      </c>
      <c r="O1297" s="20" t="s">
        <v>8319</v>
      </c>
      <c r="P1297" s="15" t="s">
        <v>8320</v>
      </c>
      <c r="Q1297" s="12">
        <v>41869.872685185182</v>
      </c>
      <c r="R1297">
        <v>2014</v>
      </c>
      <c r="S1297" t="s">
        <v>8371</v>
      </c>
    </row>
    <row r="1298" spans="1:19" ht="247" thickBot="1" x14ac:dyDescent="0.4">
      <c r="A1298">
        <v>4017</v>
      </c>
      <c r="B1298" s="3" t="s">
        <v>4013</v>
      </c>
      <c r="C1298" s="3" t="s">
        <v>8122</v>
      </c>
      <c r="D1298" s="6">
        <v>10000</v>
      </c>
      <c r="E1298" s="8">
        <v>105</v>
      </c>
      <c r="F1298" t="s">
        <v>8220</v>
      </c>
      <c r="G1298" t="s">
        <v>8223</v>
      </c>
      <c r="H1298" t="s">
        <v>8245</v>
      </c>
      <c r="I1298">
        <v>1409846874</v>
      </c>
      <c r="J1298">
        <v>1407254874</v>
      </c>
      <c r="K1298" t="b">
        <v>0</v>
      </c>
      <c r="L1298">
        <v>2</v>
      </c>
      <c r="M1298" t="b">
        <v>0</v>
      </c>
      <c r="N1298" t="s">
        <v>8269</v>
      </c>
      <c r="O1298" s="20" t="s">
        <v>8319</v>
      </c>
      <c r="P1298" s="15" t="s">
        <v>8320</v>
      </c>
      <c r="Q1298" s="13">
        <v>41856.672152777777</v>
      </c>
      <c r="R1298">
        <v>2014</v>
      </c>
      <c r="S1298" t="s">
        <v>8371</v>
      </c>
    </row>
    <row r="1299" spans="1:19" ht="174.5" thickBot="1" x14ac:dyDescent="0.4">
      <c r="A1299">
        <v>4018</v>
      </c>
      <c r="B1299" s="3" t="s">
        <v>4014</v>
      </c>
      <c r="C1299" s="3" t="s">
        <v>8123</v>
      </c>
      <c r="D1299" s="6">
        <v>1500</v>
      </c>
      <c r="E1299" s="8">
        <v>130</v>
      </c>
      <c r="F1299" t="s">
        <v>8220</v>
      </c>
      <c r="G1299" t="s">
        <v>8224</v>
      </c>
      <c r="H1299" t="s">
        <v>8246</v>
      </c>
      <c r="I1299">
        <v>1475877108</v>
      </c>
      <c r="J1299">
        <v>1473285108</v>
      </c>
      <c r="K1299" t="b">
        <v>0</v>
      </c>
      <c r="L1299">
        <v>4</v>
      </c>
      <c r="M1299" t="b">
        <v>0</v>
      </c>
      <c r="N1299" t="s">
        <v>8269</v>
      </c>
      <c r="O1299" s="20" t="s">
        <v>8319</v>
      </c>
      <c r="P1299" s="15" t="s">
        <v>8320</v>
      </c>
      <c r="Q1299" s="12">
        <v>42620.91097222222</v>
      </c>
      <c r="R1299">
        <v>2016</v>
      </c>
      <c r="S1299" t="s">
        <v>8372</v>
      </c>
    </row>
    <row r="1300" spans="1:19" ht="261.5" thickBot="1" x14ac:dyDescent="0.4">
      <c r="A1300">
        <v>4019</v>
      </c>
      <c r="B1300" s="3" t="s">
        <v>4015</v>
      </c>
      <c r="C1300" s="3" t="s">
        <v>8124</v>
      </c>
      <c r="D1300" s="6">
        <v>3500</v>
      </c>
      <c r="E1300" s="8">
        <v>29</v>
      </c>
      <c r="F1300" t="s">
        <v>8220</v>
      </c>
      <c r="G1300" t="s">
        <v>8223</v>
      </c>
      <c r="H1300" t="s">
        <v>8245</v>
      </c>
      <c r="I1300">
        <v>1460737680</v>
      </c>
      <c r="J1300">
        <v>1455725596</v>
      </c>
      <c r="K1300" t="b">
        <v>0</v>
      </c>
      <c r="L1300">
        <v>4</v>
      </c>
      <c r="M1300" t="b">
        <v>0</v>
      </c>
      <c r="N1300" t="s">
        <v>8269</v>
      </c>
      <c r="O1300" s="20" t="s">
        <v>8319</v>
      </c>
      <c r="P1300" s="15" t="s">
        <v>8320</v>
      </c>
      <c r="Q1300" s="13">
        <v>42417.675879629627</v>
      </c>
      <c r="R1300">
        <v>2016</v>
      </c>
      <c r="S1300" t="s">
        <v>8376</v>
      </c>
    </row>
    <row r="1301" spans="1:19" ht="232.5" thickBot="1" x14ac:dyDescent="0.4">
      <c r="A1301">
        <v>4020</v>
      </c>
      <c r="B1301" s="3" t="s">
        <v>4016</v>
      </c>
      <c r="C1301" s="3" t="s">
        <v>8125</v>
      </c>
      <c r="D1301" s="6">
        <v>600</v>
      </c>
      <c r="E1301" s="8">
        <v>100</v>
      </c>
      <c r="F1301" t="s">
        <v>8220</v>
      </c>
      <c r="G1301" t="s">
        <v>8223</v>
      </c>
      <c r="H1301" t="s">
        <v>8245</v>
      </c>
      <c r="I1301">
        <v>1427168099</v>
      </c>
      <c r="J1301">
        <v>1424579699</v>
      </c>
      <c r="K1301" t="b">
        <v>0</v>
      </c>
      <c r="L1301">
        <v>3</v>
      </c>
      <c r="M1301" t="b">
        <v>0</v>
      </c>
      <c r="N1301" t="s">
        <v>8269</v>
      </c>
      <c r="O1301" s="20" t="s">
        <v>8319</v>
      </c>
      <c r="P1301" s="15" t="s">
        <v>8320</v>
      </c>
      <c r="Q1301" s="12">
        <v>42057.190960648149</v>
      </c>
      <c r="R1301">
        <v>2015</v>
      </c>
      <c r="S1301" t="s">
        <v>8376</v>
      </c>
    </row>
    <row r="1302" spans="1:19" ht="189" thickBot="1" x14ac:dyDescent="0.4">
      <c r="A1302">
        <v>4021</v>
      </c>
      <c r="B1302" s="3" t="s">
        <v>4017</v>
      </c>
      <c r="C1302" s="3" t="s">
        <v>8126</v>
      </c>
      <c r="D1302" s="6">
        <v>15000</v>
      </c>
      <c r="E1302" s="8">
        <v>125</v>
      </c>
      <c r="F1302" t="s">
        <v>8220</v>
      </c>
      <c r="G1302" t="s">
        <v>8223</v>
      </c>
      <c r="H1302" t="s">
        <v>8245</v>
      </c>
      <c r="I1302">
        <v>1414360358</v>
      </c>
      <c r="J1302">
        <v>1409176358</v>
      </c>
      <c r="K1302" t="b">
        <v>0</v>
      </c>
      <c r="L1302">
        <v>2</v>
      </c>
      <c r="M1302" t="b">
        <v>0</v>
      </c>
      <c r="N1302" t="s">
        <v>8269</v>
      </c>
      <c r="O1302" s="20" t="s">
        <v>8319</v>
      </c>
      <c r="P1302" s="15" t="s">
        <v>8320</v>
      </c>
      <c r="Q1302" s="13">
        <v>41878.911550925928</v>
      </c>
      <c r="R1302">
        <v>2014</v>
      </c>
      <c r="S1302" t="s">
        <v>8371</v>
      </c>
    </row>
    <row r="1303" spans="1:19" ht="160" thickBot="1" x14ac:dyDescent="0.4">
      <c r="A1303">
        <v>4022</v>
      </c>
      <c r="B1303" s="3" t="s">
        <v>4018</v>
      </c>
      <c r="C1303" s="3" t="s">
        <v>8127</v>
      </c>
      <c r="D1303" s="6">
        <v>18000</v>
      </c>
      <c r="E1303" s="8">
        <v>12521</v>
      </c>
      <c r="F1303" t="s">
        <v>8220</v>
      </c>
      <c r="G1303" t="s">
        <v>8223</v>
      </c>
      <c r="H1303" t="s">
        <v>8245</v>
      </c>
      <c r="I1303">
        <v>1422759240</v>
      </c>
      <c r="J1303">
        <v>1418824867</v>
      </c>
      <c r="K1303" t="b">
        <v>0</v>
      </c>
      <c r="L1303">
        <v>197</v>
      </c>
      <c r="M1303" t="b">
        <v>0</v>
      </c>
      <c r="N1303" t="s">
        <v>8269</v>
      </c>
      <c r="O1303" s="20" t="s">
        <v>8319</v>
      </c>
      <c r="P1303" s="15" t="s">
        <v>8320</v>
      </c>
      <c r="Q1303" s="12">
        <v>41990.584108796298</v>
      </c>
      <c r="R1303">
        <v>2014</v>
      </c>
      <c r="S1303" t="s">
        <v>8375</v>
      </c>
    </row>
    <row r="1304" spans="1:19" ht="203.5" thickBot="1" x14ac:dyDescent="0.4">
      <c r="A1304">
        <v>4023</v>
      </c>
      <c r="B1304" s="3" t="s">
        <v>4019</v>
      </c>
      <c r="C1304" s="3" t="s">
        <v>8128</v>
      </c>
      <c r="D1304" s="6">
        <v>7000</v>
      </c>
      <c r="E1304" s="8">
        <v>0</v>
      </c>
      <c r="F1304" t="s">
        <v>8220</v>
      </c>
      <c r="G1304" t="s">
        <v>8223</v>
      </c>
      <c r="H1304" t="s">
        <v>8245</v>
      </c>
      <c r="I1304">
        <v>1458860363</v>
      </c>
      <c r="J1304">
        <v>1454975963</v>
      </c>
      <c r="K1304" t="b">
        <v>0</v>
      </c>
      <c r="L1304">
        <v>0</v>
      </c>
      <c r="M1304" t="b">
        <v>0</v>
      </c>
      <c r="N1304" t="s">
        <v>8269</v>
      </c>
      <c r="O1304" s="20" t="s">
        <v>8319</v>
      </c>
      <c r="P1304" s="15" t="s">
        <v>8320</v>
      </c>
      <c r="Q1304" s="13">
        <v>42408.999571759261</v>
      </c>
      <c r="R1304">
        <v>2016</v>
      </c>
      <c r="S1304" t="s">
        <v>8376</v>
      </c>
    </row>
    <row r="1305" spans="1:19" ht="261.5" thickBot="1" x14ac:dyDescent="0.4">
      <c r="A1305">
        <v>4024</v>
      </c>
      <c r="B1305" s="3" t="s">
        <v>4020</v>
      </c>
      <c r="C1305" s="3" t="s">
        <v>8129</v>
      </c>
      <c r="D1305" s="6">
        <v>800</v>
      </c>
      <c r="E1305" s="8">
        <v>10</v>
      </c>
      <c r="F1305" t="s">
        <v>8220</v>
      </c>
      <c r="G1305" t="s">
        <v>8223</v>
      </c>
      <c r="H1305" t="s">
        <v>8245</v>
      </c>
      <c r="I1305">
        <v>1441037097</v>
      </c>
      <c r="J1305">
        <v>1438445097</v>
      </c>
      <c r="K1305" t="b">
        <v>0</v>
      </c>
      <c r="L1305">
        <v>1</v>
      </c>
      <c r="M1305" t="b">
        <v>0</v>
      </c>
      <c r="N1305" t="s">
        <v>8269</v>
      </c>
      <c r="O1305" s="20" t="s">
        <v>8319</v>
      </c>
      <c r="P1305" s="15" t="s">
        <v>8320</v>
      </c>
      <c r="Q1305" s="12">
        <v>42217.670104166667</v>
      </c>
      <c r="R1305">
        <v>2015</v>
      </c>
      <c r="S1305" t="s">
        <v>8371</v>
      </c>
    </row>
    <row r="1306" spans="1:19" ht="290.5" thickBot="1" x14ac:dyDescent="0.4">
      <c r="A1306">
        <v>4025</v>
      </c>
      <c r="B1306" s="3" t="s">
        <v>4021</v>
      </c>
      <c r="C1306" s="3" t="s">
        <v>8130</v>
      </c>
      <c r="D1306" s="6">
        <v>5000</v>
      </c>
      <c r="E1306" s="8">
        <v>250</v>
      </c>
      <c r="F1306" t="s">
        <v>8220</v>
      </c>
      <c r="G1306" t="s">
        <v>8229</v>
      </c>
      <c r="H1306" t="s">
        <v>8248</v>
      </c>
      <c r="I1306">
        <v>1437889336</v>
      </c>
      <c r="J1306">
        <v>1432705336</v>
      </c>
      <c r="K1306" t="b">
        <v>0</v>
      </c>
      <c r="L1306">
        <v>4</v>
      </c>
      <c r="M1306" t="b">
        <v>0</v>
      </c>
      <c r="N1306" t="s">
        <v>8269</v>
      </c>
      <c r="O1306" s="20" t="s">
        <v>8319</v>
      </c>
      <c r="P1306" s="15" t="s">
        <v>8320</v>
      </c>
      <c r="Q1306" s="13">
        <v>42151.237685185188</v>
      </c>
      <c r="R1306">
        <v>2015</v>
      </c>
      <c r="S1306" t="s">
        <v>8368</v>
      </c>
    </row>
    <row r="1307" spans="1:19" ht="203.5" thickBot="1" x14ac:dyDescent="0.4">
      <c r="A1307">
        <v>4026</v>
      </c>
      <c r="B1307" s="3" t="s">
        <v>4022</v>
      </c>
      <c r="C1307" s="3" t="s">
        <v>8131</v>
      </c>
      <c r="D1307" s="6">
        <v>4000</v>
      </c>
      <c r="E1307" s="8">
        <v>0</v>
      </c>
      <c r="F1307" t="s">
        <v>8220</v>
      </c>
      <c r="G1307" t="s">
        <v>8223</v>
      </c>
      <c r="H1307" t="s">
        <v>8245</v>
      </c>
      <c r="I1307">
        <v>1449247439</v>
      </c>
      <c r="J1307">
        <v>1444059839</v>
      </c>
      <c r="K1307" t="b">
        <v>0</v>
      </c>
      <c r="L1307">
        <v>0</v>
      </c>
      <c r="M1307" t="b">
        <v>0</v>
      </c>
      <c r="N1307" t="s">
        <v>8269</v>
      </c>
      <c r="O1307" s="20" t="s">
        <v>8319</v>
      </c>
      <c r="P1307" s="15" t="s">
        <v>8320</v>
      </c>
      <c r="Q1307" s="12">
        <v>42282.655543981484</v>
      </c>
      <c r="R1307">
        <v>2015</v>
      </c>
      <c r="S1307" t="s">
        <v>8373</v>
      </c>
    </row>
    <row r="1308" spans="1:19" ht="247" thickBot="1" x14ac:dyDescent="0.4">
      <c r="A1308">
        <v>4027</v>
      </c>
      <c r="B1308" s="3" t="s">
        <v>4023</v>
      </c>
      <c r="C1308" s="3" t="s">
        <v>8132</v>
      </c>
      <c r="D1308" s="6">
        <v>3000</v>
      </c>
      <c r="E1308" s="8">
        <v>215</v>
      </c>
      <c r="F1308" t="s">
        <v>8220</v>
      </c>
      <c r="G1308" t="s">
        <v>8223</v>
      </c>
      <c r="H1308" t="s">
        <v>8245</v>
      </c>
      <c r="I1308">
        <v>1487811600</v>
      </c>
      <c r="J1308">
        <v>1486077481</v>
      </c>
      <c r="K1308" t="b">
        <v>0</v>
      </c>
      <c r="L1308">
        <v>7</v>
      </c>
      <c r="M1308" t="b">
        <v>0</v>
      </c>
      <c r="N1308" t="s">
        <v>8269</v>
      </c>
      <c r="O1308" s="20" t="s">
        <v>8319</v>
      </c>
      <c r="P1308" s="15" t="s">
        <v>8320</v>
      </c>
      <c r="Q1308" s="13">
        <v>42768.97084490741</v>
      </c>
      <c r="R1308">
        <v>2017</v>
      </c>
      <c r="S1308" t="s">
        <v>8376</v>
      </c>
    </row>
    <row r="1309" spans="1:19" ht="218" thickBot="1" x14ac:dyDescent="0.4">
      <c r="A1309">
        <v>4028</v>
      </c>
      <c r="B1309" s="3" t="s">
        <v>4024</v>
      </c>
      <c r="C1309" s="3" t="s">
        <v>8133</v>
      </c>
      <c r="D1309" s="6">
        <v>2000</v>
      </c>
      <c r="E1309" s="8">
        <v>561</v>
      </c>
      <c r="F1309" t="s">
        <v>8220</v>
      </c>
      <c r="G1309" t="s">
        <v>8223</v>
      </c>
      <c r="H1309" t="s">
        <v>8245</v>
      </c>
      <c r="I1309">
        <v>1402007500</v>
      </c>
      <c r="J1309">
        <v>1399415500</v>
      </c>
      <c r="K1309" t="b">
        <v>0</v>
      </c>
      <c r="L1309">
        <v>11</v>
      </c>
      <c r="M1309" t="b">
        <v>0</v>
      </c>
      <c r="N1309" t="s">
        <v>8269</v>
      </c>
      <c r="O1309" s="20" t="s">
        <v>8319</v>
      </c>
      <c r="P1309" s="15" t="s">
        <v>8320</v>
      </c>
      <c r="Q1309" s="12">
        <v>41765.938657407409</v>
      </c>
      <c r="R1309">
        <v>2014</v>
      </c>
      <c r="S1309" t="s">
        <v>8368</v>
      </c>
    </row>
    <row r="1310" spans="1:19" ht="232.5" thickBot="1" x14ac:dyDescent="0.4">
      <c r="A1310">
        <v>4029</v>
      </c>
      <c r="B1310" s="3" t="s">
        <v>4025</v>
      </c>
      <c r="C1310" s="3" t="s">
        <v>8134</v>
      </c>
      <c r="D1310" s="6">
        <v>20000</v>
      </c>
      <c r="E1310" s="8">
        <v>0</v>
      </c>
      <c r="F1310" t="s">
        <v>8220</v>
      </c>
      <c r="G1310" t="s">
        <v>8223</v>
      </c>
      <c r="H1310" t="s">
        <v>8245</v>
      </c>
      <c r="I1310">
        <v>1450053370</v>
      </c>
      <c r="J1310">
        <v>1447461370</v>
      </c>
      <c r="K1310" t="b">
        <v>0</v>
      </c>
      <c r="L1310">
        <v>0</v>
      </c>
      <c r="M1310" t="b">
        <v>0</v>
      </c>
      <c r="N1310" t="s">
        <v>8269</v>
      </c>
      <c r="O1310" s="20" t="s">
        <v>8319</v>
      </c>
      <c r="P1310" s="15" t="s">
        <v>8320</v>
      </c>
      <c r="Q1310" s="13">
        <v>42322.02511574074</v>
      </c>
      <c r="R1310">
        <v>2015</v>
      </c>
      <c r="S1310" t="s">
        <v>8374</v>
      </c>
    </row>
    <row r="1311" spans="1:19" ht="218" thickBot="1" x14ac:dyDescent="0.4">
      <c r="A1311">
        <v>4030</v>
      </c>
      <c r="B1311" s="3" t="s">
        <v>4026</v>
      </c>
      <c r="C1311" s="3" t="s">
        <v>8135</v>
      </c>
      <c r="D1311" s="6">
        <v>2500</v>
      </c>
      <c r="E1311" s="8">
        <v>400</v>
      </c>
      <c r="F1311" t="s">
        <v>8220</v>
      </c>
      <c r="G1311" t="s">
        <v>8223</v>
      </c>
      <c r="H1311" t="s">
        <v>8245</v>
      </c>
      <c r="I1311">
        <v>1454525340</v>
      </c>
      <c r="J1311">
        <v>1452008599</v>
      </c>
      <c r="K1311" t="b">
        <v>0</v>
      </c>
      <c r="L1311">
        <v>6</v>
      </c>
      <c r="M1311" t="b">
        <v>0</v>
      </c>
      <c r="N1311" t="s">
        <v>8269</v>
      </c>
      <c r="O1311" s="20" t="s">
        <v>8319</v>
      </c>
      <c r="P1311" s="15" t="s">
        <v>8320</v>
      </c>
      <c r="Q1311" s="12">
        <v>42374.655081018522</v>
      </c>
      <c r="R1311">
        <v>2016</v>
      </c>
      <c r="S1311" t="s">
        <v>8365</v>
      </c>
    </row>
    <row r="1312" spans="1:19" ht="276" thickBot="1" x14ac:dyDescent="0.4">
      <c r="A1312">
        <v>4031</v>
      </c>
      <c r="B1312" s="3" t="s">
        <v>4027</v>
      </c>
      <c r="C1312" s="3" t="s">
        <v>8136</v>
      </c>
      <c r="D1312" s="6">
        <v>5000</v>
      </c>
      <c r="E1312" s="8">
        <v>0</v>
      </c>
      <c r="F1312" t="s">
        <v>8220</v>
      </c>
      <c r="G1312" t="s">
        <v>8223</v>
      </c>
      <c r="H1312" t="s">
        <v>8245</v>
      </c>
      <c r="I1312">
        <v>1418914964</v>
      </c>
      <c r="J1312">
        <v>1414591364</v>
      </c>
      <c r="K1312" t="b">
        <v>0</v>
      </c>
      <c r="L1312">
        <v>0</v>
      </c>
      <c r="M1312" t="b">
        <v>0</v>
      </c>
      <c r="N1312" t="s">
        <v>8269</v>
      </c>
      <c r="O1312" s="20" t="s">
        <v>8319</v>
      </c>
      <c r="P1312" s="15" t="s">
        <v>8320</v>
      </c>
      <c r="Q1312" s="13">
        <v>41941.585231481484</v>
      </c>
      <c r="R1312">
        <v>2014</v>
      </c>
      <c r="S1312" t="s">
        <v>8373</v>
      </c>
    </row>
    <row r="1313" spans="1:19" ht="247" thickBot="1" x14ac:dyDescent="0.4">
      <c r="A1313">
        <v>4032</v>
      </c>
      <c r="B1313" s="3" t="s">
        <v>4028</v>
      </c>
      <c r="C1313" s="3" t="s">
        <v>8137</v>
      </c>
      <c r="D1313" s="6">
        <v>6048</v>
      </c>
      <c r="E1313" s="8">
        <v>413</v>
      </c>
      <c r="F1313" t="s">
        <v>8220</v>
      </c>
      <c r="G1313" t="s">
        <v>8223</v>
      </c>
      <c r="H1313" t="s">
        <v>8245</v>
      </c>
      <c r="I1313">
        <v>1450211116</v>
      </c>
      <c r="J1313">
        <v>1445023516</v>
      </c>
      <c r="K1313" t="b">
        <v>0</v>
      </c>
      <c r="L1313">
        <v>7</v>
      </c>
      <c r="M1313" t="b">
        <v>0</v>
      </c>
      <c r="N1313" t="s">
        <v>8269</v>
      </c>
      <c r="O1313" s="20" t="s">
        <v>8319</v>
      </c>
      <c r="P1313" s="15" t="s">
        <v>8320</v>
      </c>
      <c r="Q1313" s="12">
        <v>42293.809212962966</v>
      </c>
      <c r="R1313">
        <v>2015</v>
      </c>
      <c r="S1313" t="s">
        <v>8373</v>
      </c>
    </row>
    <row r="1314" spans="1:19" ht="276" thickBot="1" x14ac:dyDescent="0.4">
      <c r="A1314">
        <v>4033</v>
      </c>
      <c r="B1314" s="3" t="s">
        <v>4029</v>
      </c>
      <c r="C1314" s="3" t="s">
        <v>8138</v>
      </c>
      <c r="D1314" s="6">
        <v>23900</v>
      </c>
      <c r="E1314" s="8">
        <v>6141.99</v>
      </c>
      <c r="F1314" t="s">
        <v>8220</v>
      </c>
      <c r="G1314" t="s">
        <v>8224</v>
      </c>
      <c r="H1314" t="s">
        <v>8246</v>
      </c>
      <c r="I1314">
        <v>1475398800</v>
      </c>
      <c r="J1314">
        <v>1472711224</v>
      </c>
      <c r="K1314" t="b">
        <v>0</v>
      </c>
      <c r="L1314">
        <v>94</v>
      </c>
      <c r="M1314" t="b">
        <v>0</v>
      </c>
      <c r="N1314" t="s">
        <v>8269</v>
      </c>
      <c r="O1314" s="20" t="s">
        <v>8319</v>
      </c>
      <c r="P1314" s="15" t="s">
        <v>8320</v>
      </c>
      <c r="Q1314" s="13">
        <v>42614.268796296295</v>
      </c>
      <c r="R1314">
        <v>2016</v>
      </c>
      <c r="S1314" t="s">
        <v>8372</v>
      </c>
    </row>
    <row r="1315" spans="1:19" ht="232.5" thickBot="1" x14ac:dyDescent="0.4">
      <c r="A1315">
        <v>4034</v>
      </c>
      <c r="B1315" s="3" t="s">
        <v>4030</v>
      </c>
      <c r="C1315" s="3" t="s">
        <v>8139</v>
      </c>
      <c r="D1315" s="6">
        <v>13500</v>
      </c>
      <c r="E1315" s="8">
        <v>200</v>
      </c>
      <c r="F1315" t="s">
        <v>8220</v>
      </c>
      <c r="G1315" t="s">
        <v>8223</v>
      </c>
      <c r="H1315" t="s">
        <v>8245</v>
      </c>
      <c r="I1315">
        <v>1428097450</v>
      </c>
      <c r="J1315">
        <v>1425509050</v>
      </c>
      <c r="K1315" t="b">
        <v>0</v>
      </c>
      <c r="L1315">
        <v>2</v>
      </c>
      <c r="M1315" t="b">
        <v>0</v>
      </c>
      <c r="N1315" t="s">
        <v>8269</v>
      </c>
      <c r="O1315" s="20" t="s">
        <v>8319</v>
      </c>
      <c r="P1315" s="15" t="s">
        <v>8320</v>
      </c>
      <c r="Q1315" s="12">
        <v>42067.947337962964</v>
      </c>
      <c r="R1315">
        <v>2015</v>
      </c>
      <c r="S1315" t="s">
        <v>8366</v>
      </c>
    </row>
    <row r="1316" spans="1:19" ht="160" thickBot="1" x14ac:dyDescent="0.4">
      <c r="A1316">
        <v>4035</v>
      </c>
      <c r="B1316" s="3" t="s">
        <v>4031</v>
      </c>
      <c r="C1316" s="3" t="s">
        <v>8140</v>
      </c>
      <c r="D1316" s="6">
        <v>10000</v>
      </c>
      <c r="E1316" s="8">
        <v>3685</v>
      </c>
      <c r="F1316" t="s">
        <v>8220</v>
      </c>
      <c r="G1316" t="s">
        <v>8223</v>
      </c>
      <c r="H1316" t="s">
        <v>8245</v>
      </c>
      <c r="I1316">
        <v>1413925887</v>
      </c>
      <c r="J1316">
        <v>1411333887</v>
      </c>
      <c r="K1316" t="b">
        <v>0</v>
      </c>
      <c r="L1316">
        <v>25</v>
      </c>
      <c r="M1316" t="b">
        <v>0</v>
      </c>
      <c r="N1316" t="s">
        <v>8269</v>
      </c>
      <c r="O1316" s="20" t="s">
        <v>8319</v>
      </c>
      <c r="P1316" s="15" t="s">
        <v>8320</v>
      </c>
      <c r="Q1316" s="13">
        <v>41903.882951388892</v>
      </c>
      <c r="R1316">
        <v>2014</v>
      </c>
      <c r="S1316" t="s">
        <v>8372</v>
      </c>
    </row>
    <row r="1317" spans="1:19" ht="276" thickBot="1" x14ac:dyDescent="0.4">
      <c r="A1317">
        <v>4036</v>
      </c>
      <c r="B1317" s="3" t="s">
        <v>4032</v>
      </c>
      <c r="C1317" s="3" t="s">
        <v>7438</v>
      </c>
      <c r="D1317" s="6">
        <v>6000</v>
      </c>
      <c r="E1317" s="8">
        <v>2823</v>
      </c>
      <c r="F1317" t="s">
        <v>8220</v>
      </c>
      <c r="G1317" t="s">
        <v>8223</v>
      </c>
      <c r="H1317" t="s">
        <v>8245</v>
      </c>
      <c r="I1317">
        <v>1404253800</v>
      </c>
      <c r="J1317">
        <v>1402784964</v>
      </c>
      <c r="K1317" t="b">
        <v>0</v>
      </c>
      <c r="L1317">
        <v>17</v>
      </c>
      <c r="M1317" t="b">
        <v>0</v>
      </c>
      <c r="N1317" t="s">
        <v>8269</v>
      </c>
      <c r="O1317" s="20" t="s">
        <v>8319</v>
      </c>
      <c r="P1317" s="15" t="s">
        <v>8320</v>
      </c>
      <c r="Q1317" s="12">
        <v>41804.937083333331</v>
      </c>
      <c r="R1317">
        <v>2014</v>
      </c>
      <c r="S1317" t="s">
        <v>8369</v>
      </c>
    </row>
    <row r="1318" spans="1:19" ht="276" thickBot="1" x14ac:dyDescent="0.4">
      <c r="A1318">
        <v>4037</v>
      </c>
      <c r="B1318" s="3" t="s">
        <v>4033</v>
      </c>
      <c r="C1318" s="3" t="s">
        <v>8141</v>
      </c>
      <c r="D1318" s="6">
        <v>700</v>
      </c>
      <c r="E1318" s="8">
        <v>80</v>
      </c>
      <c r="F1318" t="s">
        <v>8220</v>
      </c>
      <c r="G1318" t="s">
        <v>8223</v>
      </c>
      <c r="H1318" t="s">
        <v>8245</v>
      </c>
      <c r="I1318">
        <v>1464099900</v>
      </c>
      <c r="J1318">
        <v>1462585315</v>
      </c>
      <c r="K1318" t="b">
        <v>0</v>
      </c>
      <c r="L1318">
        <v>2</v>
      </c>
      <c r="M1318" t="b">
        <v>0</v>
      </c>
      <c r="N1318" t="s">
        <v>8269</v>
      </c>
      <c r="O1318" s="20" t="s">
        <v>8319</v>
      </c>
      <c r="P1318" s="15" t="s">
        <v>8320</v>
      </c>
      <c r="Q1318" s="13">
        <v>42497.070775462962</v>
      </c>
      <c r="R1318">
        <v>2016</v>
      </c>
      <c r="S1318" t="s">
        <v>8368</v>
      </c>
    </row>
    <row r="1319" spans="1:19" ht="247" thickBot="1" x14ac:dyDescent="0.4">
      <c r="A1319">
        <v>4038</v>
      </c>
      <c r="B1319" s="3" t="s">
        <v>4034</v>
      </c>
      <c r="C1319" s="3" t="s">
        <v>8142</v>
      </c>
      <c r="D1319" s="6">
        <v>2500</v>
      </c>
      <c r="E1319" s="8">
        <v>301</v>
      </c>
      <c r="F1319" t="s">
        <v>8220</v>
      </c>
      <c r="G1319" t="s">
        <v>8223</v>
      </c>
      <c r="H1319" t="s">
        <v>8245</v>
      </c>
      <c r="I1319">
        <v>1413573010</v>
      </c>
      <c r="J1319">
        <v>1408389010</v>
      </c>
      <c r="K1319" t="b">
        <v>0</v>
      </c>
      <c r="L1319">
        <v>4</v>
      </c>
      <c r="M1319" t="b">
        <v>0</v>
      </c>
      <c r="N1319" t="s">
        <v>8269</v>
      </c>
      <c r="O1319" s="20" t="s">
        <v>8319</v>
      </c>
      <c r="P1319" s="15" t="s">
        <v>8320</v>
      </c>
      <c r="Q1319" s="12">
        <v>41869.798726851855</v>
      </c>
      <c r="R1319">
        <v>2014</v>
      </c>
      <c r="S1319" t="s">
        <v>8371</v>
      </c>
    </row>
    <row r="1320" spans="1:19" ht="189" thickBot="1" x14ac:dyDescent="0.4">
      <c r="A1320">
        <v>4039</v>
      </c>
      <c r="B1320" s="3" t="s">
        <v>4035</v>
      </c>
      <c r="C1320" s="3" t="s">
        <v>8143</v>
      </c>
      <c r="D1320" s="6">
        <v>500</v>
      </c>
      <c r="E1320" s="8">
        <v>300</v>
      </c>
      <c r="F1320" t="s">
        <v>8220</v>
      </c>
      <c r="G1320" t="s">
        <v>8223</v>
      </c>
      <c r="H1320" t="s">
        <v>8245</v>
      </c>
      <c r="I1320">
        <v>1448949540</v>
      </c>
      <c r="J1320">
        <v>1446048367</v>
      </c>
      <c r="K1320" t="b">
        <v>0</v>
      </c>
      <c r="L1320">
        <v>5</v>
      </c>
      <c r="M1320" t="b">
        <v>0</v>
      </c>
      <c r="N1320" t="s">
        <v>8269</v>
      </c>
      <c r="O1320" s="20" t="s">
        <v>8319</v>
      </c>
      <c r="P1320" s="15" t="s">
        <v>8320</v>
      </c>
      <c r="Q1320" s="13">
        <v>42305.670914351853</v>
      </c>
      <c r="R1320">
        <v>2015</v>
      </c>
      <c r="S1320" t="s">
        <v>8373</v>
      </c>
    </row>
    <row r="1321" spans="1:19" ht="247" thickBot="1" x14ac:dyDescent="0.4">
      <c r="A1321">
        <v>4040</v>
      </c>
      <c r="B1321" s="3" t="s">
        <v>4036</v>
      </c>
      <c r="C1321" s="3" t="s">
        <v>8144</v>
      </c>
      <c r="D1321" s="6">
        <v>8000</v>
      </c>
      <c r="E1321" s="8">
        <v>2500</v>
      </c>
      <c r="F1321" t="s">
        <v>8220</v>
      </c>
      <c r="G1321" t="s">
        <v>8223</v>
      </c>
      <c r="H1321" t="s">
        <v>8245</v>
      </c>
      <c r="I1321">
        <v>1437188400</v>
      </c>
      <c r="J1321">
        <v>1432100004</v>
      </c>
      <c r="K1321" t="b">
        <v>0</v>
      </c>
      <c r="L1321">
        <v>2</v>
      </c>
      <c r="M1321" t="b">
        <v>0</v>
      </c>
      <c r="N1321" t="s">
        <v>8269</v>
      </c>
      <c r="O1321" s="20" t="s">
        <v>8319</v>
      </c>
      <c r="P1321" s="15" t="s">
        <v>8320</v>
      </c>
      <c r="Q1321" s="12">
        <v>42144.231527777774</v>
      </c>
      <c r="R1321">
        <v>2015</v>
      </c>
      <c r="S1321" t="s">
        <v>8368</v>
      </c>
    </row>
    <row r="1322" spans="1:19" ht="174.5" thickBot="1" x14ac:dyDescent="0.4">
      <c r="A1322">
        <v>4041</v>
      </c>
      <c r="B1322" s="3" t="s">
        <v>4037</v>
      </c>
      <c r="C1322" s="3" t="s">
        <v>8145</v>
      </c>
      <c r="D1322" s="6">
        <v>5000</v>
      </c>
      <c r="E1322" s="8">
        <v>21</v>
      </c>
      <c r="F1322" t="s">
        <v>8220</v>
      </c>
      <c r="G1322" t="s">
        <v>8224</v>
      </c>
      <c r="H1322" t="s">
        <v>8246</v>
      </c>
      <c r="I1322">
        <v>1473160954</v>
      </c>
      <c r="J1322">
        <v>1467976954</v>
      </c>
      <c r="K1322" t="b">
        <v>0</v>
      </c>
      <c r="L1322">
        <v>2</v>
      </c>
      <c r="M1322" t="b">
        <v>0</v>
      </c>
      <c r="N1322" t="s">
        <v>8269</v>
      </c>
      <c r="O1322" s="20" t="s">
        <v>8319</v>
      </c>
      <c r="P1322" s="15" t="s">
        <v>8320</v>
      </c>
      <c r="Q1322" s="13">
        <v>42559.474004629628</v>
      </c>
      <c r="R1322">
        <v>2016</v>
      </c>
      <c r="S1322" t="s">
        <v>8370</v>
      </c>
    </row>
    <row r="1323" spans="1:19" ht="261.5" thickBot="1" x14ac:dyDescent="0.4">
      <c r="A1323">
        <v>4042</v>
      </c>
      <c r="B1323" s="3" t="s">
        <v>4038</v>
      </c>
      <c r="C1323" s="3" t="s">
        <v>8146</v>
      </c>
      <c r="D1323" s="6">
        <v>10000</v>
      </c>
      <c r="E1323" s="8">
        <v>21</v>
      </c>
      <c r="F1323" t="s">
        <v>8220</v>
      </c>
      <c r="G1323" t="s">
        <v>8223</v>
      </c>
      <c r="H1323" t="s">
        <v>8245</v>
      </c>
      <c r="I1323">
        <v>1421781360</v>
      </c>
      <c r="J1323">
        <v>1419213664</v>
      </c>
      <c r="K1323" t="b">
        <v>0</v>
      </c>
      <c r="L1323">
        <v>3</v>
      </c>
      <c r="M1323" t="b">
        <v>0</v>
      </c>
      <c r="N1323" t="s">
        <v>8269</v>
      </c>
      <c r="O1323" s="20" t="s">
        <v>8319</v>
      </c>
      <c r="P1323" s="15" t="s">
        <v>8320</v>
      </c>
      <c r="Q1323" s="12">
        <v>41995.084074074075</v>
      </c>
      <c r="R1323">
        <v>2014</v>
      </c>
      <c r="S1323" t="s">
        <v>8375</v>
      </c>
    </row>
    <row r="1324" spans="1:19" ht="203.5" thickBot="1" x14ac:dyDescent="0.4">
      <c r="A1324">
        <v>4043</v>
      </c>
      <c r="B1324" s="3" t="s">
        <v>4039</v>
      </c>
      <c r="C1324" s="3" t="s">
        <v>8147</v>
      </c>
      <c r="D1324" s="6">
        <v>300</v>
      </c>
      <c r="E1324" s="8">
        <v>0</v>
      </c>
      <c r="F1324" t="s">
        <v>8220</v>
      </c>
      <c r="G1324" t="s">
        <v>8228</v>
      </c>
      <c r="H1324" t="s">
        <v>8250</v>
      </c>
      <c r="I1324">
        <v>1416524325</v>
      </c>
      <c r="J1324">
        <v>1415228325</v>
      </c>
      <c r="K1324" t="b">
        <v>0</v>
      </c>
      <c r="L1324">
        <v>0</v>
      </c>
      <c r="M1324" t="b">
        <v>0</v>
      </c>
      <c r="N1324" t="s">
        <v>8269</v>
      </c>
      <c r="O1324" s="20" t="s">
        <v>8319</v>
      </c>
      <c r="P1324" s="15" t="s">
        <v>8320</v>
      </c>
      <c r="Q1324" s="13">
        <v>41948.957465277781</v>
      </c>
      <c r="R1324">
        <v>2014</v>
      </c>
      <c r="S1324" t="s">
        <v>8374</v>
      </c>
    </row>
    <row r="1325" spans="1:19" ht="261.5" thickBot="1" x14ac:dyDescent="0.4">
      <c r="A1325">
        <v>4044</v>
      </c>
      <c r="B1325" s="3" t="s">
        <v>4040</v>
      </c>
      <c r="C1325" s="3" t="s">
        <v>8148</v>
      </c>
      <c r="D1325" s="6">
        <v>600</v>
      </c>
      <c r="E1325" s="8">
        <v>225</v>
      </c>
      <c r="F1325" t="s">
        <v>8220</v>
      </c>
      <c r="G1325" t="s">
        <v>8223</v>
      </c>
      <c r="H1325" t="s">
        <v>8245</v>
      </c>
      <c r="I1325">
        <v>1428642000</v>
      </c>
      <c r="J1325">
        <v>1426050982</v>
      </c>
      <c r="K1325" t="b">
        <v>0</v>
      </c>
      <c r="L1325">
        <v>4</v>
      </c>
      <c r="M1325" t="b">
        <v>0</v>
      </c>
      <c r="N1325" t="s">
        <v>8269</v>
      </c>
      <c r="O1325" s="20" t="s">
        <v>8319</v>
      </c>
      <c r="P1325" s="15" t="s">
        <v>8320</v>
      </c>
      <c r="Q1325" s="12">
        <v>42074.219699074078</v>
      </c>
      <c r="R1325">
        <v>2015</v>
      </c>
      <c r="S1325" t="s">
        <v>8366</v>
      </c>
    </row>
    <row r="1326" spans="1:19" ht="290.5" thickBot="1" x14ac:dyDescent="0.4">
      <c r="A1326">
        <v>4045</v>
      </c>
      <c r="B1326" s="3" t="s">
        <v>4041</v>
      </c>
      <c r="C1326" s="3" t="s">
        <v>8149</v>
      </c>
      <c r="D1326" s="6">
        <v>5000</v>
      </c>
      <c r="E1326" s="8">
        <v>1</v>
      </c>
      <c r="F1326" t="s">
        <v>8220</v>
      </c>
      <c r="G1326" t="s">
        <v>8225</v>
      </c>
      <c r="H1326" t="s">
        <v>8247</v>
      </c>
      <c r="I1326">
        <v>1408596589</v>
      </c>
      <c r="J1326">
        <v>1406004589</v>
      </c>
      <c r="K1326" t="b">
        <v>0</v>
      </c>
      <c r="L1326">
        <v>1</v>
      </c>
      <c r="M1326" t="b">
        <v>0</v>
      </c>
      <c r="N1326" t="s">
        <v>8269</v>
      </c>
      <c r="O1326" s="20" t="s">
        <v>8319</v>
      </c>
      <c r="P1326" s="15" t="s">
        <v>8320</v>
      </c>
      <c r="Q1326" s="13">
        <v>41842.201261574075</v>
      </c>
      <c r="R1326">
        <v>2014</v>
      </c>
      <c r="S1326" t="s">
        <v>8370</v>
      </c>
    </row>
    <row r="1327" spans="1:19" ht="276" thickBot="1" x14ac:dyDescent="0.4">
      <c r="A1327">
        <v>4046</v>
      </c>
      <c r="B1327" s="3" t="s">
        <v>4042</v>
      </c>
      <c r="C1327" s="3" t="s">
        <v>8150</v>
      </c>
      <c r="D1327" s="6">
        <v>5600</v>
      </c>
      <c r="E1327" s="8">
        <v>460</v>
      </c>
      <c r="F1327" t="s">
        <v>8220</v>
      </c>
      <c r="G1327" t="s">
        <v>8223</v>
      </c>
      <c r="H1327" t="s">
        <v>8245</v>
      </c>
      <c r="I1327">
        <v>1413992210</v>
      </c>
      <c r="J1327">
        <v>1411400210</v>
      </c>
      <c r="K1327" t="b">
        <v>0</v>
      </c>
      <c r="L1327">
        <v>12</v>
      </c>
      <c r="M1327" t="b">
        <v>0</v>
      </c>
      <c r="N1327" t="s">
        <v>8269</v>
      </c>
      <c r="O1327" s="20" t="s">
        <v>8319</v>
      </c>
      <c r="P1327" s="15" t="s">
        <v>8320</v>
      </c>
      <c r="Q1327" s="12">
        <v>41904.650578703702</v>
      </c>
      <c r="R1327">
        <v>2014</v>
      </c>
      <c r="S1327" t="s">
        <v>8372</v>
      </c>
    </row>
    <row r="1328" spans="1:19" ht="261.5" thickBot="1" x14ac:dyDescent="0.4">
      <c r="A1328">
        <v>4047</v>
      </c>
      <c r="B1328" s="3" t="s">
        <v>4043</v>
      </c>
      <c r="C1328" s="3" t="s">
        <v>8151</v>
      </c>
      <c r="D1328" s="6">
        <v>5000</v>
      </c>
      <c r="E1328" s="8">
        <v>110</v>
      </c>
      <c r="F1328" t="s">
        <v>8220</v>
      </c>
      <c r="G1328" t="s">
        <v>8223</v>
      </c>
      <c r="H1328" t="s">
        <v>8245</v>
      </c>
      <c r="I1328">
        <v>1420938000</v>
      </c>
      <c r="J1328">
        <v>1418862743</v>
      </c>
      <c r="K1328" t="b">
        <v>0</v>
      </c>
      <c r="L1328">
        <v>4</v>
      </c>
      <c r="M1328" t="b">
        <v>0</v>
      </c>
      <c r="N1328" t="s">
        <v>8269</v>
      </c>
      <c r="O1328" s="20" t="s">
        <v>8319</v>
      </c>
      <c r="P1328" s="15" t="s">
        <v>8320</v>
      </c>
      <c r="Q1328" s="13">
        <v>41991.022488425922</v>
      </c>
      <c r="R1328">
        <v>2014</v>
      </c>
      <c r="S1328" t="s">
        <v>8375</v>
      </c>
    </row>
    <row r="1329" spans="1:19" ht="276" thickBot="1" x14ac:dyDescent="0.4">
      <c r="A1329">
        <v>4048</v>
      </c>
      <c r="B1329" s="3" t="s">
        <v>4044</v>
      </c>
      <c r="C1329" s="3" t="s">
        <v>8152</v>
      </c>
      <c r="D1329" s="6">
        <v>17000</v>
      </c>
      <c r="E1329" s="8">
        <v>3001</v>
      </c>
      <c r="F1329" t="s">
        <v>8220</v>
      </c>
      <c r="G1329" t="s">
        <v>8224</v>
      </c>
      <c r="H1329" t="s">
        <v>8246</v>
      </c>
      <c r="I1329">
        <v>1460373187</v>
      </c>
      <c r="J1329">
        <v>1457352787</v>
      </c>
      <c r="K1329" t="b">
        <v>0</v>
      </c>
      <c r="L1329">
        <v>91</v>
      </c>
      <c r="M1329" t="b">
        <v>0</v>
      </c>
      <c r="N1329" t="s">
        <v>8269</v>
      </c>
      <c r="O1329" s="20" t="s">
        <v>8319</v>
      </c>
      <c r="P1329" s="15" t="s">
        <v>8320</v>
      </c>
      <c r="Q1329" s="12">
        <v>42436.509108796294</v>
      </c>
      <c r="R1329">
        <v>2016</v>
      </c>
      <c r="S1329" t="s">
        <v>8366</v>
      </c>
    </row>
    <row r="1330" spans="1:19" ht="290.5" thickBot="1" x14ac:dyDescent="0.4">
      <c r="A1330">
        <v>4049</v>
      </c>
      <c r="B1330" s="3" t="s">
        <v>4045</v>
      </c>
      <c r="C1330" s="3" t="s">
        <v>8153</v>
      </c>
      <c r="D1330" s="6">
        <v>20000</v>
      </c>
      <c r="E1330" s="8">
        <v>16</v>
      </c>
      <c r="F1330" t="s">
        <v>8220</v>
      </c>
      <c r="G1330" t="s">
        <v>8223</v>
      </c>
      <c r="H1330" t="s">
        <v>8245</v>
      </c>
      <c r="I1330">
        <v>1436914815</v>
      </c>
      <c r="J1330">
        <v>1434322815</v>
      </c>
      <c r="K1330" t="b">
        <v>0</v>
      </c>
      <c r="L1330">
        <v>1</v>
      </c>
      <c r="M1330" t="b">
        <v>0</v>
      </c>
      <c r="N1330" t="s">
        <v>8269</v>
      </c>
      <c r="O1330" s="20" t="s">
        <v>8319</v>
      </c>
      <c r="P1330" s="15" t="s">
        <v>8320</v>
      </c>
      <c r="Q1330" s="13">
        <v>42169.958506944444</v>
      </c>
      <c r="R1330">
        <v>2015</v>
      </c>
      <c r="S1330" t="s">
        <v>8369</v>
      </c>
    </row>
    <row r="1331" spans="1:19" ht="276" thickBot="1" x14ac:dyDescent="0.4">
      <c r="A1331">
        <v>4050</v>
      </c>
      <c r="B1331" s="3" t="s">
        <v>4046</v>
      </c>
      <c r="C1331" s="3" t="s">
        <v>8154</v>
      </c>
      <c r="D1331" s="6">
        <v>1500</v>
      </c>
      <c r="E1331" s="8">
        <v>1</v>
      </c>
      <c r="F1331" t="s">
        <v>8220</v>
      </c>
      <c r="G1331" t="s">
        <v>8223</v>
      </c>
      <c r="H1331" t="s">
        <v>8245</v>
      </c>
      <c r="I1331">
        <v>1414077391</v>
      </c>
      <c r="J1331">
        <v>1411485391</v>
      </c>
      <c r="K1331" t="b">
        <v>0</v>
      </c>
      <c r="L1331">
        <v>1</v>
      </c>
      <c r="M1331" t="b">
        <v>0</v>
      </c>
      <c r="N1331" t="s">
        <v>8269</v>
      </c>
      <c r="O1331" s="20" t="s">
        <v>8319</v>
      </c>
      <c r="P1331" s="15" t="s">
        <v>8320</v>
      </c>
      <c r="Q1331" s="12">
        <v>41905.636469907404</v>
      </c>
      <c r="R1331">
        <v>2014</v>
      </c>
      <c r="S1331" t="s">
        <v>8372</v>
      </c>
    </row>
    <row r="1332" spans="1:19" ht="247" thickBot="1" x14ac:dyDescent="0.4">
      <c r="A1332">
        <v>4051</v>
      </c>
      <c r="B1332" s="3" t="s">
        <v>4047</v>
      </c>
      <c r="C1332" s="3" t="s">
        <v>8155</v>
      </c>
      <c r="D1332" s="6">
        <v>500</v>
      </c>
      <c r="E1332" s="8">
        <v>0</v>
      </c>
      <c r="F1332" t="s">
        <v>8220</v>
      </c>
      <c r="G1332" t="s">
        <v>8223</v>
      </c>
      <c r="H1332" t="s">
        <v>8245</v>
      </c>
      <c r="I1332">
        <v>1399618380</v>
      </c>
      <c r="J1332">
        <v>1399058797</v>
      </c>
      <c r="K1332" t="b">
        <v>0</v>
      </c>
      <c r="L1332">
        <v>0</v>
      </c>
      <c r="M1332" t="b">
        <v>0</v>
      </c>
      <c r="N1332" t="s">
        <v>8269</v>
      </c>
      <c r="O1332" s="20" t="s">
        <v>8319</v>
      </c>
      <c r="P1332" s="15" t="s">
        <v>8320</v>
      </c>
      <c r="Q1332" s="13">
        <v>41761.810150462959</v>
      </c>
      <c r="R1332">
        <v>2014</v>
      </c>
      <c r="S1332" t="s">
        <v>8368</v>
      </c>
    </row>
    <row r="1333" spans="1:19" ht="276" thickBot="1" x14ac:dyDescent="0.4">
      <c r="A1333">
        <v>4052</v>
      </c>
      <c r="B1333" s="3" t="s">
        <v>4048</v>
      </c>
      <c r="C1333" s="3" t="s">
        <v>8156</v>
      </c>
      <c r="D1333" s="6">
        <v>3000</v>
      </c>
      <c r="E1333" s="8">
        <v>1126</v>
      </c>
      <c r="F1333" t="s">
        <v>8220</v>
      </c>
      <c r="G1333" t="s">
        <v>8223</v>
      </c>
      <c r="H1333" t="s">
        <v>8245</v>
      </c>
      <c r="I1333">
        <v>1413234316</v>
      </c>
      <c r="J1333">
        <v>1408050316</v>
      </c>
      <c r="K1333" t="b">
        <v>0</v>
      </c>
      <c r="L1333">
        <v>13</v>
      </c>
      <c r="M1333" t="b">
        <v>0</v>
      </c>
      <c r="N1333" t="s">
        <v>8269</v>
      </c>
      <c r="O1333" s="20" t="s">
        <v>8319</v>
      </c>
      <c r="P1333" s="15" t="s">
        <v>8320</v>
      </c>
      <c r="Q1333" s="12">
        <v>41865.878657407404</v>
      </c>
      <c r="R1333">
        <v>2014</v>
      </c>
      <c r="S1333" t="s">
        <v>8371</v>
      </c>
    </row>
    <row r="1334" spans="1:19" ht="232.5" thickBot="1" x14ac:dyDescent="0.4">
      <c r="A1334">
        <v>4053</v>
      </c>
      <c r="B1334" s="3" t="s">
        <v>4049</v>
      </c>
      <c r="C1334" s="3" t="s">
        <v>8157</v>
      </c>
      <c r="D1334" s="6">
        <v>500</v>
      </c>
      <c r="E1334" s="8">
        <v>110</v>
      </c>
      <c r="F1334" t="s">
        <v>8220</v>
      </c>
      <c r="G1334" t="s">
        <v>8224</v>
      </c>
      <c r="H1334" t="s">
        <v>8246</v>
      </c>
      <c r="I1334">
        <v>1416081600</v>
      </c>
      <c r="J1334">
        <v>1413477228</v>
      </c>
      <c r="K1334" t="b">
        <v>0</v>
      </c>
      <c r="L1334">
        <v>2</v>
      </c>
      <c r="M1334" t="b">
        <v>0</v>
      </c>
      <c r="N1334" t="s">
        <v>8269</v>
      </c>
      <c r="O1334" s="20" t="s">
        <v>8319</v>
      </c>
      <c r="P1334" s="15" t="s">
        <v>8320</v>
      </c>
      <c r="Q1334" s="13">
        <v>41928.690138888887</v>
      </c>
      <c r="R1334">
        <v>2014</v>
      </c>
      <c r="S1334" t="s">
        <v>8373</v>
      </c>
    </row>
    <row r="1335" spans="1:19" ht="247" thickBot="1" x14ac:dyDescent="0.4">
      <c r="A1335">
        <v>4054</v>
      </c>
      <c r="B1335" s="3" t="s">
        <v>4050</v>
      </c>
      <c r="C1335" s="3" t="s">
        <v>8158</v>
      </c>
      <c r="D1335" s="6">
        <v>8880</v>
      </c>
      <c r="E1335" s="8">
        <v>0</v>
      </c>
      <c r="F1335" t="s">
        <v>8220</v>
      </c>
      <c r="G1335" t="s">
        <v>8223</v>
      </c>
      <c r="H1335" t="s">
        <v>8245</v>
      </c>
      <c r="I1335">
        <v>1475294400</v>
      </c>
      <c r="J1335">
        <v>1472674285</v>
      </c>
      <c r="K1335" t="b">
        <v>0</v>
      </c>
      <c r="L1335">
        <v>0</v>
      </c>
      <c r="M1335" t="b">
        <v>0</v>
      </c>
      <c r="N1335" t="s">
        <v>8269</v>
      </c>
      <c r="O1335" s="20" t="s">
        <v>8319</v>
      </c>
      <c r="P1335" s="15" t="s">
        <v>8320</v>
      </c>
      <c r="Q1335" s="12">
        <v>42613.841261574074</v>
      </c>
      <c r="R1335">
        <v>2016</v>
      </c>
      <c r="S1335" t="s">
        <v>8371</v>
      </c>
    </row>
    <row r="1336" spans="1:19" ht="247" thickBot="1" x14ac:dyDescent="0.4">
      <c r="A1336">
        <v>4055</v>
      </c>
      <c r="B1336" s="3" t="s">
        <v>4051</v>
      </c>
      <c r="C1336" s="3" t="s">
        <v>8159</v>
      </c>
      <c r="D1336" s="6">
        <v>5000</v>
      </c>
      <c r="E1336" s="8">
        <v>881</v>
      </c>
      <c r="F1336" t="s">
        <v>8220</v>
      </c>
      <c r="G1336" t="s">
        <v>8224</v>
      </c>
      <c r="H1336" t="s">
        <v>8246</v>
      </c>
      <c r="I1336">
        <v>1403192031</v>
      </c>
      <c r="J1336">
        <v>1400600031</v>
      </c>
      <c r="K1336" t="b">
        <v>0</v>
      </c>
      <c r="L1336">
        <v>21</v>
      </c>
      <c r="M1336" t="b">
        <v>0</v>
      </c>
      <c r="N1336" t="s">
        <v>8269</v>
      </c>
      <c r="O1336" s="20" t="s">
        <v>8319</v>
      </c>
      <c r="P1336" s="15" t="s">
        <v>8320</v>
      </c>
      <c r="Q1336" s="13">
        <v>41779.648506944446</v>
      </c>
      <c r="R1336">
        <v>2014</v>
      </c>
      <c r="S1336" t="s">
        <v>8368</v>
      </c>
    </row>
    <row r="1337" spans="1:19" ht="247" thickBot="1" x14ac:dyDescent="0.4">
      <c r="A1337">
        <v>4056</v>
      </c>
      <c r="B1337" s="3" t="s">
        <v>4052</v>
      </c>
      <c r="C1337" s="3" t="s">
        <v>8160</v>
      </c>
      <c r="D1337" s="6">
        <v>1500</v>
      </c>
      <c r="E1337" s="8">
        <v>795</v>
      </c>
      <c r="F1337" t="s">
        <v>8220</v>
      </c>
      <c r="G1337" t="s">
        <v>8223</v>
      </c>
      <c r="H1337" t="s">
        <v>8245</v>
      </c>
      <c r="I1337">
        <v>1467575940</v>
      </c>
      <c r="J1337">
        <v>1465856639</v>
      </c>
      <c r="K1337" t="b">
        <v>0</v>
      </c>
      <c r="L1337">
        <v>9</v>
      </c>
      <c r="M1337" t="b">
        <v>0</v>
      </c>
      <c r="N1337" t="s">
        <v>8269</v>
      </c>
      <c r="O1337" s="20" t="s">
        <v>8319</v>
      </c>
      <c r="P1337" s="15" t="s">
        <v>8320</v>
      </c>
      <c r="Q1337" s="12">
        <v>42534.933321759258</v>
      </c>
      <c r="R1337">
        <v>2016</v>
      </c>
      <c r="S1337" t="s">
        <v>8369</v>
      </c>
    </row>
    <row r="1338" spans="1:19" ht="305" thickBot="1" x14ac:dyDescent="0.4">
      <c r="A1338">
        <v>4057</v>
      </c>
      <c r="B1338" s="3" t="s">
        <v>4053</v>
      </c>
      <c r="C1338" s="3" t="s">
        <v>8161</v>
      </c>
      <c r="D1338" s="6">
        <v>3500</v>
      </c>
      <c r="E1338" s="8">
        <v>775</v>
      </c>
      <c r="F1338" t="s">
        <v>8220</v>
      </c>
      <c r="G1338" t="s">
        <v>8224</v>
      </c>
      <c r="H1338" t="s">
        <v>8246</v>
      </c>
      <c r="I1338">
        <v>1448492400</v>
      </c>
      <c r="J1338">
        <v>1446506080</v>
      </c>
      <c r="K1338" t="b">
        <v>0</v>
      </c>
      <c r="L1338">
        <v>6</v>
      </c>
      <c r="M1338" t="b">
        <v>0</v>
      </c>
      <c r="N1338" t="s">
        <v>8269</v>
      </c>
      <c r="O1338" s="20" t="s">
        <v>8319</v>
      </c>
      <c r="P1338" s="15" t="s">
        <v>8320</v>
      </c>
      <c r="Q1338" s="13">
        <v>42310.968518518515</v>
      </c>
      <c r="R1338">
        <v>2015</v>
      </c>
      <c r="S1338" t="s">
        <v>8374</v>
      </c>
    </row>
    <row r="1339" spans="1:19" ht="261.5" thickBot="1" x14ac:dyDescent="0.4">
      <c r="A1339">
        <v>4058</v>
      </c>
      <c r="B1339" s="3" t="s">
        <v>4054</v>
      </c>
      <c r="C1339" s="3" t="s">
        <v>8162</v>
      </c>
      <c r="D1339" s="6">
        <v>3750</v>
      </c>
      <c r="E1339" s="8">
        <v>95</v>
      </c>
      <c r="F1339" t="s">
        <v>8220</v>
      </c>
      <c r="G1339" t="s">
        <v>8223</v>
      </c>
      <c r="H1339" t="s">
        <v>8245</v>
      </c>
      <c r="I1339">
        <v>1459483140</v>
      </c>
      <c r="J1339">
        <v>1458178044</v>
      </c>
      <c r="K1339" t="b">
        <v>0</v>
      </c>
      <c r="L1339">
        <v>4</v>
      </c>
      <c r="M1339" t="b">
        <v>0</v>
      </c>
      <c r="N1339" t="s">
        <v>8269</v>
      </c>
      <c r="O1339" s="20" t="s">
        <v>8319</v>
      </c>
      <c r="P1339" s="15" t="s">
        <v>8320</v>
      </c>
      <c r="Q1339" s="12">
        <v>42446.060694444444</v>
      </c>
      <c r="R1339">
        <v>2016</v>
      </c>
      <c r="S1339" t="s">
        <v>8366</v>
      </c>
    </row>
    <row r="1340" spans="1:19" ht="203.5" thickBot="1" x14ac:dyDescent="0.4">
      <c r="A1340">
        <v>4059</v>
      </c>
      <c r="B1340" s="3" t="s">
        <v>4055</v>
      </c>
      <c r="C1340" s="3" t="s">
        <v>8163</v>
      </c>
      <c r="D1340" s="6">
        <v>10000</v>
      </c>
      <c r="E1340" s="8">
        <v>250</v>
      </c>
      <c r="F1340" t="s">
        <v>8220</v>
      </c>
      <c r="G1340" t="s">
        <v>8228</v>
      </c>
      <c r="H1340" t="s">
        <v>8250</v>
      </c>
      <c r="I1340">
        <v>1410836400</v>
      </c>
      <c r="J1340">
        <v>1408116152</v>
      </c>
      <c r="K1340" t="b">
        <v>0</v>
      </c>
      <c r="L1340">
        <v>7</v>
      </c>
      <c r="M1340" t="b">
        <v>0</v>
      </c>
      <c r="N1340" t="s">
        <v>8269</v>
      </c>
      <c r="O1340" s="20" t="s">
        <v>8319</v>
      </c>
      <c r="P1340" s="15" t="s">
        <v>8320</v>
      </c>
      <c r="Q1340" s="13">
        <v>41866.640648148146</v>
      </c>
      <c r="R1340">
        <v>2014</v>
      </c>
      <c r="S1340" t="s">
        <v>8371</v>
      </c>
    </row>
    <row r="1341" spans="1:19" ht="247" thickBot="1" x14ac:dyDescent="0.4">
      <c r="A1341">
        <v>4060</v>
      </c>
      <c r="B1341" s="3" t="s">
        <v>4056</v>
      </c>
      <c r="C1341" s="3" t="s">
        <v>8164</v>
      </c>
      <c r="D1341" s="6">
        <v>10000</v>
      </c>
      <c r="E1341" s="8">
        <v>285</v>
      </c>
      <c r="F1341" t="s">
        <v>8220</v>
      </c>
      <c r="G1341" t="s">
        <v>8228</v>
      </c>
      <c r="H1341" t="s">
        <v>8250</v>
      </c>
      <c r="I1341">
        <v>1403539200</v>
      </c>
      <c r="J1341">
        <v>1400604056</v>
      </c>
      <c r="K1341" t="b">
        <v>0</v>
      </c>
      <c r="L1341">
        <v>5</v>
      </c>
      <c r="M1341" t="b">
        <v>0</v>
      </c>
      <c r="N1341" t="s">
        <v>8269</v>
      </c>
      <c r="O1341" s="20" t="s">
        <v>8319</v>
      </c>
      <c r="P1341" s="15" t="s">
        <v>8320</v>
      </c>
      <c r="Q1341" s="12">
        <v>41779.695092592592</v>
      </c>
      <c r="R1341">
        <v>2014</v>
      </c>
      <c r="S1341" t="s">
        <v>8368</v>
      </c>
    </row>
    <row r="1342" spans="1:19" ht="160" thickBot="1" x14ac:dyDescent="0.4">
      <c r="A1342">
        <v>4061</v>
      </c>
      <c r="B1342" s="3" t="s">
        <v>4057</v>
      </c>
      <c r="C1342" s="3" t="s">
        <v>8165</v>
      </c>
      <c r="D1342" s="6">
        <v>525</v>
      </c>
      <c r="E1342" s="8">
        <v>0</v>
      </c>
      <c r="F1342" t="s">
        <v>8220</v>
      </c>
      <c r="G1342" t="s">
        <v>8223</v>
      </c>
      <c r="H1342" t="s">
        <v>8245</v>
      </c>
      <c r="I1342">
        <v>1461205423</v>
      </c>
      <c r="J1342">
        <v>1456025023</v>
      </c>
      <c r="K1342" t="b">
        <v>0</v>
      </c>
      <c r="L1342">
        <v>0</v>
      </c>
      <c r="M1342" t="b">
        <v>0</v>
      </c>
      <c r="N1342" t="s">
        <v>8269</v>
      </c>
      <c r="O1342" s="20" t="s">
        <v>8319</v>
      </c>
      <c r="P1342" s="15" t="s">
        <v>8320</v>
      </c>
      <c r="Q1342" s="13">
        <v>42421.141469907408</v>
      </c>
      <c r="R1342">
        <v>2016</v>
      </c>
      <c r="S1342" t="s">
        <v>8376</v>
      </c>
    </row>
    <row r="1343" spans="1:19" ht="232.5" thickBot="1" x14ac:dyDescent="0.4">
      <c r="A1343">
        <v>4062</v>
      </c>
      <c r="B1343" s="3" t="s">
        <v>4058</v>
      </c>
      <c r="C1343" s="3" t="s">
        <v>8166</v>
      </c>
      <c r="D1343" s="6">
        <v>20000</v>
      </c>
      <c r="E1343" s="8">
        <v>490</v>
      </c>
      <c r="F1343" t="s">
        <v>8220</v>
      </c>
      <c r="G1343" t="s">
        <v>8223</v>
      </c>
      <c r="H1343" t="s">
        <v>8245</v>
      </c>
      <c r="I1343">
        <v>1467481468</v>
      </c>
      <c r="J1343">
        <v>1464889468</v>
      </c>
      <c r="K1343" t="b">
        <v>0</v>
      </c>
      <c r="L1343">
        <v>3</v>
      </c>
      <c r="M1343" t="b">
        <v>0</v>
      </c>
      <c r="N1343" t="s">
        <v>8269</v>
      </c>
      <c r="O1343" s="20" t="s">
        <v>8319</v>
      </c>
      <c r="P1343" s="15" t="s">
        <v>8320</v>
      </c>
      <c r="Q1343" s="12">
        <v>42523.739212962966</v>
      </c>
      <c r="R1343">
        <v>2016</v>
      </c>
      <c r="S1343" t="s">
        <v>8369</v>
      </c>
    </row>
    <row r="1344" spans="1:19" ht="261.5" thickBot="1" x14ac:dyDescent="0.4">
      <c r="A1344">
        <v>4063</v>
      </c>
      <c r="B1344" s="3" t="s">
        <v>4059</v>
      </c>
      <c r="C1344" s="3" t="s">
        <v>8167</v>
      </c>
      <c r="D1344" s="6">
        <v>9500</v>
      </c>
      <c r="E1344" s="8">
        <v>135</v>
      </c>
      <c r="F1344" t="s">
        <v>8220</v>
      </c>
      <c r="G1344" t="s">
        <v>8224</v>
      </c>
      <c r="H1344" t="s">
        <v>8246</v>
      </c>
      <c r="I1344">
        <v>1403886084</v>
      </c>
      <c r="J1344">
        <v>1401294084</v>
      </c>
      <c r="K1344" t="b">
        <v>0</v>
      </c>
      <c r="L1344">
        <v>9</v>
      </c>
      <c r="M1344" t="b">
        <v>0</v>
      </c>
      <c r="N1344" t="s">
        <v>8269</v>
      </c>
      <c r="O1344" s="20" t="s">
        <v>8319</v>
      </c>
      <c r="P1344" s="15" t="s">
        <v>8320</v>
      </c>
      <c r="Q1344" s="13">
        <v>41787.681527777779</v>
      </c>
      <c r="R1344">
        <v>2014</v>
      </c>
      <c r="S1344" t="s">
        <v>8368</v>
      </c>
    </row>
    <row r="1345" spans="1:19" ht="261.5" thickBot="1" x14ac:dyDescent="0.4">
      <c r="A1345">
        <v>4064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 s="20" t="s">
        <v>8319</v>
      </c>
      <c r="P1345" s="15" t="s">
        <v>8320</v>
      </c>
      <c r="Q1345" s="12">
        <v>42093.588263888887</v>
      </c>
      <c r="R1345">
        <v>2015</v>
      </c>
      <c r="S1345" t="s">
        <v>8366</v>
      </c>
    </row>
    <row r="1346" spans="1:19" ht="189" thickBot="1" x14ac:dyDescent="0.4">
      <c r="A1346">
        <v>4065</v>
      </c>
      <c r="B1346" s="3" t="s">
        <v>4061</v>
      </c>
      <c r="C1346" s="3" t="s">
        <v>8169</v>
      </c>
      <c r="D1346" s="6">
        <v>4000</v>
      </c>
      <c r="E1346" s="8">
        <v>27</v>
      </c>
      <c r="F1346" t="s">
        <v>8220</v>
      </c>
      <c r="G1346" t="s">
        <v>8223</v>
      </c>
      <c r="H1346" t="s">
        <v>8245</v>
      </c>
      <c r="I1346">
        <v>1407883811</v>
      </c>
      <c r="J1346">
        <v>1405291811</v>
      </c>
      <c r="K1346" t="b">
        <v>0</v>
      </c>
      <c r="L1346">
        <v>4</v>
      </c>
      <c r="M1346" t="b">
        <v>0</v>
      </c>
      <c r="N1346" t="s">
        <v>8269</v>
      </c>
      <c r="O1346" s="20" t="s">
        <v>8319</v>
      </c>
      <c r="P1346" s="15" t="s">
        <v>8320</v>
      </c>
      <c r="Q1346" s="13">
        <v>41833.951516203706</v>
      </c>
      <c r="R1346">
        <v>2014</v>
      </c>
      <c r="S1346" t="s">
        <v>8370</v>
      </c>
    </row>
    <row r="1347" spans="1:19" ht="276" thickBot="1" x14ac:dyDescent="0.4">
      <c r="A1347">
        <v>4066</v>
      </c>
      <c r="B1347" s="3" t="s">
        <v>4062</v>
      </c>
      <c r="C1347" s="3" t="s">
        <v>8170</v>
      </c>
      <c r="D1347" s="6">
        <v>15000</v>
      </c>
      <c r="E1347" s="8">
        <v>25</v>
      </c>
      <c r="F1347" t="s">
        <v>8220</v>
      </c>
      <c r="G1347" t="s">
        <v>8223</v>
      </c>
      <c r="H1347" t="s">
        <v>8245</v>
      </c>
      <c r="I1347">
        <v>1463619388</v>
      </c>
      <c r="J1347">
        <v>1461027388</v>
      </c>
      <c r="K1347" t="b">
        <v>0</v>
      </c>
      <c r="L1347">
        <v>1</v>
      </c>
      <c r="M1347" t="b">
        <v>0</v>
      </c>
      <c r="N1347" t="s">
        <v>8269</v>
      </c>
      <c r="O1347" s="20" t="s">
        <v>8319</v>
      </c>
      <c r="P1347" s="15" t="s">
        <v>8320</v>
      </c>
      <c r="Q1347" s="12">
        <v>42479.039212962962</v>
      </c>
      <c r="R1347">
        <v>2016</v>
      </c>
      <c r="S1347" t="s">
        <v>8367</v>
      </c>
    </row>
    <row r="1348" spans="1:19" ht="247" thickBot="1" x14ac:dyDescent="0.4">
      <c r="A1348">
        <v>4067</v>
      </c>
      <c r="B1348" s="3" t="s">
        <v>4063</v>
      </c>
      <c r="C1348" s="3" t="s">
        <v>7998</v>
      </c>
      <c r="D1348" s="6">
        <v>5000</v>
      </c>
      <c r="E1348" s="8">
        <v>3045</v>
      </c>
      <c r="F1348" t="s">
        <v>8220</v>
      </c>
      <c r="G1348" t="s">
        <v>8223</v>
      </c>
      <c r="H1348" t="s">
        <v>8245</v>
      </c>
      <c r="I1348">
        <v>1443408550</v>
      </c>
      <c r="J1348">
        <v>1439952550</v>
      </c>
      <c r="K1348" t="b">
        <v>0</v>
      </c>
      <c r="L1348">
        <v>17</v>
      </c>
      <c r="M1348" t="b">
        <v>0</v>
      </c>
      <c r="N1348" t="s">
        <v>8269</v>
      </c>
      <c r="O1348" s="20" t="s">
        <v>8319</v>
      </c>
      <c r="P1348" s="15" t="s">
        <v>8320</v>
      </c>
      <c r="Q1348" s="13">
        <v>42235.117476851854</v>
      </c>
      <c r="R1348">
        <v>2015</v>
      </c>
      <c r="S1348" t="s">
        <v>8371</v>
      </c>
    </row>
    <row r="1349" spans="1:19" ht="189" thickBot="1" x14ac:dyDescent="0.4">
      <c r="A1349">
        <v>4068</v>
      </c>
      <c r="B1349" s="3" t="s">
        <v>4064</v>
      </c>
      <c r="C1349" s="3" t="s">
        <v>8171</v>
      </c>
      <c r="D1349" s="6">
        <v>3495</v>
      </c>
      <c r="E1349" s="8">
        <v>34.950000000000003</v>
      </c>
      <c r="F1349" t="s">
        <v>8220</v>
      </c>
      <c r="G1349" t="s">
        <v>8223</v>
      </c>
      <c r="H1349" t="s">
        <v>8245</v>
      </c>
      <c r="I1349">
        <v>1484348700</v>
      </c>
      <c r="J1349">
        <v>1481756855</v>
      </c>
      <c r="K1349" t="b">
        <v>0</v>
      </c>
      <c r="L1349">
        <v>1</v>
      </c>
      <c r="M1349" t="b">
        <v>0</v>
      </c>
      <c r="N1349" t="s">
        <v>8269</v>
      </c>
      <c r="O1349" s="20" t="s">
        <v>8319</v>
      </c>
      <c r="P1349" s="15" t="s">
        <v>8320</v>
      </c>
      <c r="Q1349" s="12">
        <v>42718.963599537034</v>
      </c>
      <c r="R1349">
        <v>2016</v>
      </c>
      <c r="S1349" t="s">
        <v>8375</v>
      </c>
    </row>
    <row r="1350" spans="1:19" ht="247" thickBot="1" x14ac:dyDescent="0.4">
      <c r="A1350">
        <v>4069</v>
      </c>
      <c r="B1350" s="3" t="s">
        <v>4065</v>
      </c>
      <c r="C1350" s="3" t="s">
        <v>8172</v>
      </c>
      <c r="D1350" s="6">
        <v>1250</v>
      </c>
      <c r="E1350" s="8">
        <v>430</v>
      </c>
      <c r="F1350" t="s">
        <v>8220</v>
      </c>
      <c r="G1350" t="s">
        <v>8224</v>
      </c>
      <c r="H1350" t="s">
        <v>8246</v>
      </c>
      <c r="I1350">
        <v>1425124800</v>
      </c>
      <c r="J1350">
        <v>1421596356</v>
      </c>
      <c r="K1350" t="b">
        <v>0</v>
      </c>
      <c r="L1350">
        <v>13</v>
      </c>
      <c r="M1350" t="b">
        <v>0</v>
      </c>
      <c r="N1350" t="s">
        <v>8269</v>
      </c>
      <c r="O1350" s="20" t="s">
        <v>8319</v>
      </c>
      <c r="P1350" s="15" t="s">
        <v>8320</v>
      </c>
      <c r="Q1350" s="13">
        <v>42022.661527777775</v>
      </c>
      <c r="R1350">
        <v>2015</v>
      </c>
      <c r="S1350" t="s">
        <v>8365</v>
      </c>
    </row>
    <row r="1351" spans="1:19" ht="203.5" thickBot="1" x14ac:dyDescent="0.4">
      <c r="A1351">
        <v>4070</v>
      </c>
      <c r="B1351" s="3" t="s">
        <v>4066</v>
      </c>
      <c r="C1351" s="3" t="s">
        <v>8173</v>
      </c>
      <c r="D1351" s="6">
        <v>1000</v>
      </c>
      <c r="E1351" s="8">
        <v>165</v>
      </c>
      <c r="F1351" t="s">
        <v>8220</v>
      </c>
      <c r="G1351" t="s">
        <v>8223</v>
      </c>
      <c r="H1351" t="s">
        <v>8245</v>
      </c>
      <c r="I1351">
        <v>1425178800</v>
      </c>
      <c r="J1351">
        <v>1422374420</v>
      </c>
      <c r="K1351" t="b">
        <v>0</v>
      </c>
      <c r="L1351">
        <v>6</v>
      </c>
      <c r="M1351" t="b">
        <v>0</v>
      </c>
      <c r="N1351" t="s">
        <v>8269</v>
      </c>
      <c r="O1351" s="20" t="s">
        <v>8319</v>
      </c>
      <c r="P1351" s="15" t="s">
        <v>8320</v>
      </c>
      <c r="Q1351" s="12">
        <v>42031.666898148149</v>
      </c>
      <c r="R1351">
        <v>2015</v>
      </c>
      <c r="S1351" t="s">
        <v>8365</v>
      </c>
    </row>
    <row r="1352" spans="1:19" ht="276" thickBot="1" x14ac:dyDescent="0.4">
      <c r="A1352">
        <v>4071</v>
      </c>
      <c r="B1352" s="3" t="s">
        <v>4067</v>
      </c>
      <c r="C1352" s="3" t="s">
        <v>8174</v>
      </c>
      <c r="D1352" s="6">
        <v>20000</v>
      </c>
      <c r="E1352" s="8">
        <v>0</v>
      </c>
      <c r="F1352" t="s">
        <v>8220</v>
      </c>
      <c r="G1352" t="s">
        <v>8237</v>
      </c>
      <c r="H1352" t="s">
        <v>8255</v>
      </c>
      <c r="I1352">
        <v>1482779931</v>
      </c>
      <c r="J1352">
        <v>1480187931</v>
      </c>
      <c r="K1352" t="b">
        <v>0</v>
      </c>
      <c r="L1352">
        <v>0</v>
      </c>
      <c r="M1352" t="b">
        <v>0</v>
      </c>
      <c r="N1352" t="s">
        <v>8269</v>
      </c>
      <c r="O1352" s="20" t="s">
        <v>8319</v>
      </c>
      <c r="P1352" s="15" t="s">
        <v>8320</v>
      </c>
      <c r="Q1352" s="13">
        <v>42700.804756944446</v>
      </c>
      <c r="R1352">
        <v>2016</v>
      </c>
      <c r="S1352" t="s">
        <v>8374</v>
      </c>
    </row>
    <row r="1353" spans="1:19" ht="276" thickBot="1" x14ac:dyDescent="0.4">
      <c r="A1353">
        <v>4072</v>
      </c>
      <c r="B1353" s="3" t="s">
        <v>4068</v>
      </c>
      <c r="C1353" s="3" t="s">
        <v>8175</v>
      </c>
      <c r="D1353" s="6">
        <v>1000</v>
      </c>
      <c r="E1353" s="8">
        <v>4</v>
      </c>
      <c r="F1353" t="s">
        <v>8220</v>
      </c>
      <c r="G1353" t="s">
        <v>8224</v>
      </c>
      <c r="H1353" t="s">
        <v>8246</v>
      </c>
      <c r="I1353">
        <v>1408646111</v>
      </c>
      <c r="J1353">
        <v>1403462111</v>
      </c>
      <c r="K1353" t="b">
        <v>0</v>
      </c>
      <c r="L1353">
        <v>2</v>
      </c>
      <c r="M1353" t="b">
        <v>0</v>
      </c>
      <c r="N1353" t="s">
        <v>8269</v>
      </c>
      <c r="O1353" s="20" t="s">
        <v>8319</v>
      </c>
      <c r="P1353" s="15" t="s">
        <v>8320</v>
      </c>
      <c r="Q1353" s="12">
        <v>41812.77443287037</v>
      </c>
      <c r="R1353">
        <v>2014</v>
      </c>
      <c r="S1353" t="s">
        <v>8369</v>
      </c>
    </row>
    <row r="1354" spans="1:19" ht="218" thickBot="1" x14ac:dyDescent="0.4">
      <c r="A1354">
        <v>4073</v>
      </c>
      <c r="B1354" s="3" t="s">
        <v>4069</v>
      </c>
      <c r="C1354" s="3" t="s">
        <v>8176</v>
      </c>
      <c r="D1354" s="6">
        <v>3500</v>
      </c>
      <c r="E1354" s="8">
        <v>37</v>
      </c>
      <c r="F1354" t="s">
        <v>8220</v>
      </c>
      <c r="G1354" t="s">
        <v>8223</v>
      </c>
      <c r="H1354" t="s">
        <v>8245</v>
      </c>
      <c r="I1354">
        <v>1431144000</v>
      </c>
      <c r="J1354">
        <v>1426407426</v>
      </c>
      <c r="K1354" t="b">
        <v>0</v>
      </c>
      <c r="L1354">
        <v>2</v>
      </c>
      <c r="M1354" t="b">
        <v>0</v>
      </c>
      <c r="N1354" t="s">
        <v>8269</v>
      </c>
      <c r="O1354" s="20" t="s">
        <v>8319</v>
      </c>
      <c r="P1354" s="15" t="s">
        <v>8320</v>
      </c>
      <c r="Q1354" s="13">
        <v>42078.345208333332</v>
      </c>
      <c r="R1354">
        <v>2015</v>
      </c>
      <c r="S1354" t="s">
        <v>8366</v>
      </c>
    </row>
    <row r="1355" spans="1:19" ht="261.5" thickBot="1" x14ac:dyDescent="0.4">
      <c r="A1355">
        <v>4074</v>
      </c>
      <c r="B1355" s="3" t="s">
        <v>4070</v>
      </c>
      <c r="C1355" s="3" t="s">
        <v>8177</v>
      </c>
      <c r="D1355" s="6">
        <v>2750</v>
      </c>
      <c r="E1355" s="8">
        <v>735</v>
      </c>
      <c r="F1355" t="s">
        <v>8220</v>
      </c>
      <c r="G1355" t="s">
        <v>8224</v>
      </c>
      <c r="H1355" t="s">
        <v>8246</v>
      </c>
      <c r="I1355">
        <v>1446732975</v>
      </c>
      <c r="J1355">
        <v>1444137375</v>
      </c>
      <c r="K1355" t="b">
        <v>0</v>
      </c>
      <c r="L1355">
        <v>21</v>
      </c>
      <c r="M1355" t="b">
        <v>0</v>
      </c>
      <c r="N1355" t="s">
        <v>8269</v>
      </c>
      <c r="O1355" s="20" t="s">
        <v>8319</v>
      </c>
      <c r="P1355" s="15" t="s">
        <v>8320</v>
      </c>
      <c r="Q1355" s="12">
        <v>42283.552951388891</v>
      </c>
      <c r="R1355">
        <v>2015</v>
      </c>
      <c r="S1355" t="s">
        <v>8373</v>
      </c>
    </row>
    <row r="1356" spans="1:19" ht="276" thickBot="1" x14ac:dyDescent="0.4">
      <c r="A1356">
        <v>4075</v>
      </c>
      <c r="B1356" s="3" t="s">
        <v>4071</v>
      </c>
      <c r="C1356" s="3" t="s">
        <v>8178</v>
      </c>
      <c r="D1356" s="6">
        <v>2000</v>
      </c>
      <c r="E1356" s="8">
        <v>576</v>
      </c>
      <c r="F1356" t="s">
        <v>8220</v>
      </c>
      <c r="G1356" t="s">
        <v>8224</v>
      </c>
      <c r="H1356" t="s">
        <v>8246</v>
      </c>
      <c r="I1356">
        <v>1404149280</v>
      </c>
      <c r="J1356">
        <v>1400547969</v>
      </c>
      <c r="K1356" t="b">
        <v>0</v>
      </c>
      <c r="L1356">
        <v>13</v>
      </c>
      <c r="M1356" t="b">
        <v>0</v>
      </c>
      <c r="N1356" t="s">
        <v>8269</v>
      </c>
      <c r="O1356" s="20" t="s">
        <v>8319</v>
      </c>
      <c r="P1356" s="15" t="s">
        <v>8320</v>
      </c>
      <c r="Q1356" s="13">
        <v>41779.045937499999</v>
      </c>
      <c r="R1356">
        <v>2014</v>
      </c>
      <c r="S1356" t="s">
        <v>8368</v>
      </c>
    </row>
    <row r="1357" spans="1:19" ht="189" thickBot="1" x14ac:dyDescent="0.4">
      <c r="A1357">
        <v>4076</v>
      </c>
      <c r="B1357" s="3" t="s">
        <v>4072</v>
      </c>
      <c r="C1357" s="3" t="s">
        <v>8179</v>
      </c>
      <c r="D1357" s="6">
        <v>700</v>
      </c>
      <c r="E1357" s="8">
        <v>0</v>
      </c>
      <c r="F1357" t="s">
        <v>8220</v>
      </c>
      <c r="G1357" t="s">
        <v>8223</v>
      </c>
      <c r="H1357" t="s">
        <v>8245</v>
      </c>
      <c r="I1357">
        <v>1413921060</v>
      </c>
      <c r="J1357">
        <v>1411499149</v>
      </c>
      <c r="K1357" t="b">
        <v>0</v>
      </c>
      <c r="L1357">
        <v>0</v>
      </c>
      <c r="M1357" t="b">
        <v>0</v>
      </c>
      <c r="N1357" t="s">
        <v>8269</v>
      </c>
      <c r="O1357" s="20" t="s">
        <v>8319</v>
      </c>
      <c r="P1357" s="15" t="s">
        <v>8320</v>
      </c>
      <c r="Q1357" s="12">
        <v>41905.795706018522</v>
      </c>
      <c r="R1357">
        <v>2014</v>
      </c>
      <c r="S1357" t="s">
        <v>8372</v>
      </c>
    </row>
    <row r="1358" spans="1:19" ht="261.5" thickBot="1" x14ac:dyDescent="0.4">
      <c r="A1358">
        <v>4077</v>
      </c>
      <c r="B1358" s="3" t="s">
        <v>4073</v>
      </c>
      <c r="C1358" s="3" t="s">
        <v>8180</v>
      </c>
      <c r="D1358" s="6">
        <v>15000</v>
      </c>
      <c r="E1358" s="8">
        <v>1335</v>
      </c>
      <c r="F1358" t="s">
        <v>8220</v>
      </c>
      <c r="G1358" t="s">
        <v>8223</v>
      </c>
      <c r="H1358" t="s">
        <v>8245</v>
      </c>
      <c r="I1358">
        <v>1482339794</v>
      </c>
      <c r="J1358">
        <v>1479747794</v>
      </c>
      <c r="K1358" t="b">
        <v>0</v>
      </c>
      <c r="L1358">
        <v>6</v>
      </c>
      <c r="M1358" t="b">
        <v>0</v>
      </c>
      <c r="N1358" t="s">
        <v>8269</v>
      </c>
      <c r="O1358" s="20" t="s">
        <v>8319</v>
      </c>
      <c r="P1358" s="15" t="s">
        <v>8320</v>
      </c>
      <c r="Q1358" s="13">
        <v>42695.710578703707</v>
      </c>
      <c r="R1358">
        <v>2016</v>
      </c>
      <c r="S1358" t="s">
        <v>8374</v>
      </c>
    </row>
    <row r="1359" spans="1:19" ht="247" thickBot="1" x14ac:dyDescent="0.4">
      <c r="A1359">
        <v>4078</v>
      </c>
      <c r="B1359" s="3" t="s">
        <v>4074</v>
      </c>
      <c r="C1359" s="3" t="s">
        <v>8181</v>
      </c>
      <c r="D1359" s="6">
        <v>250</v>
      </c>
      <c r="E1359" s="8">
        <v>0</v>
      </c>
      <c r="F1359" t="s">
        <v>8220</v>
      </c>
      <c r="G1359" t="s">
        <v>8224</v>
      </c>
      <c r="H1359" t="s">
        <v>8246</v>
      </c>
      <c r="I1359">
        <v>1485543242</v>
      </c>
      <c r="J1359">
        <v>1482951242</v>
      </c>
      <c r="K1359" t="b">
        <v>0</v>
      </c>
      <c r="L1359">
        <v>0</v>
      </c>
      <c r="M1359" t="b">
        <v>0</v>
      </c>
      <c r="N1359" t="s">
        <v>8269</v>
      </c>
      <c r="O1359" s="20" t="s">
        <v>8319</v>
      </c>
      <c r="P1359" s="15" t="s">
        <v>8320</v>
      </c>
      <c r="Q1359" s="12">
        <v>42732.787523148145</v>
      </c>
      <c r="R1359">
        <v>2016</v>
      </c>
      <c r="S1359" t="s">
        <v>8375</v>
      </c>
    </row>
    <row r="1360" spans="1:19" ht="247" thickBot="1" x14ac:dyDescent="0.4">
      <c r="A1360">
        <v>4079</v>
      </c>
      <c r="B1360" s="3" t="s">
        <v>4075</v>
      </c>
      <c r="C1360" s="3" t="s">
        <v>8182</v>
      </c>
      <c r="D1360" s="6">
        <v>3000</v>
      </c>
      <c r="E1360" s="8">
        <v>5</v>
      </c>
      <c r="F1360" t="s">
        <v>8220</v>
      </c>
      <c r="G1360" t="s">
        <v>8223</v>
      </c>
      <c r="H1360" t="s">
        <v>8245</v>
      </c>
      <c r="I1360">
        <v>1466375521</v>
      </c>
      <c r="J1360">
        <v>1463783521</v>
      </c>
      <c r="K1360" t="b">
        <v>0</v>
      </c>
      <c r="L1360">
        <v>1</v>
      </c>
      <c r="M1360" t="b">
        <v>0</v>
      </c>
      <c r="N1360" t="s">
        <v>8269</v>
      </c>
      <c r="O1360" s="20" t="s">
        <v>8319</v>
      </c>
      <c r="P1360" s="15" t="s">
        <v>8320</v>
      </c>
      <c r="Q1360" s="13">
        <v>42510.938900462963</v>
      </c>
      <c r="R1360">
        <v>2016</v>
      </c>
      <c r="S1360" t="s">
        <v>8368</v>
      </c>
    </row>
    <row r="1361" spans="1:19" ht="218" thickBot="1" x14ac:dyDescent="0.4">
      <c r="A1361">
        <v>4080</v>
      </c>
      <c r="B1361" s="3" t="s">
        <v>4076</v>
      </c>
      <c r="C1361" s="3" t="s">
        <v>8183</v>
      </c>
      <c r="D1361" s="6">
        <v>3000</v>
      </c>
      <c r="E1361" s="8">
        <v>0</v>
      </c>
      <c r="F1361" t="s">
        <v>8220</v>
      </c>
      <c r="G1361" t="s">
        <v>8223</v>
      </c>
      <c r="H1361" t="s">
        <v>8245</v>
      </c>
      <c r="I1361">
        <v>1465930440</v>
      </c>
      <c r="J1361">
        <v>1463849116</v>
      </c>
      <c r="K1361" t="b">
        <v>0</v>
      </c>
      <c r="L1361">
        <v>0</v>
      </c>
      <c r="M1361" t="b">
        <v>0</v>
      </c>
      <c r="N1361" t="s">
        <v>8269</v>
      </c>
      <c r="O1361" s="20" t="s">
        <v>8319</v>
      </c>
      <c r="P1361" s="15" t="s">
        <v>8320</v>
      </c>
      <c r="Q1361" s="12">
        <v>42511.698101851849</v>
      </c>
      <c r="R1361">
        <v>2016</v>
      </c>
      <c r="S1361" t="s">
        <v>8368</v>
      </c>
    </row>
    <row r="1362" spans="1:19" ht="232.5" thickBot="1" x14ac:dyDescent="0.4">
      <c r="A1362">
        <v>4081</v>
      </c>
      <c r="B1362" s="3" t="s">
        <v>4077</v>
      </c>
      <c r="C1362" s="3" t="s">
        <v>8184</v>
      </c>
      <c r="D1362" s="6">
        <v>2224</v>
      </c>
      <c r="E1362" s="8">
        <v>350</v>
      </c>
      <c r="F1362" t="s">
        <v>8220</v>
      </c>
      <c r="G1362" t="s">
        <v>8223</v>
      </c>
      <c r="H1362" t="s">
        <v>8245</v>
      </c>
      <c r="I1362">
        <v>1425819425</v>
      </c>
      <c r="J1362">
        <v>1423231025</v>
      </c>
      <c r="K1362" t="b">
        <v>0</v>
      </c>
      <c r="L1362">
        <v>12</v>
      </c>
      <c r="M1362" t="b">
        <v>0</v>
      </c>
      <c r="N1362" t="s">
        <v>8269</v>
      </c>
      <c r="O1362" s="20" t="s">
        <v>8319</v>
      </c>
      <c r="P1362" s="15" t="s">
        <v>8320</v>
      </c>
      <c r="Q1362" s="13">
        <v>42041.581307870372</v>
      </c>
      <c r="R1362">
        <v>2015</v>
      </c>
      <c r="S1362" t="s">
        <v>8376</v>
      </c>
    </row>
    <row r="1363" spans="1:19" ht="276" thickBot="1" x14ac:dyDescent="0.4">
      <c r="A1363">
        <v>4082</v>
      </c>
      <c r="B1363" s="3" t="s">
        <v>4078</v>
      </c>
      <c r="C1363" s="3" t="s">
        <v>8185</v>
      </c>
      <c r="D1363" s="6">
        <v>150</v>
      </c>
      <c r="E1363" s="8">
        <v>3</v>
      </c>
      <c r="F1363" t="s">
        <v>8220</v>
      </c>
      <c r="G1363" t="s">
        <v>8223</v>
      </c>
      <c r="H1363" t="s">
        <v>8245</v>
      </c>
      <c r="I1363">
        <v>1447542000</v>
      </c>
      <c r="J1363">
        <v>1446179553</v>
      </c>
      <c r="K1363" t="b">
        <v>0</v>
      </c>
      <c r="L1363">
        <v>2</v>
      </c>
      <c r="M1363" t="b">
        <v>0</v>
      </c>
      <c r="N1363" t="s">
        <v>8269</v>
      </c>
      <c r="O1363" s="20" t="s">
        <v>8319</v>
      </c>
      <c r="P1363" s="15" t="s">
        <v>8320</v>
      </c>
      <c r="Q1363" s="12">
        <v>42307.189270833333</v>
      </c>
      <c r="R1363">
        <v>2015</v>
      </c>
      <c r="S1363" t="s">
        <v>8373</v>
      </c>
    </row>
    <row r="1364" spans="1:19" ht="247" thickBot="1" x14ac:dyDescent="0.4">
      <c r="A1364">
        <v>4083</v>
      </c>
      <c r="B1364" s="3" t="s">
        <v>4079</v>
      </c>
      <c r="C1364" s="3" t="s">
        <v>8186</v>
      </c>
      <c r="D1364" s="6">
        <v>3500</v>
      </c>
      <c r="E1364" s="8">
        <v>759</v>
      </c>
      <c r="F1364" t="s">
        <v>8220</v>
      </c>
      <c r="G1364" t="s">
        <v>8223</v>
      </c>
      <c r="H1364" t="s">
        <v>8245</v>
      </c>
      <c r="I1364">
        <v>1452795416</v>
      </c>
      <c r="J1364">
        <v>1450203416</v>
      </c>
      <c r="K1364" t="b">
        <v>0</v>
      </c>
      <c r="L1364">
        <v>6</v>
      </c>
      <c r="M1364" t="b">
        <v>0</v>
      </c>
      <c r="N1364" t="s">
        <v>8269</v>
      </c>
      <c r="O1364" s="20" t="s">
        <v>8319</v>
      </c>
      <c r="P1364" s="15" t="s">
        <v>8320</v>
      </c>
      <c r="Q1364" s="13">
        <v>42353.761759259258</v>
      </c>
      <c r="R1364">
        <v>2015</v>
      </c>
      <c r="S1364" t="s">
        <v>8375</v>
      </c>
    </row>
    <row r="1365" spans="1:19" ht="247" thickBot="1" x14ac:dyDescent="0.4">
      <c r="A1365">
        <v>4084</v>
      </c>
      <c r="B1365" s="3" t="s">
        <v>4080</v>
      </c>
      <c r="C1365" s="3" t="s">
        <v>8187</v>
      </c>
      <c r="D1365" s="6">
        <v>3000</v>
      </c>
      <c r="E1365" s="8">
        <v>10</v>
      </c>
      <c r="F1365" t="s">
        <v>8220</v>
      </c>
      <c r="G1365" t="s">
        <v>8236</v>
      </c>
      <c r="H1365" t="s">
        <v>8248</v>
      </c>
      <c r="I1365">
        <v>1476008906</v>
      </c>
      <c r="J1365">
        <v>1473416906</v>
      </c>
      <c r="K1365" t="b">
        <v>0</v>
      </c>
      <c r="L1365">
        <v>1</v>
      </c>
      <c r="M1365" t="b">
        <v>0</v>
      </c>
      <c r="N1365" t="s">
        <v>8269</v>
      </c>
      <c r="O1365" s="20" t="s">
        <v>8319</v>
      </c>
      <c r="P1365" s="15" t="s">
        <v>8320</v>
      </c>
      <c r="Q1365" s="12">
        <v>42622.436412037037</v>
      </c>
      <c r="R1365">
        <v>2016</v>
      </c>
      <c r="S1365" t="s">
        <v>8372</v>
      </c>
    </row>
    <row r="1366" spans="1:19" ht="247" thickBot="1" x14ac:dyDescent="0.4">
      <c r="A1366">
        <v>4085</v>
      </c>
      <c r="B1366" s="3" t="s">
        <v>4081</v>
      </c>
      <c r="C1366" s="3" t="s">
        <v>8188</v>
      </c>
      <c r="D1366" s="6">
        <v>3500</v>
      </c>
      <c r="E1366" s="8">
        <v>10</v>
      </c>
      <c r="F1366" t="s">
        <v>8220</v>
      </c>
      <c r="G1366" t="s">
        <v>8223</v>
      </c>
      <c r="H1366" t="s">
        <v>8245</v>
      </c>
      <c r="I1366">
        <v>1427169540</v>
      </c>
      <c r="J1366">
        <v>1424701775</v>
      </c>
      <c r="K1366" t="b">
        <v>0</v>
      </c>
      <c r="L1366">
        <v>1</v>
      </c>
      <c r="M1366" t="b">
        <v>0</v>
      </c>
      <c r="N1366" t="s">
        <v>8269</v>
      </c>
      <c r="O1366" s="20" t="s">
        <v>8319</v>
      </c>
      <c r="P1366" s="15" t="s">
        <v>8320</v>
      </c>
      <c r="Q1366" s="13">
        <v>42058.603877314818</v>
      </c>
      <c r="R1366">
        <v>2015</v>
      </c>
      <c r="S1366" t="s">
        <v>8376</v>
      </c>
    </row>
    <row r="1367" spans="1:19" ht="261.5" thickBot="1" x14ac:dyDescent="0.4">
      <c r="A1367">
        <v>4086</v>
      </c>
      <c r="B1367" s="3" t="s">
        <v>4082</v>
      </c>
      <c r="C1367" s="3" t="s">
        <v>8189</v>
      </c>
      <c r="D1367" s="6">
        <v>1000</v>
      </c>
      <c r="E1367" s="8">
        <v>47</v>
      </c>
      <c r="F1367" t="s">
        <v>8220</v>
      </c>
      <c r="G1367" t="s">
        <v>8223</v>
      </c>
      <c r="H1367" t="s">
        <v>8245</v>
      </c>
      <c r="I1367">
        <v>1448078400</v>
      </c>
      <c r="J1367">
        <v>1445985299</v>
      </c>
      <c r="K1367" t="b">
        <v>0</v>
      </c>
      <c r="L1367">
        <v>5</v>
      </c>
      <c r="M1367" t="b">
        <v>0</v>
      </c>
      <c r="N1367" t="s">
        <v>8269</v>
      </c>
      <c r="O1367" s="20" t="s">
        <v>8319</v>
      </c>
      <c r="P1367" s="15" t="s">
        <v>8320</v>
      </c>
      <c r="Q1367" s="12">
        <v>42304.940960648149</v>
      </c>
      <c r="R1367">
        <v>2015</v>
      </c>
      <c r="S1367" t="s">
        <v>8373</v>
      </c>
    </row>
    <row r="1368" spans="1:19" ht="73" thickBot="1" x14ac:dyDescent="0.4">
      <c r="A1368">
        <v>4087</v>
      </c>
      <c r="B1368" s="3" t="s">
        <v>4083</v>
      </c>
      <c r="C1368" s="3" t="s">
        <v>8190</v>
      </c>
      <c r="D1368" s="6">
        <v>9600</v>
      </c>
      <c r="E1368" s="8">
        <v>0</v>
      </c>
      <c r="F1368" t="s">
        <v>8220</v>
      </c>
      <c r="G1368" t="s">
        <v>8223</v>
      </c>
      <c r="H1368" t="s">
        <v>8245</v>
      </c>
      <c r="I1368">
        <v>1468777786</v>
      </c>
      <c r="J1368">
        <v>1466185786</v>
      </c>
      <c r="K1368" t="b">
        <v>0</v>
      </c>
      <c r="L1368">
        <v>0</v>
      </c>
      <c r="M1368" t="b">
        <v>0</v>
      </c>
      <c r="N1368" t="s">
        <v>8269</v>
      </c>
      <c r="O1368" s="20" t="s">
        <v>8319</v>
      </c>
      <c r="P1368" s="15" t="s">
        <v>8320</v>
      </c>
      <c r="Q1368" s="13">
        <v>42538.742893518516</v>
      </c>
      <c r="R1368">
        <v>2016</v>
      </c>
      <c r="S1368" t="s">
        <v>8369</v>
      </c>
    </row>
    <row r="1369" spans="1:19" ht="232.5" thickBot="1" x14ac:dyDescent="0.4">
      <c r="A1369">
        <v>4088</v>
      </c>
      <c r="B1369" s="3" t="s">
        <v>4084</v>
      </c>
      <c r="C1369" s="3" t="s">
        <v>8191</v>
      </c>
      <c r="D1369" s="6">
        <v>2000</v>
      </c>
      <c r="E1369" s="8">
        <v>216</v>
      </c>
      <c r="F1369" t="s">
        <v>8220</v>
      </c>
      <c r="G1369" t="s">
        <v>8224</v>
      </c>
      <c r="H1369" t="s">
        <v>8246</v>
      </c>
      <c r="I1369">
        <v>1421403960</v>
      </c>
      <c r="J1369">
        <v>1418827324</v>
      </c>
      <c r="K1369" t="b">
        <v>0</v>
      </c>
      <c r="L1369">
        <v>3</v>
      </c>
      <c r="M1369" t="b">
        <v>0</v>
      </c>
      <c r="N1369" t="s">
        <v>8269</v>
      </c>
      <c r="O1369" s="20" t="s">
        <v>8319</v>
      </c>
      <c r="P1369" s="15" t="s">
        <v>8320</v>
      </c>
      <c r="Q1369" s="12">
        <v>41990.612546296295</v>
      </c>
      <c r="R1369">
        <v>2014</v>
      </c>
      <c r="S1369" t="s">
        <v>8375</v>
      </c>
    </row>
    <row r="1370" spans="1:19" ht="276" thickBot="1" x14ac:dyDescent="0.4">
      <c r="A1370">
        <v>4089</v>
      </c>
      <c r="B1370" s="3" t="s">
        <v>4085</v>
      </c>
      <c r="C1370" s="3" t="s">
        <v>8192</v>
      </c>
      <c r="D1370" s="6">
        <v>5000</v>
      </c>
      <c r="E1370" s="8">
        <v>240</v>
      </c>
      <c r="F1370" t="s">
        <v>8220</v>
      </c>
      <c r="G1370" t="s">
        <v>8223</v>
      </c>
      <c r="H1370" t="s">
        <v>8245</v>
      </c>
      <c r="I1370">
        <v>1433093700</v>
      </c>
      <c r="J1370">
        <v>1430242488</v>
      </c>
      <c r="K1370" t="b">
        <v>0</v>
      </c>
      <c r="L1370">
        <v>8</v>
      </c>
      <c r="M1370" t="b">
        <v>0</v>
      </c>
      <c r="N1370" t="s">
        <v>8269</v>
      </c>
      <c r="O1370" s="20" t="s">
        <v>8319</v>
      </c>
      <c r="P1370" s="15" t="s">
        <v>8320</v>
      </c>
      <c r="Q1370" s="13">
        <v>42122.732499999998</v>
      </c>
      <c r="R1370">
        <v>2015</v>
      </c>
      <c r="S1370" t="s">
        <v>8367</v>
      </c>
    </row>
    <row r="1371" spans="1:19" ht="218" thickBot="1" x14ac:dyDescent="0.4">
      <c r="A1371">
        <v>4090</v>
      </c>
      <c r="B1371" s="3" t="s">
        <v>4086</v>
      </c>
      <c r="C1371" s="3" t="s">
        <v>8193</v>
      </c>
      <c r="D1371" s="6">
        <v>1000</v>
      </c>
      <c r="E1371" s="8">
        <v>32</v>
      </c>
      <c r="F1371" t="s">
        <v>8220</v>
      </c>
      <c r="G1371" t="s">
        <v>8223</v>
      </c>
      <c r="H1371" t="s">
        <v>8245</v>
      </c>
      <c r="I1371">
        <v>1438959600</v>
      </c>
      <c r="J1371">
        <v>1437754137</v>
      </c>
      <c r="K1371" t="b">
        <v>0</v>
      </c>
      <c r="L1371">
        <v>3</v>
      </c>
      <c r="M1371" t="b">
        <v>0</v>
      </c>
      <c r="N1371" t="s">
        <v>8269</v>
      </c>
      <c r="O1371" s="20" t="s">
        <v>8319</v>
      </c>
      <c r="P1371" s="15" t="s">
        <v>8320</v>
      </c>
      <c r="Q1371" s="12">
        <v>42209.672881944447</v>
      </c>
      <c r="R1371">
        <v>2015</v>
      </c>
      <c r="S1371" t="s">
        <v>8370</v>
      </c>
    </row>
    <row r="1372" spans="1:19" ht="276" thickBot="1" x14ac:dyDescent="0.4">
      <c r="A1372">
        <v>4091</v>
      </c>
      <c r="B1372" s="3" t="s">
        <v>4087</v>
      </c>
      <c r="C1372" s="3" t="s">
        <v>8194</v>
      </c>
      <c r="D1372" s="6">
        <v>1600</v>
      </c>
      <c r="E1372" s="8">
        <v>204</v>
      </c>
      <c r="F1372" t="s">
        <v>8220</v>
      </c>
      <c r="G1372" t="s">
        <v>8223</v>
      </c>
      <c r="H1372" t="s">
        <v>8245</v>
      </c>
      <c r="I1372">
        <v>1421410151</v>
      </c>
      <c r="J1372">
        <v>1418818151</v>
      </c>
      <c r="K1372" t="b">
        <v>0</v>
      </c>
      <c r="L1372">
        <v>8</v>
      </c>
      <c r="M1372" t="b">
        <v>0</v>
      </c>
      <c r="N1372" t="s">
        <v>8269</v>
      </c>
      <c r="O1372" s="20" t="s">
        <v>8319</v>
      </c>
      <c r="P1372" s="15" t="s">
        <v>8320</v>
      </c>
      <c r="Q1372" s="13">
        <v>41990.506377314814</v>
      </c>
      <c r="R1372">
        <v>2014</v>
      </c>
      <c r="S1372" t="s">
        <v>8375</v>
      </c>
    </row>
    <row r="1373" spans="1:19" ht="247" thickBot="1" x14ac:dyDescent="0.4">
      <c r="A1373">
        <v>4092</v>
      </c>
      <c r="B1373" s="3" t="s">
        <v>4088</v>
      </c>
      <c r="C1373" s="3" t="s">
        <v>8195</v>
      </c>
      <c r="D1373" s="6">
        <v>110000</v>
      </c>
      <c r="E1373" s="8">
        <v>20</v>
      </c>
      <c r="F1373" t="s">
        <v>8220</v>
      </c>
      <c r="G1373" t="s">
        <v>8223</v>
      </c>
      <c r="H1373" t="s">
        <v>8245</v>
      </c>
      <c r="I1373">
        <v>1428205247</v>
      </c>
      <c r="J1373">
        <v>1423024847</v>
      </c>
      <c r="K1373" t="b">
        <v>0</v>
      </c>
      <c r="L1373">
        <v>1</v>
      </c>
      <c r="M1373" t="b">
        <v>0</v>
      </c>
      <c r="N1373" t="s">
        <v>8269</v>
      </c>
      <c r="O1373" s="20" t="s">
        <v>8319</v>
      </c>
      <c r="P1373" s="15" t="s">
        <v>8320</v>
      </c>
      <c r="Q1373" s="12">
        <v>42039.194988425923</v>
      </c>
      <c r="R1373">
        <v>2015</v>
      </c>
      <c r="S1373" t="s">
        <v>8376</v>
      </c>
    </row>
    <row r="1374" spans="1:19" ht="276" thickBot="1" x14ac:dyDescent="0.4">
      <c r="A1374">
        <v>4093</v>
      </c>
      <c r="B1374" s="3" t="s">
        <v>4089</v>
      </c>
      <c r="C1374" s="3" t="s">
        <v>8196</v>
      </c>
      <c r="D1374" s="6">
        <v>2500</v>
      </c>
      <c r="E1374" s="8">
        <v>60</v>
      </c>
      <c r="F1374" t="s">
        <v>8220</v>
      </c>
      <c r="G1374" t="s">
        <v>8224</v>
      </c>
      <c r="H1374" t="s">
        <v>8246</v>
      </c>
      <c r="I1374">
        <v>1440272093</v>
      </c>
      <c r="J1374">
        <v>1435088093</v>
      </c>
      <c r="K1374" t="b">
        <v>0</v>
      </c>
      <c r="L1374">
        <v>4</v>
      </c>
      <c r="M1374" t="b">
        <v>0</v>
      </c>
      <c r="N1374" t="s">
        <v>8269</v>
      </c>
      <c r="O1374" s="20" t="s">
        <v>8319</v>
      </c>
      <c r="P1374" s="15" t="s">
        <v>8320</v>
      </c>
      <c r="Q1374" s="13">
        <v>42178.815891203703</v>
      </c>
      <c r="R1374">
        <v>2015</v>
      </c>
      <c r="S1374" t="s">
        <v>8369</v>
      </c>
    </row>
    <row r="1375" spans="1:19" ht="247" thickBot="1" x14ac:dyDescent="0.4">
      <c r="A1375">
        <v>4094</v>
      </c>
      <c r="B1375" s="3" t="s">
        <v>4090</v>
      </c>
      <c r="C1375" s="3" t="s">
        <v>8197</v>
      </c>
      <c r="D1375" s="6">
        <v>2000</v>
      </c>
      <c r="E1375" s="8">
        <v>730</v>
      </c>
      <c r="F1375" t="s">
        <v>8220</v>
      </c>
      <c r="G1375" t="s">
        <v>8223</v>
      </c>
      <c r="H1375" t="s">
        <v>8245</v>
      </c>
      <c r="I1375">
        <v>1413953940</v>
      </c>
      <c r="J1375">
        <v>1410141900</v>
      </c>
      <c r="K1375" t="b">
        <v>0</v>
      </c>
      <c r="L1375">
        <v>8</v>
      </c>
      <c r="M1375" t="b">
        <v>0</v>
      </c>
      <c r="N1375" t="s">
        <v>8269</v>
      </c>
      <c r="O1375" s="20" t="s">
        <v>8319</v>
      </c>
      <c r="P1375" s="15" t="s">
        <v>8320</v>
      </c>
      <c r="Q1375" s="12">
        <v>41890.086805555555</v>
      </c>
      <c r="R1375">
        <v>2014</v>
      </c>
      <c r="S1375" t="s">
        <v>8372</v>
      </c>
    </row>
    <row r="1376" spans="1:19" ht="203.5" thickBot="1" x14ac:dyDescent="0.4">
      <c r="A1376">
        <v>4095</v>
      </c>
      <c r="B1376" s="3" t="s">
        <v>4091</v>
      </c>
      <c r="C1376" s="3" t="s">
        <v>8198</v>
      </c>
      <c r="D1376" s="6">
        <v>30000</v>
      </c>
      <c r="E1376" s="8">
        <v>800</v>
      </c>
      <c r="F1376" t="s">
        <v>8220</v>
      </c>
      <c r="G1376" t="s">
        <v>8237</v>
      </c>
      <c r="H1376" t="s">
        <v>8255</v>
      </c>
      <c r="I1376">
        <v>1482108350</v>
      </c>
      <c r="J1376">
        <v>1479516350</v>
      </c>
      <c r="K1376" t="b">
        <v>0</v>
      </c>
      <c r="L1376">
        <v>1</v>
      </c>
      <c r="M1376" t="b">
        <v>0</v>
      </c>
      <c r="N1376" t="s">
        <v>8269</v>
      </c>
      <c r="O1376" s="20" t="s">
        <v>8319</v>
      </c>
      <c r="P1376" s="15" t="s">
        <v>8320</v>
      </c>
      <c r="Q1376" s="13">
        <v>42693.031828703701</v>
      </c>
      <c r="R1376">
        <v>2016</v>
      </c>
      <c r="S1376" t="s">
        <v>8374</v>
      </c>
    </row>
    <row r="1377" spans="1:19" ht="247" thickBot="1" x14ac:dyDescent="0.4">
      <c r="A1377">
        <v>4096</v>
      </c>
      <c r="B1377" s="3" t="s">
        <v>4092</v>
      </c>
      <c r="C1377" s="3" t="s">
        <v>8199</v>
      </c>
      <c r="D1377" s="6">
        <v>3500</v>
      </c>
      <c r="E1377" s="8">
        <v>400</v>
      </c>
      <c r="F1377" t="s">
        <v>8220</v>
      </c>
      <c r="G1377" t="s">
        <v>8224</v>
      </c>
      <c r="H1377" t="s">
        <v>8246</v>
      </c>
      <c r="I1377">
        <v>1488271860</v>
      </c>
      <c r="J1377">
        <v>1484484219</v>
      </c>
      <c r="K1377" t="b">
        <v>0</v>
      </c>
      <c r="L1377">
        <v>5</v>
      </c>
      <c r="M1377" t="b">
        <v>0</v>
      </c>
      <c r="N1377" t="s">
        <v>8269</v>
      </c>
      <c r="O1377" s="20" t="s">
        <v>8319</v>
      </c>
      <c r="P1377" s="15" t="s">
        <v>8320</v>
      </c>
      <c r="Q1377" s="12">
        <v>42750.530312499999</v>
      </c>
      <c r="R1377">
        <v>2017</v>
      </c>
      <c r="S1377" t="s">
        <v>8365</v>
      </c>
    </row>
    <row r="1378" spans="1:19" ht="247" thickBot="1" x14ac:dyDescent="0.4">
      <c r="A1378">
        <v>4097</v>
      </c>
      <c r="B1378" s="3" t="s">
        <v>4093</v>
      </c>
      <c r="C1378" s="3" t="s">
        <v>8200</v>
      </c>
      <c r="D1378" s="6">
        <v>10000</v>
      </c>
      <c r="E1378" s="8">
        <v>0</v>
      </c>
      <c r="F1378" t="s">
        <v>8220</v>
      </c>
      <c r="G1378" t="s">
        <v>8224</v>
      </c>
      <c r="H1378" t="s">
        <v>8246</v>
      </c>
      <c r="I1378">
        <v>1454284500</v>
      </c>
      <c r="J1378">
        <v>1449431237</v>
      </c>
      <c r="K1378" t="b">
        <v>0</v>
      </c>
      <c r="L1378">
        <v>0</v>
      </c>
      <c r="M1378" t="b">
        <v>0</v>
      </c>
      <c r="N1378" t="s">
        <v>8269</v>
      </c>
      <c r="O1378" s="20" t="s">
        <v>8319</v>
      </c>
      <c r="P1378" s="15" t="s">
        <v>8320</v>
      </c>
      <c r="Q1378" s="13">
        <v>42344.824502314812</v>
      </c>
      <c r="R1378">
        <v>2015</v>
      </c>
      <c r="S1378" t="s">
        <v>8375</v>
      </c>
    </row>
    <row r="1379" spans="1:19" ht="203.5" thickBot="1" x14ac:dyDescent="0.4">
      <c r="A1379">
        <v>4098</v>
      </c>
      <c r="B1379" s="3" t="s">
        <v>4094</v>
      </c>
      <c r="C1379" s="3" t="s">
        <v>8201</v>
      </c>
      <c r="D1379" s="6">
        <v>75000</v>
      </c>
      <c r="E1379" s="8">
        <v>0</v>
      </c>
      <c r="F1379" t="s">
        <v>8220</v>
      </c>
      <c r="G1379" t="s">
        <v>8223</v>
      </c>
      <c r="H1379" t="s">
        <v>8245</v>
      </c>
      <c r="I1379">
        <v>1465060797</v>
      </c>
      <c r="J1379">
        <v>1462468797</v>
      </c>
      <c r="K1379" t="b">
        <v>0</v>
      </c>
      <c r="L1379">
        <v>0</v>
      </c>
      <c r="M1379" t="b">
        <v>0</v>
      </c>
      <c r="N1379" t="s">
        <v>8269</v>
      </c>
      <c r="O1379" s="20" t="s">
        <v>8319</v>
      </c>
      <c r="P1379" s="15" t="s">
        <v>8320</v>
      </c>
      <c r="Q1379" s="12">
        <v>42495.722187500003</v>
      </c>
      <c r="R1379">
        <v>2016</v>
      </c>
      <c r="S1379" t="s">
        <v>8368</v>
      </c>
    </row>
    <row r="1380" spans="1:19" ht="276" thickBot="1" x14ac:dyDescent="0.4">
      <c r="A1380">
        <v>4099</v>
      </c>
      <c r="B1380" s="3" t="s">
        <v>4095</v>
      </c>
      <c r="C1380" s="3" t="s">
        <v>8202</v>
      </c>
      <c r="D1380" s="6">
        <v>4500</v>
      </c>
      <c r="E1380" s="8">
        <v>50</v>
      </c>
      <c r="F1380" t="s">
        <v>8220</v>
      </c>
      <c r="G1380" t="s">
        <v>8223</v>
      </c>
      <c r="H1380" t="s">
        <v>8245</v>
      </c>
      <c r="I1380">
        <v>1472847873</v>
      </c>
      <c r="J1380">
        <v>1468959873</v>
      </c>
      <c r="K1380" t="b">
        <v>0</v>
      </c>
      <c r="L1380">
        <v>1</v>
      </c>
      <c r="M1380" t="b">
        <v>0</v>
      </c>
      <c r="N1380" t="s">
        <v>8269</v>
      </c>
      <c r="O1380" s="20" t="s">
        <v>8319</v>
      </c>
      <c r="P1380" s="15" t="s">
        <v>8320</v>
      </c>
      <c r="Q1380" s="13">
        <v>42570.850381944445</v>
      </c>
      <c r="R1380">
        <v>2016</v>
      </c>
      <c r="S1380" t="s">
        <v>8370</v>
      </c>
    </row>
    <row r="1381" spans="1:19" ht="174.5" thickBot="1" x14ac:dyDescent="0.4">
      <c r="A1381">
        <v>4100</v>
      </c>
      <c r="B1381" s="3" t="s">
        <v>4096</v>
      </c>
      <c r="C1381" s="3" t="s">
        <v>8203</v>
      </c>
      <c r="D1381" s="6">
        <v>270</v>
      </c>
      <c r="E1381" s="8">
        <v>0</v>
      </c>
      <c r="F1381" t="s">
        <v>8220</v>
      </c>
      <c r="G1381" t="s">
        <v>8223</v>
      </c>
      <c r="H1381" t="s">
        <v>8245</v>
      </c>
      <c r="I1381">
        <v>1414205990</v>
      </c>
      <c r="J1381">
        <v>1413341990</v>
      </c>
      <c r="K1381" t="b">
        <v>0</v>
      </c>
      <c r="L1381">
        <v>0</v>
      </c>
      <c r="M1381" t="b">
        <v>0</v>
      </c>
      <c r="N1381" t="s">
        <v>8269</v>
      </c>
      <c r="O1381" s="20" t="s">
        <v>8319</v>
      </c>
      <c r="P1381" s="15" t="s">
        <v>8320</v>
      </c>
      <c r="Q1381" s="12">
        <v>41927.124884259261</v>
      </c>
      <c r="R1381">
        <v>2014</v>
      </c>
      <c r="S1381" t="s">
        <v>8373</v>
      </c>
    </row>
    <row r="1382" spans="1:19" ht="261.5" thickBot="1" x14ac:dyDescent="0.4">
      <c r="A1382">
        <v>4101</v>
      </c>
      <c r="B1382" s="3" t="s">
        <v>4097</v>
      </c>
      <c r="C1382" s="3" t="s">
        <v>8204</v>
      </c>
      <c r="D1382" s="6">
        <v>600</v>
      </c>
      <c r="E1382" s="8">
        <v>0</v>
      </c>
      <c r="F1382" t="s">
        <v>8220</v>
      </c>
      <c r="G1382" t="s">
        <v>8223</v>
      </c>
      <c r="H1382" t="s">
        <v>8245</v>
      </c>
      <c r="I1382">
        <v>1485380482</v>
      </c>
      <c r="J1382">
        <v>1482788482</v>
      </c>
      <c r="K1382" t="b">
        <v>0</v>
      </c>
      <c r="L1382">
        <v>0</v>
      </c>
      <c r="M1382" t="b">
        <v>0</v>
      </c>
      <c r="N1382" t="s">
        <v>8269</v>
      </c>
      <c r="O1382" s="20" t="s">
        <v>8319</v>
      </c>
      <c r="P1382" s="15" t="s">
        <v>8320</v>
      </c>
      <c r="Q1382" s="13">
        <v>42730.903726851851</v>
      </c>
      <c r="R1382">
        <v>2016</v>
      </c>
      <c r="S1382" t="s">
        <v>8375</v>
      </c>
    </row>
    <row r="1383" spans="1:19" ht="232.5" thickBot="1" x14ac:dyDescent="0.4">
      <c r="A1383">
        <v>4102</v>
      </c>
      <c r="B1383" s="3" t="s">
        <v>4098</v>
      </c>
      <c r="C1383" s="3" t="s">
        <v>8205</v>
      </c>
      <c r="D1383" s="6">
        <v>500</v>
      </c>
      <c r="E1383" s="8">
        <v>137</v>
      </c>
      <c r="F1383" t="s">
        <v>8220</v>
      </c>
      <c r="G1383" t="s">
        <v>8223</v>
      </c>
      <c r="H1383" t="s">
        <v>8245</v>
      </c>
      <c r="I1383">
        <v>1463343673</v>
      </c>
      <c r="J1383">
        <v>1460751673</v>
      </c>
      <c r="K1383" t="b">
        <v>0</v>
      </c>
      <c r="L1383">
        <v>6</v>
      </c>
      <c r="M1383" t="b">
        <v>0</v>
      </c>
      <c r="N1383" t="s">
        <v>8269</v>
      </c>
      <c r="O1383" s="20" t="s">
        <v>8319</v>
      </c>
      <c r="P1383" s="15" t="s">
        <v>8320</v>
      </c>
      <c r="Q1383" s="12">
        <v>42475.848067129627</v>
      </c>
      <c r="R1383">
        <v>2016</v>
      </c>
      <c r="S1383" t="s">
        <v>8367</v>
      </c>
    </row>
    <row r="1384" spans="1:19" ht="261.5" thickBot="1" x14ac:dyDescent="0.4">
      <c r="A1384">
        <v>4103</v>
      </c>
      <c r="B1384" s="3" t="s">
        <v>4099</v>
      </c>
      <c r="C1384" s="3" t="s">
        <v>8206</v>
      </c>
      <c r="D1384" s="6">
        <v>1000</v>
      </c>
      <c r="E1384" s="8">
        <v>100</v>
      </c>
      <c r="F1384" t="s">
        <v>8220</v>
      </c>
      <c r="G1384" t="s">
        <v>8223</v>
      </c>
      <c r="H1384" t="s">
        <v>8245</v>
      </c>
      <c r="I1384">
        <v>1440613920</v>
      </c>
      <c r="J1384">
        <v>1435953566</v>
      </c>
      <c r="K1384" t="b">
        <v>0</v>
      </c>
      <c r="L1384">
        <v>6</v>
      </c>
      <c r="M1384" t="b">
        <v>0</v>
      </c>
      <c r="N1384" t="s">
        <v>8269</v>
      </c>
      <c r="O1384" s="20" t="s">
        <v>8319</v>
      </c>
      <c r="P1384" s="15" t="s">
        <v>8320</v>
      </c>
      <c r="Q1384" s="14">
        <v>42188.832939814813</v>
      </c>
      <c r="R1384">
        <v>2015</v>
      </c>
      <c r="S1384" t="s">
        <v>8370</v>
      </c>
    </row>
    <row r="1385" spans="1:19" ht="247" thickBot="1" x14ac:dyDescent="0.4">
      <c r="A1385">
        <v>4104</v>
      </c>
      <c r="B1385" s="3" t="s">
        <v>4100</v>
      </c>
      <c r="C1385" s="3" t="s">
        <v>8207</v>
      </c>
      <c r="D1385" s="6">
        <v>3000</v>
      </c>
      <c r="E1385" s="8">
        <v>641</v>
      </c>
      <c r="F1385" t="s">
        <v>8220</v>
      </c>
      <c r="G1385" t="s">
        <v>8225</v>
      </c>
      <c r="H1385" t="s">
        <v>8247</v>
      </c>
      <c r="I1385">
        <v>1477550434</v>
      </c>
      <c r="J1385">
        <v>1474958434</v>
      </c>
      <c r="K1385" t="b">
        <v>0</v>
      </c>
      <c r="L1385">
        <v>14</v>
      </c>
      <c r="M1385" t="b">
        <v>0</v>
      </c>
      <c r="N1385" t="s">
        <v>8269</v>
      </c>
      <c r="O1385" s="20" t="s">
        <v>8319</v>
      </c>
      <c r="P1385" s="15" t="s">
        <v>8320</v>
      </c>
      <c r="Q1385" s="12">
        <v>42640.278171296297</v>
      </c>
      <c r="R1385">
        <v>2016</v>
      </c>
      <c r="S1385" t="s">
        <v>8372</v>
      </c>
    </row>
    <row r="1386" spans="1:19" ht="261.5" thickBot="1" x14ac:dyDescent="0.4">
      <c r="A1386">
        <v>4105</v>
      </c>
      <c r="B1386" s="3" t="s">
        <v>4101</v>
      </c>
      <c r="C1386" s="3" t="s">
        <v>8208</v>
      </c>
      <c r="D1386" s="6">
        <v>33000</v>
      </c>
      <c r="E1386" s="8">
        <v>2300</v>
      </c>
      <c r="F1386" t="s">
        <v>8220</v>
      </c>
      <c r="G1386" t="s">
        <v>8237</v>
      </c>
      <c r="H1386" t="s">
        <v>8255</v>
      </c>
      <c r="I1386">
        <v>1482711309</v>
      </c>
      <c r="J1386">
        <v>1479860109</v>
      </c>
      <c r="K1386" t="b">
        <v>0</v>
      </c>
      <c r="L1386">
        <v>6</v>
      </c>
      <c r="M1386" t="b">
        <v>0</v>
      </c>
      <c r="N1386" t="s">
        <v>8269</v>
      </c>
      <c r="O1386" s="20" t="s">
        <v>8319</v>
      </c>
      <c r="P1386" s="15" t="s">
        <v>8320</v>
      </c>
      <c r="Q1386" s="13">
        <v>42697.010520833333</v>
      </c>
      <c r="R1386">
        <v>2016</v>
      </c>
      <c r="S1386" t="s">
        <v>8374</v>
      </c>
    </row>
    <row r="1387" spans="1:19" ht="247" thickBot="1" x14ac:dyDescent="0.4">
      <c r="A1387">
        <v>4106</v>
      </c>
      <c r="B1387" s="3" t="s">
        <v>4102</v>
      </c>
      <c r="C1387" s="3" t="s">
        <v>8209</v>
      </c>
      <c r="D1387" s="6">
        <v>5000</v>
      </c>
      <c r="E1387" s="8">
        <v>3530</v>
      </c>
      <c r="F1387" t="s">
        <v>8220</v>
      </c>
      <c r="G1387" t="s">
        <v>8223</v>
      </c>
      <c r="H1387" t="s">
        <v>8245</v>
      </c>
      <c r="I1387">
        <v>1427936400</v>
      </c>
      <c r="J1387">
        <v>1424221866</v>
      </c>
      <c r="K1387" t="b">
        <v>0</v>
      </c>
      <c r="L1387">
        <v>33</v>
      </c>
      <c r="M1387" t="b">
        <v>0</v>
      </c>
      <c r="N1387" t="s">
        <v>8269</v>
      </c>
      <c r="O1387" s="20" t="s">
        <v>8319</v>
      </c>
      <c r="P1387" s="15" t="s">
        <v>8320</v>
      </c>
      <c r="Q1387" s="12">
        <v>42053.049375000002</v>
      </c>
      <c r="R1387">
        <v>2015</v>
      </c>
      <c r="S1387" t="s">
        <v>8376</v>
      </c>
    </row>
    <row r="1388" spans="1:19" ht="261.5" thickBot="1" x14ac:dyDescent="0.4">
      <c r="A1388">
        <v>4107</v>
      </c>
      <c r="B1388" s="3" t="s">
        <v>4103</v>
      </c>
      <c r="C1388" s="3" t="s">
        <v>8210</v>
      </c>
      <c r="D1388" s="6">
        <v>2000</v>
      </c>
      <c r="E1388" s="8">
        <v>41</v>
      </c>
      <c r="F1388" t="s">
        <v>8220</v>
      </c>
      <c r="G1388" t="s">
        <v>8223</v>
      </c>
      <c r="H1388" t="s">
        <v>8245</v>
      </c>
      <c r="I1388">
        <v>1411596001</v>
      </c>
      <c r="J1388">
        <v>1409608801</v>
      </c>
      <c r="K1388" t="b">
        <v>0</v>
      </c>
      <c r="L1388">
        <v>4</v>
      </c>
      <c r="M1388" t="b">
        <v>0</v>
      </c>
      <c r="N1388" t="s">
        <v>8269</v>
      </c>
      <c r="O1388" s="20" t="s">
        <v>8319</v>
      </c>
      <c r="P1388" s="15" t="s">
        <v>8320</v>
      </c>
      <c r="Q1388" s="13">
        <v>41883.916678240741</v>
      </c>
      <c r="R1388">
        <v>2014</v>
      </c>
      <c r="S1388" t="s">
        <v>8372</v>
      </c>
    </row>
    <row r="1389" spans="1:19" ht="232.5" thickBot="1" x14ac:dyDescent="0.4">
      <c r="A1389">
        <v>4108</v>
      </c>
      <c r="B1389" s="3" t="s">
        <v>4104</v>
      </c>
      <c r="C1389" s="3" t="s">
        <v>8211</v>
      </c>
      <c r="D1389" s="6">
        <v>3000</v>
      </c>
      <c r="E1389" s="8">
        <v>59</v>
      </c>
      <c r="F1389" t="s">
        <v>8220</v>
      </c>
      <c r="G1389" t="s">
        <v>8223</v>
      </c>
      <c r="H1389" t="s">
        <v>8245</v>
      </c>
      <c r="I1389">
        <v>1488517200</v>
      </c>
      <c r="J1389">
        <v>1485909937</v>
      </c>
      <c r="K1389" t="b">
        <v>0</v>
      </c>
      <c r="L1389">
        <v>1</v>
      </c>
      <c r="M1389" t="b">
        <v>0</v>
      </c>
      <c r="N1389" t="s">
        <v>8269</v>
      </c>
      <c r="O1389" s="20" t="s">
        <v>8319</v>
      </c>
      <c r="P1389" s="15" t="s">
        <v>8320</v>
      </c>
      <c r="Q1389" s="12">
        <v>42767.031678240739</v>
      </c>
      <c r="R1389">
        <v>2017</v>
      </c>
      <c r="S1389" t="s">
        <v>8376</v>
      </c>
    </row>
    <row r="1390" spans="1:19" ht="247" thickBot="1" x14ac:dyDescent="0.4">
      <c r="A1390">
        <v>4109</v>
      </c>
      <c r="B1390" s="3" t="s">
        <v>4105</v>
      </c>
      <c r="C1390" s="3" t="s">
        <v>8212</v>
      </c>
      <c r="D1390" s="6">
        <v>500</v>
      </c>
      <c r="E1390" s="8">
        <v>0</v>
      </c>
      <c r="F1390" t="s">
        <v>8220</v>
      </c>
      <c r="G1390" t="s">
        <v>8224</v>
      </c>
      <c r="H1390" t="s">
        <v>8246</v>
      </c>
      <c r="I1390">
        <v>1448805404</v>
      </c>
      <c r="J1390">
        <v>1446209804</v>
      </c>
      <c r="K1390" t="b">
        <v>0</v>
      </c>
      <c r="L1390">
        <v>0</v>
      </c>
      <c r="M1390" t="b">
        <v>0</v>
      </c>
      <c r="N1390" t="s">
        <v>8269</v>
      </c>
      <c r="O1390" s="20" t="s">
        <v>8319</v>
      </c>
      <c r="P1390" s="15" t="s">
        <v>8320</v>
      </c>
      <c r="Q1390" s="13">
        <v>42307.539398148147</v>
      </c>
      <c r="R1390">
        <v>2015</v>
      </c>
      <c r="S1390" t="s">
        <v>8373</v>
      </c>
    </row>
    <row r="1391" spans="1:19" ht="247" thickBot="1" x14ac:dyDescent="0.4">
      <c r="A1391">
        <v>4110</v>
      </c>
      <c r="B1391" s="3" t="s">
        <v>4106</v>
      </c>
      <c r="C1391" s="3" t="s">
        <v>8213</v>
      </c>
      <c r="D1391" s="6">
        <v>300</v>
      </c>
      <c r="E1391" s="8">
        <v>86</v>
      </c>
      <c r="F1391" t="s">
        <v>8220</v>
      </c>
      <c r="G1391" t="s">
        <v>8224</v>
      </c>
      <c r="H1391" t="s">
        <v>8246</v>
      </c>
      <c r="I1391">
        <v>1469113351</v>
      </c>
      <c r="J1391">
        <v>1463929351</v>
      </c>
      <c r="K1391" t="b">
        <v>0</v>
      </c>
      <c r="L1391">
        <v>6</v>
      </c>
      <c r="M1391" t="b">
        <v>0</v>
      </c>
      <c r="N1391" t="s">
        <v>8269</v>
      </c>
      <c r="O1391" s="20" t="s">
        <v>8319</v>
      </c>
      <c r="P1391" s="15" t="s">
        <v>8320</v>
      </c>
      <c r="Q1391" s="12">
        <v>42512.626747685186</v>
      </c>
      <c r="R1391">
        <v>2016</v>
      </c>
      <c r="S1391" t="s">
        <v>8368</v>
      </c>
    </row>
    <row r="1392" spans="1:19" ht="218" thickBot="1" x14ac:dyDescent="0.4">
      <c r="A1392">
        <v>4111</v>
      </c>
      <c r="B1392" s="3" t="s">
        <v>4107</v>
      </c>
      <c r="C1392" s="3" t="s">
        <v>8214</v>
      </c>
      <c r="D1392" s="6">
        <v>3000</v>
      </c>
      <c r="E1392" s="8">
        <v>94</v>
      </c>
      <c r="F1392" t="s">
        <v>8220</v>
      </c>
      <c r="G1392" t="s">
        <v>8223</v>
      </c>
      <c r="H1392" t="s">
        <v>8245</v>
      </c>
      <c r="I1392">
        <v>1424747740</v>
      </c>
      <c r="J1392">
        <v>1422155740</v>
      </c>
      <c r="K1392" t="b">
        <v>0</v>
      </c>
      <c r="L1392">
        <v>6</v>
      </c>
      <c r="M1392" t="b">
        <v>0</v>
      </c>
      <c r="N1392" t="s">
        <v>8269</v>
      </c>
      <c r="O1392" s="20" t="s">
        <v>8319</v>
      </c>
      <c r="P1392" s="15" t="s">
        <v>8320</v>
      </c>
      <c r="Q1392" s="13">
        <v>42029.135879629626</v>
      </c>
      <c r="R1392">
        <v>2015</v>
      </c>
      <c r="S1392" t="s">
        <v>8365</v>
      </c>
    </row>
    <row r="1393" spans="1:19" ht="232.5" thickBot="1" x14ac:dyDescent="0.4">
      <c r="A1393">
        <v>4112</v>
      </c>
      <c r="B1393" s="3" t="s">
        <v>4108</v>
      </c>
      <c r="C1393" s="3" t="s">
        <v>6961</v>
      </c>
      <c r="D1393" s="6">
        <v>2500</v>
      </c>
      <c r="E1393" s="8">
        <v>1</v>
      </c>
      <c r="F1393" t="s">
        <v>8220</v>
      </c>
      <c r="G1393" t="s">
        <v>8240</v>
      </c>
      <c r="H1393" t="s">
        <v>8248</v>
      </c>
      <c r="I1393">
        <v>1456617600</v>
      </c>
      <c r="J1393">
        <v>1454280186</v>
      </c>
      <c r="K1393" t="b">
        <v>0</v>
      </c>
      <c r="L1393">
        <v>1</v>
      </c>
      <c r="M1393" t="b">
        <v>0</v>
      </c>
      <c r="N1393" t="s">
        <v>8269</v>
      </c>
      <c r="O1393" s="20" t="s">
        <v>8319</v>
      </c>
      <c r="P1393" s="15" t="s">
        <v>8320</v>
      </c>
      <c r="Q1393" s="12">
        <v>42400.946597222224</v>
      </c>
      <c r="R1393">
        <v>2016</v>
      </c>
      <c r="S1393" t="s">
        <v>8365</v>
      </c>
    </row>
    <row r="1394" spans="1:19" ht="261.5" thickBot="1" x14ac:dyDescent="0.4">
      <c r="A1394">
        <v>4113</v>
      </c>
      <c r="B1394" s="3" t="s">
        <v>4109</v>
      </c>
      <c r="C1394" s="3" t="s">
        <v>8215</v>
      </c>
      <c r="D1394" s="6">
        <v>1500</v>
      </c>
      <c r="E1394" s="8">
        <v>3</v>
      </c>
      <c r="F1394" t="s">
        <v>8220</v>
      </c>
      <c r="G1394" t="s">
        <v>8223</v>
      </c>
      <c r="H1394" t="s">
        <v>8245</v>
      </c>
      <c r="I1394">
        <v>1452234840</v>
      </c>
      <c r="J1394">
        <v>1450619123</v>
      </c>
      <c r="K1394" t="b">
        <v>0</v>
      </c>
      <c r="L1394">
        <v>3</v>
      </c>
      <c r="M1394" t="b">
        <v>0</v>
      </c>
      <c r="N1394" t="s">
        <v>8269</v>
      </c>
      <c r="O1394" s="20" t="s">
        <v>8319</v>
      </c>
      <c r="P1394" s="15" t="s">
        <v>8320</v>
      </c>
      <c r="Q1394" s="13">
        <v>42358.573182870372</v>
      </c>
      <c r="R1394">
        <v>2015</v>
      </c>
      <c r="S1394" t="s">
        <v>8375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</vt:lpstr>
      <vt:lpstr>Success - Failure Chart by date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sandquist</cp:lastModifiedBy>
  <dcterms:created xsi:type="dcterms:W3CDTF">2017-04-20T15:17:24Z</dcterms:created>
  <dcterms:modified xsi:type="dcterms:W3CDTF">2020-12-20T19:25:31Z</dcterms:modified>
</cp:coreProperties>
</file>