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NetBeansProjects\TAS\"/>
    </mc:Choice>
  </mc:AlternateContent>
  <bookViews>
    <workbookView xWindow="0" yWindow="0" windowWidth="28800" windowHeight="12300"/>
  </bookViews>
  <sheets>
    <sheet name="Workload-TAS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1" l="1"/>
  <c r="F37" i="1" l="1"/>
  <c r="D37" i="1"/>
  <c r="F36" i="1"/>
  <c r="D36" i="1"/>
  <c r="F35" i="1"/>
  <c r="D35" i="1"/>
  <c r="F32" i="1"/>
  <c r="D32" i="1"/>
  <c r="U32" i="1" s="1"/>
  <c r="V32" i="1" s="1"/>
  <c r="W32" i="1" s="1"/>
  <c r="F31" i="1"/>
  <c r="D31" i="1"/>
  <c r="F30" i="1"/>
  <c r="D30" i="1"/>
  <c r="U30" i="1" s="1"/>
  <c r="V30" i="1" s="1"/>
  <c r="W30" i="1" s="1"/>
  <c r="F29" i="1"/>
  <c r="D29" i="1"/>
  <c r="F28" i="1"/>
  <c r="D28" i="1"/>
  <c r="F27" i="1"/>
  <c r="D27" i="1"/>
  <c r="F26" i="1"/>
  <c r="D26" i="1"/>
  <c r="F25" i="1"/>
  <c r="D25" i="1"/>
  <c r="F24" i="1"/>
  <c r="D24" i="1"/>
  <c r="U24" i="1" s="1"/>
  <c r="V24" i="1" s="1"/>
  <c r="W24" i="1" s="1"/>
  <c r="F23" i="1"/>
  <c r="D23" i="1"/>
  <c r="F22" i="1"/>
  <c r="D22" i="1"/>
  <c r="U22" i="1" s="1"/>
  <c r="V22" i="1" s="1"/>
  <c r="W22" i="1" s="1"/>
  <c r="F21" i="1"/>
  <c r="D21" i="1"/>
  <c r="F20" i="1"/>
  <c r="D20" i="1"/>
  <c r="U20" i="1" s="1"/>
  <c r="V20" i="1" s="1"/>
  <c r="W20" i="1" s="1"/>
  <c r="F19" i="1"/>
  <c r="D19" i="1"/>
  <c r="F18" i="1"/>
  <c r="D18" i="1"/>
  <c r="U18" i="1" s="1"/>
  <c r="V18" i="1" s="1"/>
  <c r="W18" i="1" s="1"/>
  <c r="F17" i="1"/>
  <c r="D17" i="1"/>
  <c r="F16" i="1"/>
  <c r="D16" i="1"/>
  <c r="U16" i="1" s="1"/>
  <c r="V16" i="1" s="1"/>
  <c r="W16" i="1" s="1"/>
  <c r="F15" i="1"/>
  <c r="D15" i="1"/>
  <c r="F14" i="1"/>
  <c r="D14" i="1"/>
  <c r="U14" i="1" s="1"/>
  <c r="V14" i="1" s="1"/>
  <c r="W14" i="1" s="1"/>
  <c r="F13" i="1"/>
  <c r="D13" i="1"/>
  <c r="F12" i="1"/>
  <c r="D12" i="1"/>
  <c r="F11" i="1"/>
  <c r="D11" i="1"/>
  <c r="F10" i="1"/>
  <c r="D10" i="1"/>
  <c r="F9" i="1"/>
  <c r="D9" i="1"/>
  <c r="F8" i="1"/>
  <c r="D8" i="1"/>
  <c r="U8" i="1" s="1"/>
  <c r="V8" i="1" s="1"/>
  <c r="W8" i="1" s="1"/>
  <c r="F7" i="1"/>
  <c r="D7" i="1"/>
  <c r="F6" i="1"/>
  <c r="D6" i="1"/>
  <c r="F5" i="1"/>
  <c r="U5" i="1" s="1"/>
  <c r="V5" i="1" s="1"/>
  <c r="W5" i="1" s="1"/>
  <c r="U7" i="1" l="1"/>
  <c r="V7" i="1" s="1"/>
  <c r="W7" i="1" s="1"/>
  <c r="U27" i="1"/>
  <c r="V27" i="1" s="1"/>
  <c r="W27" i="1" s="1"/>
  <c r="U35" i="1"/>
  <c r="U37" i="1"/>
  <c r="U17" i="1"/>
  <c r="V17" i="1" s="1"/>
  <c r="W17" i="1" s="1"/>
  <c r="U6" i="1"/>
  <c r="V6" i="1" s="1"/>
  <c r="W6" i="1" s="1"/>
  <c r="U9" i="1"/>
  <c r="V9" i="1" s="1"/>
  <c r="W9" i="1" s="1"/>
  <c r="U11" i="1"/>
  <c r="V11" i="1" s="1"/>
  <c r="W11" i="1" s="1"/>
  <c r="U23" i="1"/>
  <c r="V23" i="1" s="1"/>
  <c r="W23" i="1" s="1"/>
  <c r="U28" i="1"/>
  <c r="V28" i="1" s="1"/>
  <c r="W28" i="1" s="1"/>
  <c r="U29" i="1"/>
  <c r="V29" i="1" s="1"/>
  <c r="W29" i="1" s="1"/>
  <c r="U12" i="1"/>
  <c r="V12" i="1" s="1"/>
  <c r="W12" i="1" s="1"/>
  <c r="U21" i="1"/>
  <c r="V21" i="1" s="1"/>
  <c r="W21" i="1" s="1"/>
  <c r="U36" i="1"/>
  <c r="U13" i="1"/>
  <c r="V13" i="1" s="1"/>
  <c r="W13" i="1" s="1"/>
  <c r="U15" i="1"/>
  <c r="V15" i="1" s="1"/>
  <c r="W15" i="1" s="1"/>
  <c r="U25" i="1"/>
  <c r="V25" i="1" s="1"/>
  <c r="W25" i="1" s="1"/>
  <c r="U31" i="1"/>
  <c r="V31" i="1" s="1"/>
  <c r="W31" i="1" s="1"/>
  <c r="U10" i="1"/>
  <c r="V10" i="1" s="1"/>
  <c r="W10" i="1" s="1"/>
  <c r="U19" i="1"/>
  <c r="V19" i="1" s="1"/>
  <c r="W19" i="1" s="1"/>
  <c r="U26" i="1"/>
  <c r="V26" i="1" s="1"/>
  <c r="W26" i="1" s="1"/>
</calcChain>
</file>

<file path=xl/sharedStrings.xml><?xml version="1.0" encoding="utf-8"?>
<sst xmlns="http://schemas.openxmlformats.org/spreadsheetml/2006/main" count="159" uniqueCount="141">
  <si>
    <t>Surname</t>
  </si>
  <si>
    <t>First name</t>
  </si>
  <si>
    <t>Teaching</t>
  </si>
  <si>
    <t>Research</t>
  </si>
  <si>
    <t>Commercialisation</t>
  </si>
  <si>
    <t>Other</t>
  </si>
  <si>
    <t>Total</t>
  </si>
  <si>
    <t>% time</t>
  </si>
  <si>
    <t>Remaining time</t>
  </si>
  <si>
    <t>Notes on commercialisation and other allowances</t>
  </si>
  <si>
    <t>Sem 1</t>
  </si>
  <si>
    <t>Sem 2</t>
  </si>
  <si>
    <t>Sem 3</t>
  </si>
  <si>
    <t>GA</t>
  </si>
  <si>
    <t>MC</t>
  </si>
  <si>
    <t>Assist</t>
  </si>
  <si>
    <t>Sep</t>
  </si>
  <si>
    <t>Dec</t>
  </si>
  <si>
    <t>Mar</t>
  </si>
  <si>
    <t>All year</t>
  </si>
  <si>
    <t>TAS Category</t>
  </si>
  <si>
    <t>Teaching Core activity 90%
Teaching Support activity 10%</t>
  </si>
  <si>
    <t xml:space="preserve">Teaching Core activity 100%
</t>
  </si>
  <si>
    <t>Support for Research: In respect of research 80%
Scholarship &amp; Professional Develoment: in relation to research activity 20%
(after time allocated for current research projects and PGR Supervision)</t>
  </si>
  <si>
    <t>Other Income Generating Activity: Other services rendered</t>
  </si>
  <si>
    <t>Other Income Generating Activity: Support for other services rendered</t>
  </si>
  <si>
    <t>Teaching: Support Activity</t>
  </si>
  <si>
    <t>PGR Supervision</t>
  </si>
  <si>
    <t>Support for Research: In respect of research</t>
  </si>
  <si>
    <t>Further Education</t>
  </si>
  <si>
    <t>Instotutional Management Activities</t>
  </si>
  <si>
    <t>Teaching:Support Activity 45%
Scholarship &amp; Professional Develoment: in relation to teaching activity 45%
Institutional Management Activities 10%</t>
  </si>
  <si>
    <t>Ahriz</t>
  </si>
  <si>
    <t>Hatem</t>
  </si>
  <si>
    <t>Course Leader x 2; Commercialisation Lead</t>
  </si>
  <si>
    <t>Al Kadri</t>
  </si>
  <si>
    <t>Omar</t>
  </si>
  <si>
    <t>First Year Coordinator</t>
  </si>
  <si>
    <t>Arana</t>
  </si>
  <si>
    <t>Ines</t>
  </si>
  <si>
    <t>Academic Strategic Lead</t>
  </si>
  <si>
    <t>Bartlett</t>
  </si>
  <si>
    <t xml:space="preserve">Mark </t>
  </si>
  <si>
    <t>Research Seminar Coordinator</t>
  </si>
  <si>
    <t>Corsar</t>
  </si>
  <si>
    <t>David</t>
  </si>
  <si>
    <t>Elyan</t>
  </si>
  <si>
    <t>Eyad</t>
  </si>
  <si>
    <t>Fryer</t>
  </si>
  <si>
    <t>Audrey</t>
  </si>
  <si>
    <t>Golovine</t>
  </si>
  <si>
    <t>Jean-Claude</t>
  </si>
  <si>
    <t>Harris</t>
  </si>
  <si>
    <t>Ian</t>
  </si>
  <si>
    <t>Course Leader; short courses</t>
  </si>
  <si>
    <t>Heron</t>
  </si>
  <si>
    <t>Michael</t>
  </si>
  <si>
    <t>Hui</t>
  </si>
  <si>
    <t>Kit-ying</t>
  </si>
  <si>
    <t>Course Leader</t>
  </si>
  <si>
    <t>Isaacs</t>
  </si>
  <si>
    <t>John</t>
  </si>
  <si>
    <t>Jiang</t>
  </si>
  <si>
    <t>Yang</t>
  </si>
  <si>
    <t>Kalutarage</t>
  </si>
  <si>
    <t>Harsha</t>
  </si>
  <si>
    <t>Lonie</t>
  </si>
  <si>
    <t>Lothian</t>
  </si>
  <si>
    <t>Rob</t>
  </si>
  <si>
    <t>0.6FTE contract</t>
  </si>
  <si>
    <t>Lytwynenko</t>
  </si>
  <si>
    <t>Jay</t>
  </si>
  <si>
    <t>McCall</t>
  </si>
  <si>
    <t>Head of School; spin out company</t>
  </si>
  <si>
    <t>McDermott</t>
  </si>
  <si>
    <t>Chris</t>
  </si>
  <si>
    <t>Undertaking PhD</t>
  </si>
  <si>
    <t>Roger</t>
  </si>
  <si>
    <t>McDonald</t>
  </si>
  <si>
    <t>Jamie</t>
  </si>
  <si>
    <r>
      <rPr>
        <sz val="11"/>
        <rFont val="Calibri"/>
        <family val="2"/>
        <scheme val="minor"/>
      </rPr>
      <t xml:space="preserve">Green Room commercial hire; </t>
    </r>
    <r>
      <rPr>
        <sz val="11"/>
        <color rgb="FFFF0000"/>
        <rFont val="Calibri"/>
        <family val="2"/>
        <scheme val="minor"/>
      </rPr>
      <t xml:space="preserve">Subject to approval of 0.5FTE contract </t>
    </r>
  </si>
  <si>
    <t>McGlone</t>
  </si>
  <si>
    <t xml:space="preserve">Subject to approval of 0.6FTE contract </t>
  </si>
  <si>
    <t>Moreno Garcia</t>
  </si>
  <si>
    <t>Carlos</t>
  </si>
  <si>
    <t>Placement and Electives Coordinator</t>
  </si>
  <si>
    <t>Petrovski</t>
  </si>
  <si>
    <t>Andrei</t>
  </si>
  <si>
    <t>Research Degrees Coordinator</t>
  </si>
  <si>
    <t>Savoye</t>
  </si>
  <si>
    <t>Yann</t>
  </si>
  <si>
    <t>Wiratunga</t>
  </si>
  <si>
    <t>Nirmalie</t>
  </si>
  <si>
    <t>Research Lead</t>
  </si>
  <si>
    <t>Young</t>
  </si>
  <si>
    <t>Tiffany</t>
  </si>
  <si>
    <t>Subject to continuing appointment on a Developing Lecturer contract; GA Support; to undertake PhD and teaching qualification</t>
  </si>
  <si>
    <t>Zarb</t>
  </si>
  <si>
    <t>Mark</t>
  </si>
  <si>
    <t>Course Leader, Erasmus Coordinator, UG Admissions</t>
  </si>
  <si>
    <t>Research Staff</t>
  </si>
  <si>
    <t>Christie</t>
  </si>
  <si>
    <t>Lee</t>
  </si>
  <si>
    <t>Lacroix</t>
  </si>
  <si>
    <t>Benjamin</t>
  </si>
  <si>
    <t>Massie</t>
  </si>
  <si>
    <t>Stewart</t>
  </si>
  <si>
    <t>MC for 15 credit module = 2 points</t>
  </si>
  <si>
    <t>Assisting on 15 credit module = 1 point</t>
  </si>
  <si>
    <t>MC for 30 credit module = 4 points (unless there is a reason for less)</t>
  </si>
  <si>
    <t>Assisting on 30 credit module = 2 points</t>
  </si>
  <si>
    <t>GA modules = 4 points (pro rata if more than one lecturer is assigned)</t>
  </si>
  <si>
    <t>Research allowance - as determined by Head of School</t>
  </si>
  <si>
    <t>CMSHA</t>
  </si>
  <si>
    <t>OA9010</t>
  </si>
  <si>
    <t>CMSIA</t>
  </si>
  <si>
    <t>MB9400</t>
  </si>
  <si>
    <t>DC9396</t>
  </si>
  <si>
    <t>EE5413</t>
  </si>
  <si>
    <t>CMSAF</t>
  </si>
  <si>
    <t>JRRG5708</t>
  </si>
  <si>
    <t>ISH7850</t>
  </si>
  <si>
    <t>MJH6876</t>
  </si>
  <si>
    <t>CMSKHU</t>
  </si>
  <si>
    <t>JPI7434</t>
  </si>
  <si>
    <t>YJ6935</t>
  </si>
  <si>
    <t>HK9491</t>
  </si>
  <si>
    <t>DPL0795</t>
  </si>
  <si>
    <t>JL7143</t>
  </si>
  <si>
    <t>CMSJM</t>
  </si>
  <si>
    <t>CDM7692</t>
  </si>
  <si>
    <t>CMSRM</t>
  </si>
  <si>
    <t>JM6435</t>
  </si>
  <si>
    <t>IM9538</t>
  </si>
  <si>
    <t>CM8738</t>
  </si>
  <si>
    <t>CMSAP</t>
  </si>
  <si>
    <t>YS8755</t>
  </si>
  <si>
    <t>CMSNW</t>
  </si>
  <si>
    <t>TY7997</t>
  </si>
  <si>
    <t>MZ7371</t>
  </si>
  <si>
    <t>CMSRML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</si>
</sst>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rgb="FF00B050"/>
      <name val="Calibri"/>
      <family val="2"/>
      <scheme val="minor"/>
    </font>
    <font>
      <strike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2" fillId="0" borderId="12" xfId="0" applyFont="1" applyFill="1" applyBorder="1" applyAlignment="1">
      <alignment horizontal="left" vertical="center"/>
    </xf>
    <xf numFmtId="0" fontId="0" fillId="0" borderId="12" xfId="0" applyBorder="1" applyAlignment="1">
      <alignment vertical="center"/>
    </xf>
    <xf numFmtId="0" fontId="3" fillId="3" borderId="12" xfId="0" applyFont="1" applyFill="1" applyBorder="1" applyAlignment="1">
      <alignment horizontal="center" vertical="center" textRotation="90" wrapText="1"/>
    </xf>
    <xf numFmtId="0" fontId="3" fillId="3" borderId="14" xfId="0" applyFont="1" applyFill="1" applyBorder="1" applyAlignment="1">
      <alignment horizontal="center" vertical="center" textRotation="90" wrapText="1"/>
    </xf>
    <xf numFmtId="0" fontId="3" fillId="4" borderId="15" xfId="0" applyFont="1" applyFill="1" applyBorder="1" applyAlignment="1">
      <alignment horizontal="center" vertical="center" textRotation="90" wrapText="1"/>
    </xf>
    <xf numFmtId="0" fontId="3" fillId="5" borderId="12" xfId="0" applyFont="1" applyFill="1" applyBorder="1" applyAlignment="1">
      <alignment horizontal="center" vertical="center" textRotation="90" wrapText="1"/>
    </xf>
    <xf numFmtId="0" fontId="3" fillId="5" borderId="14" xfId="0" applyFont="1" applyFill="1" applyBorder="1" applyAlignment="1">
      <alignment horizontal="center" vertical="center" textRotation="90" wrapText="1"/>
    </xf>
    <xf numFmtId="0" fontId="3" fillId="6" borderId="12" xfId="0" applyFont="1" applyFill="1" applyBorder="1" applyAlignment="1">
      <alignment horizontal="center" vertical="center" textRotation="90" wrapText="1"/>
    </xf>
    <xf numFmtId="0" fontId="3" fillId="4" borderId="12" xfId="0" applyFont="1" applyFill="1" applyBorder="1" applyAlignment="1">
      <alignment horizontal="center" vertical="center" textRotation="90" wrapText="1"/>
    </xf>
    <xf numFmtId="0" fontId="3" fillId="0" borderId="12" xfId="0" applyFont="1" applyBorder="1" applyAlignment="1">
      <alignment horizontal="center" vertical="center" textRotation="90" wrapText="1"/>
    </xf>
    <xf numFmtId="0" fontId="0" fillId="0" borderId="12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16" xfId="0" applyBorder="1" applyAlignment="1">
      <alignment vertical="center"/>
    </xf>
    <xf numFmtId="0" fontId="4" fillId="0" borderId="16" xfId="0" applyFont="1" applyFill="1" applyBorder="1" applyAlignment="1">
      <alignment vertical="center"/>
    </xf>
    <xf numFmtId="0" fontId="0" fillId="3" borderId="16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9" fontId="0" fillId="0" borderId="16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3" borderId="1" xfId="0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4" fillId="0" borderId="0" xfId="0" applyFont="1" applyFill="1" applyAlignment="1">
      <alignment horizontal="left" vertical="center"/>
    </xf>
    <xf numFmtId="0" fontId="8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Computing\New%20Structure%20Folders\School_Management\Management%20Admin\Workload%20Planning\2019-20\Workload%20Model%202019-20-Management%20Vers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orkload"/>
      <sheetName val="Workload-TAS"/>
      <sheetName val="UG &amp; PG modules by staff"/>
      <sheetName val="GA modules"/>
      <sheetName val="GA-by course"/>
      <sheetName val="Service Teaching"/>
    </sheetNames>
    <sheetDataSet>
      <sheetData sheetId="0"/>
      <sheetData sheetId="1"/>
      <sheetData sheetId="2">
        <row r="3">
          <cell r="I3">
            <v>2</v>
          </cell>
          <cell r="S3">
            <v>2</v>
          </cell>
        </row>
        <row r="4">
          <cell r="I4">
            <v>2</v>
          </cell>
        </row>
        <row r="5">
          <cell r="I5">
            <v>0</v>
          </cell>
        </row>
        <row r="6">
          <cell r="I6">
            <v>0</v>
          </cell>
        </row>
        <row r="8">
          <cell r="I8">
            <v>4</v>
          </cell>
          <cell r="S8">
            <v>2</v>
          </cell>
        </row>
        <row r="9">
          <cell r="I9">
            <v>2</v>
          </cell>
          <cell r="S9">
            <v>2</v>
          </cell>
        </row>
        <row r="10">
          <cell r="I10">
            <v>0</v>
          </cell>
        </row>
        <row r="11">
          <cell r="I11">
            <v>0</v>
          </cell>
        </row>
        <row r="13">
          <cell r="I13">
            <v>2</v>
          </cell>
          <cell r="S13">
            <v>2</v>
          </cell>
        </row>
        <row r="14">
          <cell r="I14">
            <v>2</v>
          </cell>
          <cell r="S14">
            <v>1</v>
          </cell>
        </row>
        <row r="15">
          <cell r="S15">
            <v>2</v>
          </cell>
        </row>
        <row r="18">
          <cell r="I18">
            <v>2</v>
          </cell>
        </row>
        <row r="23">
          <cell r="I23">
            <v>2</v>
          </cell>
          <cell r="S23">
            <v>2</v>
          </cell>
        </row>
        <row r="24">
          <cell r="S24">
            <v>2</v>
          </cell>
        </row>
        <row r="28">
          <cell r="I28">
            <v>2</v>
          </cell>
          <cell r="S28">
            <v>2</v>
          </cell>
        </row>
        <row r="33">
          <cell r="I33">
            <v>2</v>
          </cell>
        </row>
        <row r="34">
          <cell r="I34">
            <v>2</v>
          </cell>
        </row>
        <row r="38">
          <cell r="I38">
            <v>2</v>
          </cell>
          <cell r="S38">
            <v>4</v>
          </cell>
        </row>
        <row r="39">
          <cell r="I39">
            <v>2</v>
          </cell>
          <cell r="S39">
            <v>2</v>
          </cell>
        </row>
        <row r="43">
          <cell r="I43">
            <v>2</v>
          </cell>
          <cell r="S43">
            <v>2</v>
          </cell>
        </row>
        <row r="44">
          <cell r="I44">
            <v>2</v>
          </cell>
          <cell r="S44">
            <v>2</v>
          </cell>
        </row>
        <row r="45">
          <cell r="S45">
            <v>2</v>
          </cell>
        </row>
        <row r="48">
          <cell r="I48">
            <v>2</v>
          </cell>
          <cell r="S48">
            <v>2</v>
          </cell>
        </row>
        <row r="49">
          <cell r="I49">
            <v>2</v>
          </cell>
          <cell r="S49">
            <v>2</v>
          </cell>
        </row>
        <row r="50">
          <cell r="I50">
            <v>2</v>
          </cell>
          <cell r="S50">
            <v>2</v>
          </cell>
        </row>
        <row r="53">
          <cell r="I53">
            <v>2</v>
          </cell>
          <cell r="S53">
            <v>2</v>
          </cell>
        </row>
        <row r="54">
          <cell r="I54">
            <v>2</v>
          </cell>
          <cell r="S54">
            <v>2</v>
          </cell>
        </row>
        <row r="55">
          <cell r="I55">
            <v>2</v>
          </cell>
        </row>
        <row r="58">
          <cell r="I58">
            <v>1</v>
          </cell>
          <cell r="S58">
            <v>4</v>
          </cell>
        </row>
        <row r="59">
          <cell r="S59">
            <v>1</v>
          </cell>
        </row>
        <row r="60">
          <cell r="S60">
            <v>2</v>
          </cell>
        </row>
        <row r="63">
          <cell r="I63">
            <v>2</v>
          </cell>
          <cell r="S63">
            <v>2</v>
          </cell>
        </row>
        <row r="68">
          <cell r="I68">
            <v>2</v>
          </cell>
          <cell r="S68">
            <v>2</v>
          </cell>
        </row>
        <row r="69">
          <cell r="S69">
            <v>2</v>
          </cell>
        </row>
        <row r="73">
          <cell r="I73">
            <v>2</v>
          </cell>
          <cell r="S73">
            <v>2</v>
          </cell>
        </row>
        <row r="74">
          <cell r="S74">
            <v>2</v>
          </cell>
        </row>
        <row r="78">
          <cell r="I78">
            <v>2</v>
          </cell>
          <cell r="S78">
            <v>2</v>
          </cell>
        </row>
        <row r="79">
          <cell r="I79">
            <v>2</v>
          </cell>
        </row>
        <row r="83">
          <cell r="I83">
            <v>2</v>
          </cell>
          <cell r="S83">
            <v>4</v>
          </cell>
        </row>
        <row r="84">
          <cell r="I84">
            <v>2</v>
          </cell>
          <cell r="S84">
            <v>2</v>
          </cell>
        </row>
        <row r="85">
          <cell r="S85">
            <v>2</v>
          </cell>
        </row>
        <row r="88">
          <cell r="I88">
            <v>2</v>
          </cell>
        </row>
        <row r="93">
          <cell r="I93">
            <v>2</v>
          </cell>
          <cell r="S93">
            <v>4</v>
          </cell>
        </row>
        <row r="94">
          <cell r="I94">
            <v>2</v>
          </cell>
          <cell r="S94">
            <v>2</v>
          </cell>
        </row>
        <row r="95">
          <cell r="I95">
            <v>2</v>
          </cell>
          <cell r="S95">
            <v>2</v>
          </cell>
        </row>
        <row r="98">
          <cell r="I98">
            <v>4</v>
          </cell>
          <cell r="S98">
            <v>2</v>
          </cell>
        </row>
        <row r="99">
          <cell r="S99">
            <v>2</v>
          </cell>
        </row>
        <row r="103">
          <cell r="I103">
            <v>2</v>
          </cell>
          <cell r="S103">
            <v>2</v>
          </cell>
        </row>
        <row r="108">
          <cell r="I108">
            <v>2</v>
          </cell>
          <cell r="S108">
            <v>2</v>
          </cell>
        </row>
        <row r="109">
          <cell r="I109">
            <v>2</v>
          </cell>
        </row>
        <row r="113">
          <cell r="I113">
            <v>2</v>
          </cell>
          <cell r="S113">
            <v>2</v>
          </cell>
        </row>
        <row r="114">
          <cell r="I114">
            <v>2</v>
          </cell>
        </row>
        <row r="123">
          <cell r="I123">
            <v>2</v>
          </cell>
          <cell r="S123">
            <v>2</v>
          </cell>
        </row>
        <row r="124">
          <cell r="I124">
            <v>2</v>
          </cell>
          <cell r="S124">
            <v>2</v>
          </cell>
        </row>
        <row r="128">
          <cell r="I128">
            <v>2</v>
          </cell>
        </row>
        <row r="133">
          <cell r="I133">
            <v>2</v>
          </cell>
        </row>
        <row r="138">
          <cell r="I138">
            <v>2</v>
          </cell>
          <cell r="S138">
            <v>2</v>
          </cell>
        </row>
        <row r="139">
          <cell r="I139">
            <v>2</v>
          </cell>
          <cell r="S139">
            <v>2</v>
          </cell>
        </row>
        <row r="145">
          <cell r="S145">
            <v>2</v>
          </cell>
        </row>
        <row r="150">
          <cell r="S150">
            <v>2</v>
          </cell>
        </row>
        <row r="155">
          <cell r="I155">
            <v>2</v>
          </cell>
        </row>
      </sheetData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04"/>
  <sheetViews>
    <sheetView tabSelected="1" zoomScale="120" zoomScaleNormal="120" workbookViewId="0">
      <pane ySplit="4" topLeftCell="A17" activePane="bottomLeft" state="frozen"/>
      <selection activeCell="H1" sqref="H1"/>
      <selection pane="bottomLeft" activeCell="C20" sqref="C20"/>
    </sheetView>
  </sheetViews>
  <sheetFormatPr defaultColWidth="9.140625" defaultRowHeight="15" x14ac:dyDescent="0.25"/>
  <cols>
    <col min="1" max="1" width="18.42578125" style="1" bestFit="1" customWidth="1"/>
    <col min="2" max="2" width="13.85546875" style="40" customWidth="1"/>
    <col min="3" max="3" width="9.85546875" style="40" bestFit="1" customWidth="1"/>
    <col min="4" max="12" width="9.140625" style="41"/>
    <col min="13" max="13" width="16.85546875" style="41" customWidth="1"/>
    <col min="14" max="15" width="13" style="41" customWidth="1"/>
    <col min="16" max="22" width="9.140625" style="41"/>
    <col min="23" max="23" width="13.7109375" style="41" bestFit="1" customWidth="1"/>
    <col min="24" max="24" width="56.5703125" style="1" customWidth="1"/>
    <col min="25" max="16384" width="9.140625" style="1"/>
  </cols>
  <sheetData>
    <row r="1" spans="1:24" ht="30" customHeight="1" x14ac:dyDescent="0.25">
      <c r="A1" s="55" t="s">
        <v>0</v>
      </c>
      <c r="B1" s="56" t="s">
        <v>1</v>
      </c>
      <c r="C1" s="53"/>
      <c r="D1" s="58" t="s">
        <v>2</v>
      </c>
      <c r="E1" s="58"/>
      <c r="F1" s="58"/>
      <c r="G1" s="58"/>
      <c r="H1" s="58"/>
      <c r="I1" s="58"/>
      <c r="J1" s="58"/>
      <c r="K1" s="58"/>
      <c r="L1" s="58"/>
      <c r="M1" s="59" t="s">
        <v>3</v>
      </c>
      <c r="N1" s="61" t="s">
        <v>4</v>
      </c>
      <c r="O1" s="62"/>
      <c r="P1" s="74" t="s">
        <v>5</v>
      </c>
      <c r="Q1" s="75"/>
      <c r="R1" s="75"/>
      <c r="S1" s="75"/>
      <c r="T1" s="76"/>
      <c r="U1" s="67" t="s">
        <v>6</v>
      </c>
      <c r="V1" s="67" t="s">
        <v>7</v>
      </c>
      <c r="W1" s="69" t="s">
        <v>8</v>
      </c>
      <c r="X1" s="72" t="s">
        <v>9</v>
      </c>
    </row>
    <row r="2" spans="1:24" ht="20.100000000000001" customHeight="1" x14ac:dyDescent="0.25">
      <c r="A2" s="55"/>
      <c r="B2" s="56"/>
      <c r="C2" s="53"/>
      <c r="D2" s="58" t="s">
        <v>10</v>
      </c>
      <c r="E2" s="58"/>
      <c r="F2" s="58" t="s">
        <v>11</v>
      </c>
      <c r="G2" s="58"/>
      <c r="H2" s="2" t="s">
        <v>12</v>
      </c>
      <c r="I2" s="58" t="s">
        <v>13</v>
      </c>
      <c r="J2" s="58"/>
      <c r="K2" s="58"/>
      <c r="L2" s="58"/>
      <c r="M2" s="59"/>
      <c r="N2" s="63"/>
      <c r="O2" s="64"/>
      <c r="P2" s="77"/>
      <c r="Q2" s="78"/>
      <c r="R2" s="78"/>
      <c r="S2" s="78"/>
      <c r="T2" s="79"/>
      <c r="U2" s="67"/>
      <c r="V2" s="67"/>
      <c r="W2" s="70"/>
      <c r="X2" s="72"/>
    </row>
    <row r="3" spans="1:24" ht="20.100000000000001" customHeight="1" thickBot="1" x14ac:dyDescent="0.3">
      <c r="A3" s="55"/>
      <c r="B3" s="57"/>
      <c r="C3" s="54"/>
      <c r="D3" s="3" t="s">
        <v>14</v>
      </c>
      <c r="E3" s="3" t="s">
        <v>15</v>
      </c>
      <c r="F3" s="3" t="s">
        <v>14</v>
      </c>
      <c r="G3" s="3" t="s">
        <v>15</v>
      </c>
      <c r="H3" s="3" t="s">
        <v>14</v>
      </c>
      <c r="I3" s="3" t="s">
        <v>16</v>
      </c>
      <c r="J3" s="3" t="s">
        <v>17</v>
      </c>
      <c r="K3" s="3" t="s">
        <v>18</v>
      </c>
      <c r="L3" s="3" t="s">
        <v>19</v>
      </c>
      <c r="M3" s="60"/>
      <c r="N3" s="65"/>
      <c r="O3" s="66"/>
      <c r="P3" s="80"/>
      <c r="Q3" s="81"/>
      <c r="R3" s="81"/>
      <c r="S3" s="81"/>
      <c r="T3" s="82"/>
      <c r="U3" s="68"/>
      <c r="V3" s="68"/>
      <c r="W3" s="71"/>
      <c r="X3" s="73"/>
    </row>
    <row r="4" spans="1:24" s="15" customFormat="1" ht="155.25" customHeight="1" thickBot="1" x14ac:dyDescent="0.3">
      <c r="A4" s="4" t="s">
        <v>20</v>
      </c>
      <c r="B4" s="5"/>
      <c r="C4" s="5"/>
      <c r="D4" s="6" t="s">
        <v>21</v>
      </c>
      <c r="E4" s="6" t="s">
        <v>22</v>
      </c>
      <c r="F4" s="6" t="s">
        <v>21</v>
      </c>
      <c r="G4" s="6" t="s">
        <v>22</v>
      </c>
      <c r="H4" s="6" t="s">
        <v>21</v>
      </c>
      <c r="I4" s="6" t="s">
        <v>21</v>
      </c>
      <c r="J4" s="6" t="s">
        <v>21</v>
      </c>
      <c r="K4" s="6" t="s">
        <v>21</v>
      </c>
      <c r="L4" s="7" t="s">
        <v>21</v>
      </c>
      <c r="M4" s="8" t="s">
        <v>23</v>
      </c>
      <c r="N4" s="9" t="s">
        <v>24</v>
      </c>
      <c r="O4" s="10" t="s">
        <v>25</v>
      </c>
      <c r="P4" s="6" t="s">
        <v>26</v>
      </c>
      <c r="Q4" s="11" t="s">
        <v>27</v>
      </c>
      <c r="R4" s="12" t="s">
        <v>28</v>
      </c>
      <c r="S4" s="13" t="s">
        <v>29</v>
      </c>
      <c r="T4" s="13" t="s">
        <v>30</v>
      </c>
      <c r="U4" s="5"/>
      <c r="V4" s="13"/>
      <c r="W4" s="13" t="s">
        <v>31</v>
      </c>
      <c r="X4" s="14"/>
    </row>
    <row r="5" spans="1:24" ht="20.100000000000001" customHeight="1" x14ac:dyDescent="0.25">
      <c r="A5" s="16" t="s">
        <v>32</v>
      </c>
      <c r="B5" s="17" t="s">
        <v>33</v>
      </c>
      <c r="C5" s="17" t="s">
        <v>113</v>
      </c>
      <c r="D5" s="18">
        <f>SUM('[1]UG &amp; PG modules by staff'!I3:I6)</f>
        <v>4</v>
      </c>
      <c r="E5" s="18"/>
      <c r="F5" s="18">
        <f>SUM('[1]UG &amp; PG modules by staff'!S3:S6)</f>
        <v>2</v>
      </c>
      <c r="G5" s="18"/>
      <c r="H5" s="18"/>
      <c r="I5" s="18"/>
      <c r="J5" s="18">
        <v>2</v>
      </c>
      <c r="K5" s="18"/>
      <c r="L5" s="18">
        <v>4</v>
      </c>
      <c r="M5" s="19"/>
      <c r="N5" s="20"/>
      <c r="O5" s="20">
        <v>2</v>
      </c>
      <c r="P5" s="18">
        <v>4</v>
      </c>
      <c r="Q5" s="21"/>
      <c r="R5" s="19"/>
      <c r="S5" s="22"/>
      <c r="T5" s="22"/>
      <c r="U5" s="22">
        <f t="shared" ref="U5:U32" si="0">SUM(D5:T5)</f>
        <v>18</v>
      </c>
      <c r="V5" s="23">
        <f t="shared" ref="V5:V19" si="1">U5/20</f>
        <v>0.9</v>
      </c>
      <c r="W5" s="23">
        <f>100%-V5</f>
        <v>9.9999999999999978E-2</v>
      </c>
      <c r="X5" s="16" t="s">
        <v>34</v>
      </c>
    </row>
    <row r="6" spans="1:24" ht="20.100000000000001" customHeight="1" x14ac:dyDescent="0.25">
      <c r="A6" s="24" t="s">
        <v>35</v>
      </c>
      <c r="B6" s="25" t="s">
        <v>36</v>
      </c>
      <c r="C6" s="25" t="s">
        <v>114</v>
      </c>
      <c r="D6" s="2">
        <f>SUM('[1]UG &amp; PG modules by staff'!I8:I11)</f>
        <v>6</v>
      </c>
      <c r="E6" s="2"/>
      <c r="F6" s="2">
        <f>SUM('[1]UG &amp; PG modules by staff'!S8:S11)</f>
        <v>4</v>
      </c>
      <c r="G6" s="2"/>
      <c r="H6" s="2"/>
      <c r="I6" s="2"/>
      <c r="J6" s="2"/>
      <c r="K6" s="2"/>
      <c r="L6" s="2"/>
      <c r="M6" s="26">
        <v>8</v>
      </c>
      <c r="N6" s="27"/>
      <c r="O6" s="27"/>
      <c r="P6" s="2">
        <v>2</v>
      </c>
      <c r="Q6" s="28"/>
      <c r="R6" s="26"/>
      <c r="S6" s="29"/>
      <c r="T6" s="29"/>
      <c r="U6" s="22">
        <f t="shared" si="0"/>
        <v>20</v>
      </c>
      <c r="V6" s="30">
        <f t="shared" si="1"/>
        <v>1</v>
      </c>
      <c r="W6" s="30">
        <f t="shared" ref="W6:W32" si="2">100%-V6</f>
        <v>0</v>
      </c>
      <c r="X6" s="24" t="s">
        <v>37</v>
      </c>
    </row>
    <row r="7" spans="1:24" ht="20.100000000000001" customHeight="1" x14ac:dyDescent="0.25">
      <c r="A7" s="24" t="s">
        <v>38</v>
      </c>
      <c r="B7" s="31" t="s">
        <v>39</v>
      </c>
      <c r="C7" s="31" t="s">
        <v>115</v>
      </c>
      <c r="D7" s="2">
        <f>SUM('[1]UG &amp; PG modules by staff'!I13:I16)</f>
        <v>4</v>
      </c>
      <c r="E7" s="2"/>
      <c r="F7" s="2">
        <f>SUM('[1]UG &amp; PG modules by staff'!S13:S16)</f>
        <v>5</v>
      </c>
      <c r="G7" s="2"/>
      <c r="H7" s="2">
        <v>3</v>
      </c>
      <c r="I7" s="2"/>
      <c r="J7" s="2"/>
      <c r="K7" s="2"/>
      <c r="L7" s="2"/>
      <c r="M7" s="26"/>
      <c r="N7" s="27"/>
      <c r="O7" s="27"/>
      <c r="P7" s="2">
        <v>2</v>
      </c>
      <c r="Q7" s="28"/>
      <c r="R7" s="26"/>
      <c r="S7" s="29"/>
      <c r="T7" s="29">
        <v>2</v>
      </c>
      <c r="U7" s="22">
        <f t="shared" si="0"/>
        <v>16</v>
      </c>
      <c r="V7" s="30">
        <f t="shared" si="1"/>
        <v>0.8</v>
      </c>
      <c r="W7" s="30">
        <f t="shared" si="2"/>
        <v>0.19999999999999996</v>
      </c>
      <c r="X7" s="24" t="s">
        <v>40</v>
      </c>
    </row>
    <row r="8" spans="1:24" ht="20.100000000000001" customHeight="1" x14ac:dyDescent="0.25">
      <c r="A8" s="24" t="s">
        <v>41</v>
      </c>
      <c r="B8" s="31" t="s">
        <v>42</v>
      </c>
      <c r="C8" s="31" t="s">
        <v>116</v>
      </c>
      <c r="D8" s="2">
        <f>SUM('[1]UG &amp; PG modules by staff'!I18:I21)</f>
        <v>2</v>
      </c>
      <c r="E8" s="2">
        <v>1</v>
      </c>
      <c r="F8" s="2">
        <f>SUM('[1]UG &amp; PG modules by staff'!S18:S21)</f>
        <v>0</v>
      </c>
      <c r="G8" s="2">
        <v>1</v>
      </c>
      <c r="H8" s="2"/>
      <c r="I8" s="2">
        <v>4</v>
      </c>
      <c r="J8" s="2"/>
      <c r="K8" s="2"/>
      <c r="L8" s="2"/>
      <c r="M8" s="26">
        <v>8</v>
      </c>
      <c r="N8" s="27"/>
      <c r="O8" s="27"/>
      <c r="P8" s="2"/>
      <c r="Q8" s="28"/>
      <c r="R8" s="26">
        <v>1</v>
      </c>
      <c r="S8" s="29"/>
      <c r="T8" s="29"/>
      <c r="U8" s="22">
        <f t="shared" si="0"/>
        <v>17</v>
      </c>
      <c r="V8" s="30">
        <f t="shared" si="1"/>
        <v>0.85</v>
      </c>
      <c r="W8" s="30">
        <f t="shared" si="2"/>
        <v>0.15000000000000002</v>
      </c>
      <c r="X8" s="24" t="s">
        <v>43</v>
      </c>
    </row>
    <row r="9" spans="1:24" ht="20.100000000000001" customHeight="1" x14ac:dyDescent="0.25">
      <c r="A9" s="24" t="s">
        <v>44</v>
      </c>
      <c r="B9" s="25" t="s">
        <v>45</v>
      </c>
      <c r="C9" s="25" t="s">
        <v>117</v>
      </c>
      <c r="D9" s="2">
        <f>SUM('[1]UG &amp; PG modules by staff'!I23:I26)</f>
        <v>2</v>
      </c>
      <c r="E9" s="2"/>
      <c r="F9" s="2">
        <f>SUM('[1]UG &amp; PG modules by staff'!S23:S26)</f>
        <v>4</v>
      </c>
      <c r="G9" s="2"/>
      <c r="H9" s="2"/>
      <c r="I9" s="2">
        <v>2</v>
      </c>
      <c r="J9" s="2"/>
      <c r="K9" s="2"/>
      <c r="L9" s="2"/>
      <c r="M9" s="26">
        <v>8</v>
      </c>
      <c r="N9" s="27"/>
      <c r="O9" s="27"/>
      <c r="P9" s="2"/>
      <c r="Q9" s="28"/>
      <c r="R9" s="26"/>
      <c r="S9" s="29"/>
      <c r="T9" s="29"/>
      <c r="U9" s="22">
        <f t="shared" si="0"/>
        <v>16</v>
      </c>
      <c r="V9" s="30">
        <f t="shared" si="1"/>
        <v>0.8</v>
      </c>
      <c r="W9" s="30">
        <f t="shared" si="2"/>
        <v>0.19999999999999996</v>
      </c>
      <c r="X9" s="24"/>
    </row>
    <row r="10" spans="1:24" ht="20.100000000000001" customHeight="1" x14ac:dyDescent="0.25">
      <c r="A10" s="24" t="s">
        <v>46</v>
      </c>
      <c r="B10" s="25" t="s">
        <v>47</v>
      </c>
      <c r="C10" s="25" t="s">
        <v>118</v>
      </c>
      <c r="D10" s="2">
        <f>SUM('[1]UG &amp; PG modules by staff'!I28:I31)</f>
        <v>2</v>
      </c>
      <c r="E10" s="2"/>
      <c r="F10" s="2">
        <f>SUM('[1]UG &amp; PG modules by staff'!S28:S31)</f>
        <v>2</v>
      </c>
      <c r="G10" s="2"/>
      <c r="H10" s="2"/>
      <c r="I10" s="2"/>
      <c r="J10" s="2"/>
      <c r="K10" s="2"/>
      <c r="L10" s="2"/>
      <c r="M10" s="26">
        <v>12</v>
      </c>
      <c r="N10" s="27"/>
      <c r="O10" s="27"/>
      <c r="P10" s="2"/>
      <c r="Q10" s="28"/>
      <c r="R10" s="26"/>
      <c r="S10" s="29"/>
      <c r="T10" s="29"/>
      <c r="U10" s="22">
        <f t="shared" si="0"/>
        <v>16</v>
      </c>
      <c r="V10" s="30">
        <f t="shared" si="1"/>
        <v>0.8</v>
      </c>
      <c r="W10" s="30">
        <f t="shared" si="2"/>
        <v>0.19999999999999996</v>
      </c>
      <c r="X10" s="24"/>
    </row>
    <row r="11" spans="1:24" ht="20.100000000000001" customHeight="1" x14ac:dyDescent="0.25">
      <c r="A11" s="24" t="s">
        <v>48</v>
      </c>
      <c r="B11" s="25" t="s">
        <v>49</v>
      </c>
      <c r="C11" s="25" t="s">
        <v>119</v>
      </c>
      <c r="D11" s="2">
        <f>SUM('[1]UG &amp; PG modules by staff'!I33:I36)</f>
        <v>4</v>
      </c>
      <c r="E11" s="2"/>
      <c r="F11" s="2">
        <f>SUM('[1]UG &amp; PG modules by staff'!S33:S36)</f>
        <v>0</v>
      </c>
      <c r="G11" s="2"/>
      <c r="H11" s="2"/>
      <c r="I11" s="2"/>
      <c r="J11" s="2"/>
      <c r="K11" s="2"/>
      <c r="L11" s="2"/>
      <c r="M11" s="26"/>
      <c r="N11" s="27"/>
      <c r="O11" s="27"/>
      <c r="P11" s="2"/>
      <c r="Q11" s="28"/>
      <c r="R11" s="26"/>
      <c r="S11" s="29"/>
      <c r="T11" s="29"/>
      <c r="U11" s="22">
        <f t="shared" si="0"/>
        <v>4</v>
      </c>
      <c r="V11" s="30">
        <f t="shared" si="1"/>
        <v>0.2</v>
      </c>
      <c r="W11" s="30">
        <f t="shared" si="2"/>
        <v>0.8</v>
      </c>
      <c r="X11" s="24"/>
    </row>
    <row r="12" spans="1:24" ht="20.100000000000001" customHeight="1" x14ac:dyDescent="0.25">
      <c r="A12" s="24" t="s">
        <v>50</v>
      </c>
      <c r="B12" s="25" t="s">
        <v>51</v>
      </c>
      <c r="C12" s="25" t="s">
        <v>120</v>
      </c>
      <c r="D12" s="2">
        <f>SUM('[1]UG &amp; PG modules by staff'!I38:I41)</f>
        <v>4</v>
      </c>
      <c r="E12" s="2">
        <v>2</v>
      </c>
      <c r="F12" s="2">
        <f>SUM('[1]UG &amp; PG modules by staff'!S38:S41)</f>
        <v>6</v>
      </c>
      <c r="G12" s="2"/>
      <c r="H12" s="2"/>
      <c r="I12" s="2"/>
      <c r="J12" s="2"/>
      <c r="K12" s="2">
        <v>2</v>
      </c>
      <c r="L12" s="2"/>
      <c r="M12" s="26"/>
      <c r="N12" s="27"/>
      <c r="O12" s="27"/>
      <c r="P12" s="2"/>
      <c r="Q12" s="28"/>
      <c r="R12" s="26"/>
      <c r="S12" s="29"/>
      <c r="T12" s="29"/>
      <c r="U12" s="22">
        <f t="shared" si="0"/>
        <v>14</v>
      </c>
      <c r="V12" s="30">
        <f t="shared" si="1"/>
        <v>0.7</v>
      </c>
      <c r="W12" s="30">
        <f t="shared" si="2"/>
        <v>0.30000000000000004</v>
      </c>
      <c r="X12" s="24"/>
    </row>
    <row r="13" spans="1:24" ht="20.100000000000001" customHeight="1" x14ac:dyDescent="0.25">
      <c r="A13" s="24" t="s">
        <v>52</v>
      </c>
      <c r="B13" s="31" t="s">
        <v>53</v>
      </c>
      <c r="C13" s="31" t="s">
        <v>121</v>
      </c>
      <c r="D13" s="2">
        <f>SUM('[1]UG &amp; PG modules by staff'!I43:I46)</f>
        <v>4</v>
      </c>
      <c r="E13" s="2"/>
      <c r="F13" s="2">
        <f>SUM('[1]UG &amp; PG modules by staff'!S43:S46)</f>
        <v>6</v>
      </c>
      <c r="G13" s="2">
        <v>1</v>
      </c>
      <c r="H13" s="2"/>
      <c r="I13" s="2"/>
      <c r="J13" s="2">
        <v>2</v>
      </c>
      <c r="K13" s="2"/>
      <c r="L13" s="2"/>
      <c r="M13" s="26"/>
      <c r="N13" s="27">
        <v>1</v>
      </c>
      <c r="O13" s="27">
        <v>1</v>
      </c>
      <c r="P13" s="2">
        <v>2</v>
      </c>
      <c r="Q13" s="28"/>
      <c r="R13" s="26"/>
      <c r="S13" s="29"/>
      <c r="T13" s="29"/>
      <c r="U13" s="22">
        <f t="shared" si="0"/>
        <v>17</v>
      </c>
      <c r="V13" s="30">
        <f t="shared" si="1"/>
        <v>0.85</v>
      </c>
      <c r="W13" s="30">
        <f t="shared" si="2"/>
        <v>0.15000000000000002</v>
      </c>
      <c r="X13" s="24" t="s">
        <v>54</v>
      </c>
    </row>
    <row r="14" spans="1:24" ht="20.100000000000001" customHeight="1" x14ac:dyDescent="0.25">
      <c r="A14" s="24" t="s">
        <v>55</v>
      </c>
      <c r="B14" s="25" t="s">
        <v>56</v>
      </c>
      <c r="C14" s="25" t="s">
        <v>122</v>
      </c>
      <c r="D14" s="2">
        <f>SUM('[1]UG &amp; PG modules by staff'!I48:I51)</f>
        <v>6</v>
      </c>
      <c r="E14" s="2"/>
      <c r="F14" s="2">
        <f>SUM('[1]UG &amp; PG modules by staff'!S48:S51)</f>
        <v>6</v>
      </c>
      <c r="G14" s="2"/>
      <c r="H14" s="2"/>
      <c r="I14" s="2"/>
      <c r="J14" s="2">
        <v>4</v>
      </c>
      <c r="K14" s="2"/>
      <c r="L14" s="2"/>
      <c r="M14" s="26"/>
      <c r="N14" s="27"/>
      <c r="O14" s="27"/>
      <c r="P14" s="2"/>
      <c r="Q14" s="28"/>
      <c r="R14" s="26"/>
      <c r="S14" s="29"/>
      <c r="T14" s="29"/>
      <c r="U14" s="22">
        <f t="shared" si="0"/>
        <v>16</v>
      </c>
      <c r="V14" s="30">
        <f t="shared" si="1"/>
        <v>0.8</v>
      </c>
      <c r="W14" s="30">
        <f t="shared" si="2"/>
        <v>0.19999999999999996</v>
      </c>
      <c r="X14" s="24"/>
    </row>
    <row r="15" spans="1:24" ht="20.100000000000001" customHeight="1" x14ac:dyDescent="0.25">
      <c r="A15" s="24" t="s">
        <v>57</v>
      </c>
      <c r="B15" s="32" t="s">
        <v>58</v>
      </c>
      <c r="C15" s="32" t="s">
        <v>123</v>
      </c>
      <c r="D15" s="2">
        <f>SUM('[1]UG &amp; PG modules by staff'!I53:I56)</f>
        <v>6</v>
      </c>
      <c r="E15" s="2"/>
      <c r="F15" s="2">
        <f>SUM('[1]UG &amp; PG modules by staff'!S53:S56)</f>
        <v>4</v>
      </c>
      <c r="G15" s="2">
        <v>1</v>
      </c>
      <c r="H15" s="2"/>
      <c r="I15" s="2"/>
      <c r="J15" s="2"/>
      <c r="K15" s="2"/>
      <c r="L15" s="2">
        <v>3</v>
      </c>
      <c r="M15" s="26"/>
      <c r="N15" s="27"/>
      <c r="O15" s="27"/>
      <c r="P15" s="2">
        <v>2</v>
      </c>
      <c r="Q15" s="28"/>
      <c r="R15" s="26"/>
      <c r="S15" s="29"/>
      <c r="T15" s="29"/>
      <c r="U15" s="22">
        <f t="shared" si="0"/>
        <v>16</v>
      </c>
      <c r="V15" s="30">
        <f t="shared" si="1"/>
        <v>0.8</v>
      </c>
      <c r="W15" s="30">
        <f t="shared" si="2"/>
        <v>0.19999999999999996</v>
      </c>
      <c r="X15" s="24" t="s">
        <v>59</v>
      </c>
    </row>
    <row r="16" spans="1:24" ht="20.100000000000001" customHeight="1" x14ac:dyDescent="0.25">
      <c r="A16" s="24" t="s">
        <v>60</v>
      </c>
      <c r="B16" s="31" t="s">
        <v>61</v>
      </c>
      <c r="C16" s="31" t="s">
        <v>124</v>
      </c>
      <c r="D16" s="2">
        <f>SUM('[1]UG &amp; PG modules by staff'!I58:I61)</f>
        <v>1</v>
      </c>
      <c r="E16" s="2">
        <v>1</v>
      </c>
      <c r="F16" s="2">
        <f>SUM('[1]UG &amp; PG modules by staff'!S58:S61)</f>
        <v>7</v>
      </c>
      <c r="G16" s="2"/>
      <c r="H16" s="2"/>
      <c r="I16" s="2"/>
      <c r="J16" s="2"/>
      <c r="K16" s="2"/>
      <c r="L16" s="2"/>
      <c r="M16" s="26">
        <v>8</v>
      </c>
      <c r="N16" s="27"/>
      <c r="O16" s="27"/>
      <c r="P16" s="2">
        <v>2</v>
      </c>
      <c r="Q16" s="28"/>
      <c r="R16" s="26"/>
      <c r="S16" s="29"/>
      <c r="T16" s="29"/>
      <c r="U16" s="22">
        <f t="shared" si="0"/>
        <v>19</v>
      </c>
      <c r="V16" s="30">
        <f t="shared" si="1"/>
        <v>0.95</v>
      </c>
      <c r="W16" s="30">
        <f t="shared" si="2"/>
        <v>5.0000000000000044E-2</v>
      </c>
      <c r="X16" s="24" t="s">
        <v>59</v>
      </c>
    </row>
    <row r="17" spans="1:24" ht="20.100000000000001" customHeight="1" x14ac:dyDescent="0.25">
      <c r="A17" s="24" t="s">
        <v>62</v>
      </c>
      <c r="B17" s="31" t="s">
        <v>63</v>
      </c>
      <c r="C17" s="31" t="s">
        <v>125</v>
      </c>
      <c r="D17" s="2">
        <f>SUM('[1]UG &amp; PG modules by staff'!I63:I66)</f>
        <v>2</v>
      </c>
      <c r="E17" s="2">
        <v>3</v>
      </c>
      <c r="F17" s="2">
        <f>SUM('[1]UG &amp; PG modules by staff'!S63:S66)</f>
        <v>2</v>
      </c>
      <c r="G17" s="2">
        <v>1</v>
      </c>
      <c r="H17" s="2"/>
      <c r="I17" s="2"/>
      <c r="J17" s="2"/>
      <c r="K17" s="2"/>
      <c r="L17" s="2"/>
      <c r="M17" s="26">
        <v>8</v>
      </c>
      <c r="N17" s="27"/>
      <c r="O17" s="27"/>
      <c r="P17" s="2"/>
      <c r="Q17" s="28"/>
      <c r="R17" s="26"/>
      <c r="S17" s="29"/>
      <c r="T17" s="29"/>
      <c r="U17" s="22">
        <f t="shared" si="0"/>
        <v>16</v>
      </c>
      <c r="V17" s="30">
        <f t="shared" si="1"/>
        <v>0.8</v>
      </c>
      <c r="W17" s="30">
        <f t="shared" si="2"/>
        <v>0.19999999999999996</v>
      </c>
      <c r="X17" s="24"/>
    </row>
    <row r="18" spans="1:24" ht="20.100000000000001" customHeight="1" x14ac:dyDescent="0.25">
      <c r="A18" s="24" t="s">
        <v>64</v>
      </c>
      <c r="B18" s="25" t="s">
        <v>65</v>
      </c>
      <c r="C18" s="25" t="s">
        <v>126</v>
      </c>
      <c r="D18" s="2">
        <f>SUM('[1]UG &amp; PG modules by staff'!I68:I71)</f>
        <v>2</v>
      </c>
      <c r="E18" s="2">
        <v>1</v>
      </c>
      <c r="F18" s="2">
        <f>SUM('[1]UG &amp; PG modules by staff'!S68:S71)</f>
        <v>4</v>
      </c>
      <c r="G18" s="2"/>
      <c r="H18" s="2"/>
      <c r="I18" s="2"/>
      <c r="J18" s="2"/>
      <c r="K18" s="2"/>
      <c r="L18" s="2"/>
      <c r="M18" s="26">
        <v>8</v>
      </c>
      <c r="N18" s="27"/>
      <c r="O18" s="27"/>
      <c r="P18" s="2"/>
      <c r="Q18" s="28"/>
      <c r="R18" s="26"/>
      <c r="S18" s="29"/>
      <c r="T18" s="29"/>
      <c r="U18" s="22">
        <f t="shared" si="0"/>
        <v>15</v>
      </c>
      <c r="V18" s="30">
        <f t="shared" si="1"/>
        <v>0.75</v>
      </c>
      <c r="W18" s="30">
        <f t="shared" si="2"/>
        <v>0.25</v>
      </c>
      <c r="X18" s="24"/>
    </row>
    <row r="19" spans="1:24" ht="20.100000000000001" customHeight="1" x14ac:dyDescent="0.25">
      <c r="A19" s="24" t="s">
        <v>66</v>
      </c>
      <c r="B19" s="25" t="s">
        <v>45</v>
      </c>
      <c r="C19" s="25" t="s">
        <v>127</v>
      </c>
      <c r="D19" s="2">
        <f>SUM('[1]UG &amp; PG modules by staff'!I73:I76)</f>
        <v>2</v>
      </c>
      <c r="E19" s="2"/>
      <c r="F19" s="2">
        <f>SUM('[1]UG &amp; PG modules by staff'!S73:S76)</f>
        <v>4</v>
      </c>
      <c r="G19" s="2">
        <v>1</v>
      </c>
      <c r="H19" s="2"/>
      <c r="I19" s="2">
        <v>2</v>
      </c>
      <c r="J19" s="2"/>
      <c r="K19" s="2">
        <v>3.3</v>
      </c>
      <c r="L19" s="2"/>
      <c r="M19" s="26"/>
      <c r="N19" s="27"/>
      <c r="O19" s="27"/>
      <c r="P19" s="2">
        <v>2</v>
      </c>
      <c r="Q19" s="28"/>
      <c r="R19" s="26"/>
      <c r="S19" s="29"/>
      <c r="T19" s="29"/>
      <c r="U19" s="22">
        <f t="shared" si="0"/>
        <v>14.3</v>
      </c>
      <c r="V19" s="30">
        <f t="shared" si="1"/>
        <v>0.71500000000000008</v>
      </c>
      <c r="W19" s="30">
        <f t="shared" si="2"/>
        <v>0.28499999999999992</v>
      </c>
      <c r="X19" s="24" t="s">
        <v>59</v>
      </c>
    </row>
    <row r="20" spans="1:24" ht="20.100000000000001" customHeight="1" x14ac:dyDescent="0.25">
      <c r="A20" s="24" t="s">
        <v>67</v>
      </c>
      <c r="B20" s="25" t="s">
        <v>68</v>
      </c>
      <c r="C20" s="25" t="s">
        <v>140</v>
      </c>
      <c r="D20" s="2">
        <f>SUM('[1]UG &amp; PG modules by staff'!I78:I81)</f>
        <v>4</v>
      </c>
      <c r="E20" s="2">
        <v>1</v>
      </c>
      <c r="F20" s="2">
        <f>SUM('[1]UG &amp; PG modules by staff'!S78:S81)</f>
        <v>2</v>
      </c>
      <c r="G20" s="2">
        <v>1</v>
      </c>
      <c r="H20" s="2"/>
      <c r="I20" s="2"/>
      <c r="J20" s="2">
        <v>2</v>
      </c>
      <c r="K20" s="2">
        <v>1.3</v>
      </c>
      <c r="L20" s="2"/>
      <c r="M20" s="26"/>
      <c r="N20" s="27"/>
      <c r="O20" s="27"/>
      <c r="P20" s="2"/>
      <c r="Q20" s="28"/>
      <c r="R20" s="26"/>
      <c r="S20" s="29"/>
      <c r="T20" s="29"/>
      <c r="U20" s="22">
        <f t="shared" si="0"/>
        <v>11.3</v>
      </c>
      <c r="V20" s="30">
        <f>U20/12</f>
        <v>0.94166666666666676</v>
      </c>
      <c r="W20" s="30">
        <f t="shared" si="2"/>
        <v>5.8333333333333237E-2</v>
      </c>
      <c r="X20" s="24" t="s">
        <v>69</v>
      </c>
    </row>
    <row r="21" spans="1:24" ht="20.100000000000001" customHeight="1" x14ac:dyDescent="0.25">
      <c r="A21" s="24" t="s">
        <v>70</v>
      </c>
      <c r="B21" s="31" t="s">
        <v>71</v>
      </c>
      <c r="C21" s="31" t="s">
        <v>128</v>
      </c>
      <c r="D21" s="2">
        <f>SUM('[1]UG &amp; PG modules by staff'!I83:I86)</f>
        <v>4</v>
      </c>
      <c r="E21" s="2"/>
      <c r="F21" s="2">
        <f>SUM('[1]UG &amp; PG modules by staff'!S83:S86)</f>
        <v>8</v>
      </c>
      <c r="G21" s="2"/>
      <c r="H21" s="2"/>
      <c r="I21" s="2"/>
      <c r="J21" s="2"/>
      <c r="K21" s="2"/>
      <c r="L21" s="2"/>
      <c r="M21" s="26"/>
      <c r="N21" s="27"/>
      <c r="O21" s="27"/>
      <c r="P21" s="2">
        <v>2</v>
      </c>
      <c r="Q21" s="28"/>
      <c r="R21" s="26"/>
      <c r="S21" s="29"/>
      <c r="T21" s="29"/>
      <c r="U21" s="22">
        <f t="shared" si="0"/>
        <v>14</v>
      </c>
      <c r="V21" s="30">
        <f>U21/20</f>
        <v>0.7</v>
      </c>
      <c r="W21" s="30">
        <f t="shared" si="2"/>
        <v>0.30000000000000004</v>
      </c>
      <c r="X21" s="24" t="s">
        <v>37</v>
      </c>
    </row>
    <row r="22" spans="1:24" ht="20.100000000000001" customHeight="1" x14ac:dyDescent="0.25">
      <c r="A22" s="24" t="s">
        <v>72</v>
      </c>
      <c r="B22" s="31" t="s">
        <v>61</v>
      </c>
      <c r="C22" s="31" t="s">
        <v>129</v>
      </c>
      <c r="D22" s="2">
        <f>SUM('[1]UG &amp; PG modules by staff'!I88:I91)</f>
        <v>2</v>
      </c>
      <c r="E22" s="2"/>
      <c r="F22" s="2">
        <f>SUM('[1]UG &amp; PG modules by staff'!S88:S91)</f>
        <v>0</v>
      </c>
      <c r="G22" s="2"/>
      <c r="H22" s="2"/>
      <c r="I22" s="2"/>
      <c r="J22" s="2"/>
      <c r="K22" s="2"/>
      <c r="L22" s="2"/>
      <c r="M22" s="26">
        <v>8</v>
      </c>
      <c r="N22" s="27"/>
      <c r="O22" s="27">
        <v>2</v>
      </c>
      <c r="P22" s="2">
        <v>2</v>
      </c>
      <c r="Q22" s="28"/>
      <c r="R22" s="26"/>
      <c r="S22" s="29"/>
      <c r="T22" s="29">
        <v>6</v>
      </c>
      <c r="U22" s="22">
        <f t="shared" si="0"/>
        <v>20</v>
      </c>
      <c r="V22" s="30">
        <f>U22/20</f>
        <v>1</v>
      </c>
      <c r="W22" s="30">
        <f t="shared" si="2"/>
        <v>0</v>
      </c>
      <c r="X22" s="24" t="s">
        <v>73</v>
      </c>
    </row>
    <row r="23" spans="1:24" ht="20.100000000000001" customHeight="1" x14ac:dyDescent="0.25">
      <c r="A23" s="24" t="s">
        <v>74</v>
      </c>
      <c r="B23" s="25" t="s">
        <v>75</v>
      </c>
      <c r="C23" s="25" t="s">
        <v>130</v>
      </c>
      <c r="D23" s="2">
        <f>SUM('[1]UG &amp; PG modules by staff'!I93:I96)</f>
        <v>6</v>
      </c>
      <c r="E23" s="2"/>
      <c r="F23" s="2">
        <f>SUM('[1]UG &amp; PG modules by staff'!S93:S96)</f>
        <v>8</v>
      </c>
      <c r="G23" s="2"/>
      <c r="H23" s="2"/>
      <c r="I23" s="2"/>
      <c r="J23" s="2"/>
      <c r="K23" s="2"/>
      <c r="L23" s="2"/>
      <c r="M23" s="26"/>
      <c r="N23" s="27"/>
      <c r="O23" s="27"/>
      <c r="P23" s="2"/>
      <c r="Q23" s="28"/>
      <c r="R23" s="26"/>
      <c r="S23" s="29">
        <v>2</v>
      </c>
      <c r="T23" s="29"/>
      <c r="U23" s="22">
        <f t="shared" si="0"/>
        <v>16</v>
      </c>
      <c r="V23" s="30">
        <f>U23/20</f>
        <v>0.8</v>
      </c>
      <c r="W23" s="30">
        <f t="shared" si="2"/>
        <v>0.19999999999999996</v>
      </c>
      <c r="X23" s="24" t="s">
        <v>76</v>
      </c>
    </row>
    <row r="24" spans="1:24" ht="20.100000000000001" customHeight="1" x14ac:dyDescent="0.25">
      <c r="A24" s="24" t="s">
        <v>74</v>
      </c>
      <c r="B24" s="31" t="s">
        <v>77</v>
      </c>
      <c r="C24" s="31" t="s">
        <v>131</v>
      </c>
      <c r="D24" s="2">
        <f>SUM('[1]UG &amp; PG modules by staff'!I98:I101)</f>
        <v>4</v>
      </c>
      <c r="E24" s="2"/>
      <c r="F24" s="2">
        <f>SUM('[1]UG &amp; PG modules by staff'!S98:S101)</f>
        <v>4</v>
      </c>
      <c r="G24" s="2"/>
      <c r="H24" s="2"/>
      <c r="I24" s="2"/>
      <c r="J24" s="2">
        <v>6</v>
      </c>
      <c r="K24" s="2"/>
      <c r="L24" s="2"/>
      <c r="M24" s="26"/>
      <c r="N24" s="27"/>
      <c r="O24" s="27"/>
      <c r="P24" s="2">
        <v>2</v>
      </c>
      <c r="Q24" s="28"/>
      <c r="R24" s="26"/>
      <c r="S24" s="29"/>
      <c r="T24" s="29">
        <v>2</v>
      </c>
      <c r="U24" s="22">
        <f t="shared" si="0"/>
        <v>18</v>
      </c>
      <c r="V24" s="30">
        <f>U24/20</f>
        <v>0.9</v>
      </c>
      <c r="W24" s="30">
        <f t="shared" si="2"/>
        <v>9.9999999999999978E-2</v>
      </c>
      <c r="X24" s="24" t="s">
        <v>40</v>
      </c>
    </row>
    <row r="25" spans="1:24" ht="30" x14ac:dyDescent="0.25">
      <c r="A25" s="24" t="s">
        <v>78</v>
      </c>
      <c r="B25" s="31" t="s">
        <v>79</v>
      </c>
      <c r="C25" s="31" t="s">
        <v>132</v>
      </c>
      <c r="D25" s="2">
        <f>SUM('[1]UG &amp; PG modules by staff'!I103:I106)</f>
        <v>2</v>
      </c>
      <c r="E25" s="2">
        <v>1</v>
      </c>
      <c r="F25" s="2">
        <f>SUM('[1]UG &amp; PG modules by staff'!S103:S106)</f>
        <v>2</v>
      </c>
      <c r="G25" s="2">
        <v>3</v>
      </c>
      <c r="H25" s="2"/>
      <c r="I25" s="2"/>
      <c r="J25" s="2"/>
      <c r="K25" s="2"/>
      <c r="L25" s="2"/>
      <c r="M25" s="26"/>
      <c r="N25" s="27">
        <v>1</v>
      </c>
      <c r="O25" s="27"/>
      <c r="P25" s="2"/>
      <c r="Q25" s="28"/>
      <c r="R25" s="26"/>
      <c r="S25" s="29"/>
      <c r="T25" s="29"/>
      <c r="U25" s="22">
        <f t="shared" si="0"/>
        <v>9</v>
      </c>
      <c r="V25" s="30">
        <f>U25/10</f>
        <v>0.9</v>
      </c>
      <c r="W25" s="30">
        <f t="shared" si="2"/>
        <v>9.9999999999999978E-2</v>
      </c>
      <c r="X25" s="33" t="s">
        <v>80</v>
      </c>
    </row>
    <row r="26" spans="1:24" ht="20.100000000000001" customHeight="1" x14ac:dyDescent="0.25">
      <c r="A26" s="24" t="s">
        <v>81</v>
      </c>
      <c r="B26" s="31" t="s">
        <v>53</v>
      </c>
      <c r="C26" s="31" t="s">
        <v>133</v>
      </c>
      <c r="D26" s="2">
        <f>SUM('[1]UG &amp; PG modules by staff'!I108:I111)</f>
        <v>4</v>
      </c>
      <c r="E26" s="2"/>
      <c r="F26" s="2">
        <f>SUM('[1]UG &amp; PG modules by staff'!S108:S111)</f>
        <v>2</v>
      </c>
      <c r="G26" s="2"/>
      <c r="H26" s="2"/>
      <c r="I26" s="2">
        <v>4</v>
      </c>
      <c r="J26" s="2"/>
      <c r="K26" s="2"/>
      <c r="L26" s="2">
        <v>1</v>
      </c>
      <c r="M26" s="26"/>
      <c r="N26" s="27"/>
      <c r="O26" s="27"/>
      <c r="P26" s="2"/>
      <c r="Q26" s="28"/>
      <c r="R26" s="26"/>
      <c r="S26" s="29"/>
      <c r="T26" s="29"/>
      <c r="U26" s="22">
        <f t="shared" si="0"/>
        <v>11</v>
      </c>
      <c r="V26" s="30">
        <f>U26/12</f>
        <v>0.91666666666666663</v>
      </c>
      <c r="W26" s="30">
        <f t="shared" si="2"/>
        <v>8.333333333333337E-2</v>
      </c>
      <c r="X26" s="34" t="s">
        <v>82</v>
      </c>
    </row>
    <row r="27" spans="1:24" ht="20.100000000000001" customHeight="1" x14ac:dyDescent="0.25">
      <c r="A27" s="24" t="s">
        <v>83</v>
      </c>
      <c r="B27" s="25" t="s">
        <v>84</v>
      </c>
      <c r="C27" s="25" t="s">
        <v>134</v>
      </c>
      <c r="D27" s="2">
        <f>SUM('[1]UG &amp; PG modules by staff'!I113:I116)</f>
        <v>4</v>
      </c>
      <c r="E27" s="2"/>
      <c r="F27" s="2">
        <f>SUM('[1]UG &amp; PG modules by staff'!S113:S116)</f>
        <v>2</v>
      </c>
      <c r="G27" s="35">
        <v>1</v>
      </c>
      <c r="H27" s="2"/>
      <c r="I27" s="2"/>
      <c r="J27" s="2"/>
      <c r="K27" s="2"/>
      <c r="L27" s="2"/>
      <c r="M27" s="26">
        <v>8</v>
      </c>
      <c r="N27" s="27"/>
      <c r="O27" s="27"/>
      <c r="P27" s="2">
        <v>2</v>
      </c>
      <c r="Q27" s="28"/>
      <c r="R27" s="26"/>
      <c r="S27" s="29"/>
      <c r="T27" s="29"/>
      <c r="U27" s="22">
        <f t="shared" si="0"/>
        <v>17</v>
      </c>
      <c r="V27" s="30">
        <f t="shared" ref="V27:V32" si="3">U27/20</f>
        <v>0.85</v>
      </c>
      <c r="W27" s="30">
        <f t="shared" si="2"/>
        <v>0.15000000000000002</v>
      </c>
      <c r="X27" s="24" t="s">
        <v>85</v>
      </c>
    </row>
    <row r="28" spans="1:24" ht="20.100000000000001" customHeight="1" x14ac:dyDescent="0.25">
      <c r="A28" s="24" t="s">
        <v>86</v>
      </c>
      <c r="B28" s="25" t="s">
        <v>87</v>
      </c>
      <c r="C28" s="25" t="s">
        <v>135</v>
      </c>
      <c r="D28" s="2">
        <f>SUM('[1]UG &amp; PG modules by staff'!I118:I121)</f>
        <v>0</v>
      </c>
      <c r="E28" s="2"/>
      <c r="F28" s="2">
        <f>SUM('[1]UG &amp; PG modules by staff'!S118:S121)</f>
        <v>0</v>
      </c>
      <c r="G28" s="35">
        <v>1</v>
      </c>
      <c r="H28" s="2"/>
      <c r="I28" s="2"/>
      <c r="J28" s="2"/>
      <c r="K28" s="2">
        <v>4</v>
      </c>
      <c r="L28" s="2"/>
      <c r="M28" s="26">
        <v>8</v>
      </c>
      <c r="N28" s="27"/>
      <c r="O28" s="27"/>
      <c r="P28" s="2"/>
      <c r="Q28" s="28">
        <v>2</v>
      </c>
      <c r="R28" s="26"/>
      <c r="S28" s="29"/>
      <c r="T28" s="29"/>
      <c r="U28" s="22">
        <f t="shared" si="0"/>
        <v>15</v>
      </c>
      <c r="V28" s="30">
        <f>U28/20</f>
        <v>0.75</v>
      </c>
      <c r="W28" s="30">
        <f t="shared" si="2"/>
        <v>0.25</v>
      </c>
      <c r="X28" s="24" t="s">
        <v>88</v>
      </c>
    </row>
    <row r="29" spans="1:24" ht="20.100000000000001" customHeight="1" x14ac:dyDescent="0.25">
      <c r="A29" s="24" t="s">
        <v>89</v>
      </c>
      <c r="B29" s="31" t="s">
        <v>90</v>
      </c>
      <c r="C29" s="31" t="s">
        <v>136</v>
      </c>
      <c r="D29" s="2">
        <f>SUM('[1]UG &amp; PG modules by staff'!I123:I126)</f>
        <v>4</v>
      </c>
      <c r="E29" s="2">
        <v>1</v>
      </c>
      <c r="F29" s="2">
        <f>SUM('[1]UG &amp; PG modules by staff'!S123:S126)</f>
        <v>4</v>
      </c>
      <c r="G29" s="2">
        <v>1</v>
      </c>
      <c r="H29" s="2"/>
      <c r="I29" s="2"/>
      <c r="J29" s="2"/>
      <c r="K29" s="2">
        <v>5.3</v>
      </c>
      <c r="L29" s="2"/>
      <c r="M29" s="26"/>
      <c r="N29" s="27"/>
      <c r="O29" s="27"/>
      <c r="P29" s="2"/>
      <c r="Q29" s="28"/>
      <c r="R29" s="26"/>
      <c r="S29" s="29"/>
      <c r="T29" s="29"/>
      <c r="U29" s="22">
        <f t="shared" si="0"/>
        <v>15.3</v>
      </c>
      <c r="V29" s="30">
        <f t="shared" si="3"/>
        <v>0.76500000000000001</v>
      </c>
      <c r="W29" s="30">
        <f t="shared" si="2"/>
        <v>0.23499999999999999</v>
      </c>
      <c r="X29" s="24"/>
    </row>
    <row r="30" spans="1:24" ht="20.100000000000001" customHeight="1" x14ac:dyDescent="0.25">
      <c r="A30" s="24" t="s">
        <v>91</v>
      </c>
      <c r="B30" s="31" t="s">
        <v>92</v>
      </c>
      <c r="C30" s="31" t="s">
        <v>137</v>
      </c>
      <c r="D30" s="2">
        <f>SUM('[1]UG &amp; PG modules by staff'!I128:I131)</f>
        <v>2</v>
      </c>
      <c r="E30" s="2"/>
      <c r="F30" s="2">
        <f>SUM('[1]UG &amp; PG modules by staff'!S128:S131)</f>
        <v>0</v>
      </c>
      <c r="G30" s="2"/>
      <c r="H30" s="2"/>
      <c r="I30" s="2"/>
      <c r="J30" s="2"/>
      <c r="K30" s="2"/>
      <c r="L30" s="2"/>
      <c r="M30" s="26">
        <v>12</v>
      </c>
      <c r="N30" s="27"/>
      <c r="O30" s="27"/>
      <c r="P30" s="2"/>
      <c r="Q30" s="28"/>
      <c r="R30" s="26">
        <v>2</v>
      </c>
      <c r="S30" s="29"/>
      <c r="T30" s="29">
        <v>2</v>
      </c>
      <c r="U30" s="22">
        <f t="shared" si="0"/>
        <v>18</v>
      </c>
      <c r="V30" s="30">
        <f t="shared" si="3"/>
        <v>0.9</v>
      </c>
      <c r="W30" s="30">
        <f t="shared" si="2"/>
        <v>9.9999999999999978E-2</v>
      </c>
      <c r="X30" s="24" t="s">
        <v>93</v>
      </c>
    </row>
    <row r="31" spans="1:24" ht="45" x14ac:dyDescent="0.25">
      <c r="A31" s="24" t="s">
        <v>94</v>
      </c>
      <c r="B31" s="31" t="s">
        <v>95</v>
      </c>
      <c r="C31" s="31" t="s">
        <v>138</v>
      </c>
      <c r="D31" s="2">
        <f>SUM('[1]UG &amp; PG modules by staff'!I133:I136)</f>
        <v>2</v>
      </c>
      <c r="E31" s="2">
        <v>1</v>
      </c>
      <c r="F31" s="2">
        <f>SUM('[1]UG &amp; PG modules by staff'!S133:S136)</f>
        <v>0</v>
      </c>
      <c r="G31" s="2"/>
      <c r="H31" s="2"/>
      <c r="I31" s="2">
        <v>1</v>
      </c>
      <c r="J31" s="2">
        <v>1</v>
      </c>
      <c r="K31" s="2">
        <v>1</v>
      </c>
      <c r="L31" s="2">
        <v>5</v>
      </c>
      <c r="M31" s="26"/>
      <c r="N31" s="27"/>
      <c r="O31" s="27"/>
      <c r="P31" s="2">
        <v>1</v>
      </c>
      <c r="Q31" s="28"/>
      <c r="R31" s="26"/>
      <c r="S31" s="29">
        <v>3</v>
      </c>
      <c r="T31" s="29"/>
      <c r="U31" s="22">
        <f t="shared" si="0"/>
        <v>15</v>
      </c>
      <c r="V31" s="30">
        <f t="shared" si="3"/>
        <v>0.75</v>
      </c>
      <c r="W31" s="30">
        <f t="shared" si="2"/>
        <v>0.25</v>
      </c>
      <c r="X31" s="33" t="s">
        <v>96</v>
      </c>
    </row>
    <row r="32" spans="1:24" ht="20.100000000000001" customHeight="1" x14ac:dyDescent="0.25">
      <c r="A32" s="24" t="s">
        <v>97</v>
      </c>
      <c r="B32" s="36" t="s">
        <v>98</v>
      </c>
      <c r="C32" s="36" t="s">
        <v>139</v>
      </c>
      <c r="D32" s="2">
        <f>SUM('[1]UG &amp; PG modules by staff'!I138:I141)</f>
        <v>4</v>
      </c>
      <c r="E32" s="2"/>
      <c r="F32" s="2">
        <f>SUM('[1]UG &amp; PG modules by staff'!S138:S141)</f>
        <v>4</v>
      </c>
      <c r="G32" s="2"/>
      <c r="H32" s="2"/>
      <c r="I32" s="2"/>
      <c r="J32" s="2"/>
      <c r="K32" s="2"/>
      <c r="L32" s="2">
        <v>4</v>
      </c>
      <c r="M32" s="26"/>
      <c r="N32" s="27"/>
      <c r="O32" s="27"/>
      <c r="P32" s="2">
        <v>3</v>
      </c>
      <c r="Q32" s="28"/>
      <c r="R32" s="26"/>
      <c r="S32" s="29"/>
      <c r="T32" s="29"/>
      <c r="U32" s="22">
        <f t="shared" si="0"/>
        <v>15</v>
      </c>
      <c r="V32" s="30">
        <f t="shared" si="3"/>
        <v>0.75</v>
      </c>
      <c r="W32" s="30">
        <f t="shared" si="2"/>
        <v>0.25</v>
      </c>
      <c r="X32" s="24" t="s">
        <v>99</v>
      </c>
    </row>
    <row r="33" spans="1:24" ht="20.100000000000001" customHeight="1" x14ac:dyDescent="0.25">
      <c r="B33" s="37"/>
      <c r="C33" s="37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15"/>
    </row>
    <row r="34" spans="1:24" ht="20.100000000000001" customHeight="1" x14ac:dyDescent="0.25">
      <c r="A34" s="39" t="s">
        <v>100</v>
      </c>
      <c r="U34" s="38"/>
    </row>
    <row r="35" spans="1:24" ht="20.100000000000001" customHeight="1" x14ac:dyDescent="0.25">
      <c r="A35" s="24" t="s">
        <v>101</v>
      </c>
      <c r="B35" s="25" t="s">
        <v>102</v>
      </c>
      <c r="C35" s="25"/>
      <c r="D35" s="29">
        <f>SUM('[1]UG &amp; PG modules by staff'!I145:I148)</f>
        <v>0</v>
      </c>
      <c r="E35" s="29">
        <v>1</v>
      </c>
      <c r="F35" s="29">
        <f>SUM('[1]UG &amp; PG modules by staff'!S145:S148)</f>
        <v>2</v>
      </c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>
        <f>SUM(D35:P35)</f>
        <v>3</v>
      </c>
      <c r="V35" s="29"/>
      <c r="W35" s="29"/>
      <c r="X35" s="24"/>
    </row>
    <row r="36" spans="1:24" ht="20.100000000000001" customHeight="1" x14ac:dyDescent="0.25">
      <c r="A36" s="24" t="s">
        <v>103</v>
      </c>
      <c r="B36" s="31" t="s">
        <v>104</v>
      </c>
      <c r="C36" s="31"/>
      <c r="D36" s="29">
        <f>SUM('[1]UG &amp; PG modules by staff'!I150:I153)</f>
        <v>0</v>
      </c>
      <c r="E36" s="29"/>
      <c r="F36" s="29">
        <f>SUM('[1]UG &amp; PG modules by staff'!S150:S153)</f>
        <v>2</v>
      </c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>
        <f>SUM(D36:P36)</f>
        <v>2</v>
      </c>
      <c r="V36" s="29"/>
      <c r="W36" s="29"/>
      <c r="X36" s="24"/>
    </row>
    <row r="37" spans="1:24" ht="20.100000000000001" customHeight="1" x14ac:dyDescent="0.25">
      <c r="A37" s="24" t="s">
        <v>105</v>
      </c>
      <c r="B37" s="25" t="s">
        <v>106</v>
      </c>
      <c r="C37" s="25"/>
      <c r="D37" s="29">
        <f>SUM('[1]UG &amp; PG modules by staff'!I155:I158)</f>
        <v>2</v>
      </c>
      <c r="E37" s="29"/>
      <c r="F37" s="29">
        <f>SUM('[1]UG &amp; PG modules by staff'!S155:S158)</f>
        <v>0</v>
      </c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>
        <f>SUM(D37:P37)</f>
        <v>2</v>
      </c>
      <c r="V37" s="29"/>
      <c r="W37" s="29"/>
      <c r="X37" s="24"/>
    </row>
    <row r="38" spans="1:24" ht="20.100000000000001" customHeight="1" x14ac:dyDescent="0.25">
      <c r="A38" s="15"/>
      <c r="B38" s="42"/>
      <c r="C38" s="42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15"/>
    </row>
    <row r="40" spans="1:24" s="45" customFormat="1" ht="12.75" x14ac:dyDescent="0.25">
      <c r="A40" s="43" t="s">
        <v>107</v>
      </c>
      <c r="B40" s="43"/>
      <c r="C40" s="43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</row>
    <row r="41" spans="1:24" s="45" customFormat="1" ht="12.75" x14ac:dyDescent="0.25">
      <c r="A41" s="46" t="s">
        <v>108</v>
      </c>
      <c r="B41" s="43"/>
      <c r="C41" s="43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</row>
    <row r="42" spans="1:24" s="45" customFormat="1" ht="12.75" x14ac:dyDescent="0.25">
      <c r="A42" s="43" t="s">
        <v>109</v>
      </c>
      <c r="B42" s="43"/>
      <c r="C42" s="43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</row>
    <row r="43" spans="1:24" s="45" customFormat="1" ht="12.75" x14ac:dyDescent="0.25">
      <c r="A43" s="46" t="s">
        <v>110</v>
      </c>
      <c r="B43" s="43"/>
      <c r="C43" s="43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</row>
    <row r="44" spans="1:24" s="45" customFormat="1" ht="12.75" x14ac:dyDescent="0.25">
      <c r="A44" s="43" t="s">
        <v>111</v>
      </c>
      <c r="B44" s="43"/>
      <c r="C44" s="43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</row>
    <row r="45" spans="1:24" x14ac:dyDescent="0.25">
      <c r="A45" s="45" t="s">
        <v>112</v>
      </c>
      <c r="B45" s="47"/>
      <c r="C45" s="47"/>
    </row>
    <row r="47" spans="1:24" x14ac:dyDescent="0.25">
      <c r="B47" s="48"/>
      <c r="C47" s="48"/>
    </row>
    <row r="54" spans="2:3" x14ac:dyDescent="0.25">
      <c r="B54" s="48"/>
      <c r="C54" s="48"/>
    </row>
    <row r="58" spans="2:3" x14ac:dyDescent="0.25">
      <c r="B58" s="47"/>
      <c r="C58" s="47"/>
    </row>
    <row r="59" spans="2:3" x14ac:dyDescent="0.25">
      <c r="B59" s="42"/>
      <c r="C59" s="42"/>
    </row>
    <row r="60" spans="2:3" x14ac:dyDescent="0.25">
      <c r="B60" s="49"/>
      <c r="C60" s="49"/>
    </row>
    <row r="61" spans="2:3" x14ac:dyDescent="0.25">
      <c r="B61" s="47"/>
      <c r="C61" s="47"/>
    </row>
    <row r="62" spans="2:3" x14ac:dyDescent="0.25">
      <c r="B62" s="47"/>
      <c r="C62" s="47"/>
    </row>
    <row r="63" spans="2:3" x14ac:dyDescent="0.25">
      <c r="B63" s="47"/>
      <c r="C63" s="47"/>
    </row>
    <row r="64" spans="2:3" x14ac:dyDescent="0.25">
      <c r="B64" s="47"/>
      <c r="C64" s="47"/>
    </row>
    <row r="65" spans="2:3" x14ac:dyDescent="0.25">
      <c r="B65" s="47"/>
      <c r="C65" s="47"/>
    </row>
    <row r="66" spans="2:3" x14ac:dyDescent="0.25">
      <c r="B66" s="47"/>
      <c r="C66" s="47"/>
    </row>
    <row r="67" spans="2:3" x14ac:dyDescent="0.25">
      <c r="B67" s="50"/>
      <c r="C67" s="50"/>
    </row>
    <row r="69" spans="2:3" x14ac:dyDescent="0.25">
      <c r="B69" s="47"/>
      <c r="C69" s="47"/>
    </row>
    <row r="73" spans="2:3" x14ac:dyDescent="0.25">
      <c r="B73" s="47"/>
      <c r="C73" s="47"/>
    </row>
    <row r="77" spans="2:3" x14ac:dyDescent="0.25">
      <c r="B77" s="47"/>
      <c r="C77" s="47"/>
    </row>
    <row r="79" spans="2:3" x14ac:dyDescent="0.25">
      <c r="B79" s="47"/>
      <c r="C79" s="47"/>
    </row>
    <row r="80" spans="2:3" x14ac:dyDescent="0.25">
      <c r="B80" s="47"/>
      <c r="C80" s="47"/>
    </row>
    <row r="83" spans="2:3" x14ac:dyDescent="0.25">
      <c r="B83" s="47"/>
      <c r="C83" s="47"/>
    </row>
    <row r="85" spans="2:3" x14ac:dyDescent="0.25">
      <c r="B85" s="47"/>
      <c r="C85" s="47"/>
    </row>
    <row r="87" spans="2:3" x14ac:dyDescent="0.25">
      <c r="B87" s="47"/>
      <c r="C87" s="47"/>
    </row>
    <row r="88" spans="2:3" x14ac:dyDescent="0.25">
      <c r="B88" s="47"/>
      <c r="C88" s="47"/>
    </row>
    <row r="93" spans="2:3" x14ac:dyDescent="0.25">
      <c r="B93" s="47"/>
      <c r="C93" s="47"/>
    </row>
    <row r="94" spans="2:3" x14ac:dyDescent="0.25">
      <c r="B94" s="47"/>
      <c r="C94" s="47"/>
    </row>
    <row r="97" spans="2:3" x14ac:dyDescent="0.25">
      <c r="B97" s="51"/>
      <c r="C97" s="51"/>
    </row>
    <row r="98" spans="2:3" x14ac:dyDescent="0.25">
      <c r="B98" s="51"/>
      <c r="C98" s="51"/>
    </row>
    <row r="100" spans="2:3" x14ac:dyDescent="0.25">
      <c r="B100" s="47"/>
      <c r="C100" s="47"/>
    </row>
    <row r="102" spans="2:3" x14ac:dyDescent="0.25">
      <c r="B102" s="52"/>
      <c r="C102" s="52"/>
    </row>
    <row r="103" spans="2:3" x14ac:dyDescent="0.25">
      <c r="B103" s="47"/>
      <c r="C103" s="47"/>
    </row>
    <row r="104" spans="2:3" x14ac:dyDescent="0.25">
      <c r="B104" s="47"/>
      <c r="C104" s="47"/>
    </row>
  </sheetData>
  <mergeCells count="13">
    <mergeCell ref="U1:U3"/>
    <mergeCell ref="V1:V3"/>
    <mergeCell ref="W1:W3"/>
    <mergeCell ref="X1:X3"/>
    <mergeCell ref="D2:E2"/>
    <mergeCell ref="F2:G2"/>
    <mergeCell ref="I2:L2"/>
    <mergeCell ref="P1:T3"/>
    <mergeCell ref="A1:A3"/>
    <mergeCell ref="B1:B3"/>
    <mergeCell ref="D1:L1"/>
    <mergeCell ref="M1:M3"/>
    <mergeCell ref="N1:O3"/>
  </mergeCells>
  <conditionalFormatting sqref="V5:V32">
    <cfRule type="cellIs" dxfId="2" priority="1" operator="lessThan">
      <formula>0.7</formula>
    </cfRule>
    <cfRule type="cellIs" dxfId="1" priority="2" operator="greaterThan">
      <formula>0.8</formula>
    </cfRule>
    <cfRule type="cellIs" dxfId="0" priority="3" operator="greaterThan">
      <formula>80</formula>
    </cfRule>
  </conditionalFormatting>
  <pageMargins left="0.7" right="0.7" top="0.75" bottom="0.75" header="0.3" footer="0.3"/>
  <pageSetup paperSize="8" scale="6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Workload-TAS</vt:lpstr>
    </vt:vector>
  </TitlesOfParts>
  <Company>Robert Gordon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 Dawod (csdm)</dc:creator>
  <cp:lastModifiedBy>Adam Lyons (csdm)</cp:lastModifiedBy>
  <dcterms:created xsi:type="dcterms:W3CDTF">2019-04-15T16:30:54Z</dcterms:created>
  <dcterms:modified xsi:type="dcterms:W3CDTF">2019-06-28T14:32:02Z</dcterms:modified>
</cp:coreProperties>
</file>