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filterPrivacy="1"/>
  <xr:revisionPtr revIDLastSave="0" documentId="13_ncr:1_{EAFA9869-9177-4AEB-AB3D-72EB0C25710C}" xr6:coauthVersionLast="47" xr6:coauthVersionMax="47" xr10:uidLastSave="{00000000-0000-0000-0000-000000000000}"/>
  <bookViews>
    <workbookView xWindow="-120" yWindow="-120" windowWidth="29040" windowHeight="15720" xr2:uid="{00000000-000D-0000-FFFF-FFFF00000000}"/>
  </bookViews>
  <sheets>
    <sheet name="Gear Desig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1" i="1" l="1"/>
  <c r="D301" i="1"/>
  <c r="D55" i="1"/>
  <c r="F34" i="1"/>
  <c r="F32" i="1"/>
  <c r="E11" i="1"/>
  <c r="D28" i="1"/>
  <c r="D342" i="1"/>
  <c r="D343" i="1"/>
  <c r="D344" i="1" s="1"/>
  <c r="D341" i="1"/>
  <c r="D340" i="1"/>
  <c r="M291" i="1" l="1"/>
  <c r="O266" i="1"/>
  <c r="M281" i="1" s="1"/>
  <c r="O262" i="1"/>
  <c r="M311" i="1" s="1"/>
  <c r="C143" i="1"/>
  <c r="M301" i="1" l="1"/>
  <c r="L26" i="1"/>
  <c r="L24" i="1"/>
  <c r="E17" i="1"/>
  <c r="D24" i="1" s="1"/>
  <c r="E13" i="1"/>
  <c r="C58" i="1" s="1"/>
  <c r="D281" i="1" l="1"/>
  <c r="E284" i="1" s="1"/>
  <c r="D291" i="1"/>
  <c r="E294" i="1" s="1"/>
  <c r="E304" i="1"/>
  <c r="E3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0" authorId="0" shapeId="0" xr:uid="{27E3B2A8-1F9C-449F-9FEF-A5542D1AEECC}">
      <text>
        <r>
          <rPr>
            <b/>
            <sz val="9"/>
            <color indexed="81"/>
            <rFont val="Tahoma"/>
            <charset val="1"/>
          </rPr>
          <t>Author:</t>
        </r>
        <r>
          <rPr>
            <sz val="9"/>
            <color indexed="81"/>
            <rFont val="Tahoma"/>
            <charset val="1"/>
          </rPr>
          <t xml:space="preserve">
The dynamic factor (often denoted as Kv or Cv) in spur gear design is a multiplicative factor that accounts for the additional dynamic loads due to gear tooth inaccuracies, manufacturing tolerances, gear surface roughness, misalignment, and vibration during operation. It adjusts the ideal (static) gear tooth load to a more realistic dynamic load that the gear teeth actually experience.</t>
        </r>
      </text>
    </comment>
    <comment ref="B66" authorId="0" shapeId="0" xr:uid="{D7351FA9-BC45-4826-AEB9-9639EC7AD63D}">
      <text>
        <r>
          <rPr>
            <b/>
            <sz val="9"/>
            <color indexed="81"/>
            <rFont val="Tahoma"/>
            <charset val="1"/>
          </rPr>
          <t>Author:</t>
        </r>
        <r>
          <rPr>
            <sz val="9"/>
            <color indexed="81"/>
            <rFont val="Tahoma"/>
            <charset val="1"/>
          </rPr>
          <t xml:space="preserve">
The bending geometry factor (often denoted as 
𝐽
J or 
𝑌
𝐽
Y 
J
​
  in AGMA standards) is a dimensionless coefficient used in spur gear design to calculate the bending stress in the gear tooth root. It represents how the tooth shape and load distribution influence bending strength.</t>
        </r>
      </text>
    </comment>
    <comment ref="F68" authorId="0" shapeId="0" xr:uid="{60A48B64-0613-4582-9B2C-26C887A085D8}">
      <text>
        <r>
          <rPr>
            <b/>
            <sz val="9"/>
            <color indexed="81"/>
            <rFont val="Tahoma"/>
            <charset val="1"/>
          </rPr>
          <t>Author:</t>
        </r>
        <r>
          <rPr>
            <sz val="9"/>
            <color indexed="81"/>
            <rFont val="Tahoma"/>
            <charset val="1"/>
          </rPr>
          <t xml:space="preserve">
Key in geometry factor for gear based on number of teeth on gear and pinion from the Bending Geometry Factor Table</t>
        </r>
      </text>
    </comment>
    <comment ref="F69" authorId="0" shapeId="0" xr:uid="{5AAF35AB-C6C5-4AE3-9508-31263FEF40D9}">
      <text>
        <r>
          <rPr>
            <b/>
            <sz val="9"/>
            <color indexed="81"/>
            <rFont val="Tahoma"/>
            <charset val="1"/>
          </rPr>
          <t>Author:</t>
        </r>
        <r>
          <rPr>
            <sz val="9"/>
            <color indexed="81"/>
            <rFont val="Tahoma"/>
            <charset val="1"/>
          </rPr>
          <t xml:space="preserve">
Key in geometry factor for pinion based on number of teeth on gear and pinion from the Bending Geometry Factor Table</t>
        </r>
      </text>
    </comment>
    <comment ref="B93" authorId="0" shapeId="0" xr:uid="{F6BAA268-1D0D-473A-8A9D-F9AFB045F844}">
      <text>
        <r>
          <rPr>
            <b/>
            <sz val="9"/>
            <color indexed="81"/>
            <rFont val="Tahoma"/>
            <charset val="1"/>
          </rPr>
          <t>Author:</t>
        </r>
        <r>
          <rPr>
            <sz val="9"/>
            <color indexed="81"/>
            <rFont val="Tahoma"/>
            <charset val="1"/>
          </rPr>
          <t xml:space="preserve">
In spur gear design, the elastic coefficient (denoted as 
𝐶
𝑝
C 
p
​
  in AGMA standards or sometimes 
𝑍
𝐸
Z 
E
​
  in ISO) is a parameter used to evaluate contact (Hertzian) stress between meshing gear teeth. It encapsulates the material properties of the mating gears—specifically their Young’s modulus (E) and Poisson’s ratio (ν).</t>
        </r>
      </text>
    </comment>
    <comment ref="D97" authorId="0" shapeId="0" xr:uid="{7042D005-B147-45DA-B66B-C731D183CF4D}">
      <text>
        <r>
          <rPr>
            <b/>
            <sz val="9"/>
            <color indexed="81"/>
            <rFont val="Tahoma"/>
            <charset val="1"/>
          </rPr>
          <t>Author:</t>
        </r>
        <r>
          <rPr>
            <sz val="9"/>
            <color indexed="81"/>
            <rFont val="Tahoma"/>
            <charset val="1"/>
          </rPr>
          <t xml:space="preserve">
insert appropriate coefficient value based on material of meshing pinion and gear from Table 14-8
</t>
        </r>
      </text>
    </comment>
    <comment ref="B117" authorId="0" shapeId="0" xr:uid="{F0182DA7-1D3A-4095-9B79-A706BB43E574}">
      <text>
        <r>
          <rPr>
            <b/>
            <sz val="9"/>
            <color indexed="81"/>
            <rFont val="Tahoma"/>
            <charset val="1"/>
          </rPr>
          <t>Author:</t>
        </r>
        <r>
          <rPr>
            <sz val="9"/>
            <color indexed="81"/>
            <rFont val="Tahoma"/>
            <charset val="1"/>
          </rPr>
          <t xml:space="preserve">
In spur gear design, the overload factor (denoted as 
𝐾
𝑜
K 
o
​
 ) accounts for unexpected or occasional external overloads that are not reflected in the nominal design torque. It's a safety multiplier applied to the tangential load to represent the severity and unpredictability of real-world operating conditions.</t>
        </r>
      </text>
    </comment>
    <comment ref="E120" authorId="0" shapeId="0" xr:uid="{225DE7EE-6A2F-4D3E-B3A6-5C046EDB06A2}">
      <text>
        <r>
          <rPr>
            <b/>
            <sz val="9"/>
            <color indexed="81"/>
            <rFont val="Tahoma"/>
            <charset val="1"/>
          </rPr>
          <t>Author:</t>
        </r>
        <r>
          <rPr>
            <sz val="9"/>
            <color indexed="81"/>
            <rFont val="Tahoma"/>
            <charset val="1"/>
          </rPr>
          <t xml:space="preserve">
insert appropriate overload factor value from the Table of Overload Factors</t>
        </r>
      </text>
    </comment>
    <comment ref="B133" authorId="0" shapeId="0" xr:uid="{3CE376AA-4247-4A1D-8E9B-12A83F7E7B16}">
      <text>
        <r>
          <rPr>
            <b/>
            <sz val="9"/>
            <color indexed="81"/>
            <rFont val="Tahoma"/>
            <family val="2"/>
          </rPr>
          <t>Author:</t>
        </r>
        <r>
          <rPr>
            <sz val="9"/>
            <color indexed="81"/>
            <rFont val="Tahoma"/>
            <family val="2"/>
          </rPr>
          <t xml:space="preserve">
In spur gear design, the surface condition factor (denoted as C f or sometimes part of the contact stress modifier in AGMA and ISO standards) accounts for the influence of surface finish, hardness variation, and manufacturing quality on the pitting (contact) fatigue strength of gear teeth.</t>
        </r>
      </text>
    </comment>
    <comment ref="E135" authorId="0" shapeId="0" xr:uid="{131FA287-7DFA-4BA3-9733-50D60789FD1F}">
      <text>
        <r>
          <rPr>
            <b/>
            <sz val="9"/>
            <color indexed="81"/>
            <rFont val="Tahoma"/>
            <charset val="1"/>
          </rPr>
          <t>Author:</t>
        </r>
        <r>
          <rPr>
            <sz val="9"/>
            <color indexed="81"/>
            <rFont val="Tahoma"/>
            <charset val="1"/>
          </rPr>
          <t xml:space="preserve">
key in appropariate surface condition factor based on gear post-processing and hardness </t>
        </r>
      </text>
    </comment>
    <comment ref="B139" authorId="0" shapeId="0" xr:uid="{E6A4B38D-7726-4B79-91D1-BA37CA3D34EA}">
      <text>
        <r>
          <rPr>
            <b/>
            <sz val="9"/>
            <color indexed="81"/>
            <rFont val="Tahoma"/>
            <family val="2"/>
          </rPr>
          <t>Eleazar Archer:</t>
        </r>
        <r>
          <rPr>
            <sz val="9"/>
            <color indexed="81"/>
            <rFont val="Tahoma"/>
            <family val="2"/>
          </rPr>
          <t xml:space="preserve">
</t>
        </r>
      </text>
    </comment>
    <comment ref="B147" authorId="0" shapeId="0" xr:uid="{4CE31417-7852-454C-A4AB-70F2D0A5B639}">
      <text>
        <r>
          <rPr>
            <b/>
            <sz val="9"/>
            <color indexed="81"/>
            <rFont val="Tahoma"/>
            <family val="2"/>
          </rPr>
          <t>Author:</t>
        </r>
        <r>
          <rPr>
            <sz val="9"/>
            <color indexed="81"/>
            <rFont val="Tahoma"/>
            <family val="2"/>
          </rPr>
          <t xml:space="preserve">
In spur gear design, the load distribution factor—denoted as 
𝐾
𝑚
K 
m
​
  in AGMA standards—is a multiplier used to account for the non-uniform distribution of load across the face width of the gear. It reflects the fact that due to manufacturing imperfections, misalignment, and deflections, the load is not spread evenly over the full face width, leading to local stress concentrations.</t>
        </r>
      </text>
    </comment>
    <comment ref="B153" authorId="0" shapeId="0" xr:uid="{F30DBDC6-1B0D-40AE-88D6-DAFF112CE30A}">
      <text>
        <r>
          <rPr>
            <b/>
            <sz val="9"/>
            <color indexed="81"/>
            <rFont val="Tahoma"/>
            <family val="2"/>
          </rPr>
          <t>Author:</t>
        </r>
        <r>
          <rPr>
            <sz val="9"/>
            <color indexed="81"/>
            <rFont val="Tahoma"/>
            <family val="2"/>
          </rPr>
          <t xml:space="preserve">
In spur gear design, the hardness ratio factor—often denoted as Z H or incorporated into contact stress equations as a hardness correction factor—adjusts the pitting resistance based on the relative hardness of the pinion and gear materials.</t>
        </r>
      </text>
    </comment>
    <comment ref="B177" authorId="0" shapeId="0" xr:uid="{52ACC1A9-060D-4314-AD40-2BAD6FF33BEB}">
      <text>
        <r>
          <rPr>
            <b/>
            <sz val="9"/>
            <color indexed="81"/>
            <rFont val="Tahoma"/>
            <family val="2"/>
          </rPr>
          <t>Author:</t>
        </r>
        <r>
          <rPr>
            <sz val="9"/>
            <color indexed="81"/>
            <rFont val="Tahoma"/>
            <family val="2"/>
          </rPr>
          <t xml:space="preserve">
In spur gear design, the stress cycle factor (also called life factor or fatigue factor) accounts for how the number of load cycles affects the gear’s bending or contact fatigue strength. </t>
        </r>
      </text>
    </comment>
    <comment ref="F198" authorId="0" shapeId="0" xr:uid="{1BADB617-B8D9-43CF-9784-31C82DBE6C26}">
      <text>
        <r>
          <rPr>
            <b/>
            <sz val="9"/>
            <color indexed="81"/>
            <rFont val="Tahoma"/>
            <family val="2"/>
          </rPr>
          <t>Author:</t>
        </r>
        <r>
          <rPr>
            <sz val="9"/>
            <color indexed="81"/>
            <rFont val="Tahoma"/>
            <family val="2"/>
          </rPr>
          <t xml:space="preserve">
Designing for 10^7 cycles</t>
        </r>
      </text>
    </comment>
    <comment ref="R198" authorId="0" shapeId="0" xr:uid="{E9EE6738-3415-48F9-B102-E4E0222B1803}">
      <text>
        <r>
          <rPr>
            <b/>
            <sz val="9"/>
            <color indexed="81"/>
            <rFont val="Tahoma"/>
            <family val="2"/>
          </rPr>
          <t>Author:</t>
        </r>
        <r>
          <rPr>
            <sz val="9"/>
            <color indexed="81"/>
            <rFont val="Tahoma"/>
            <family val="2"/>
          </rPr>
          <t xml:space="preserve">
Designing for 10^7 cycles</t>
        </r>
      </text>
    </comment>
    <comment ref="B203" authorId="0" shapeId="0" xr:uid="{0E82B929-AB93-4E2B-ADB2-8D4CE83F4E52}">
      <text>
        <r>
          <rPr>
            <b/>
            <sz val="9"/>
            <color indexed="81"/>
            <rFont val="Tahoma"/>
            <family val="2"/>
          </rPr>
          <t>Author:</t>
        </r>
        <r>
          <rPr>
            <sz val="9"/>
            <color indexed="81"/>
            <rFont val="Tahoma"/>
            <family val="2"/>
          </rPr>
          <t xml:space="preserve">
In spur gear design, the reliability factor (often denoted as  Yz) is used to adjust the allowable bending or contact stress based on the desired probability of failure (i.e., the gear’s reliability level).</t>
        </r>
      </text>
    </comment>
    <comment ref="P235" authorId="0" shapeId="0" xr:uid="{D5B3A1FD-19BA-4985-8381-1F363BBA0301}">
      <text>
        <r>
          <rPr>
            <b/>
            <sz val="9"/>
            <color indexed="81"/>
            <rFont val="Tahoma"/>
            <family val="2"/>
          </rPr>
          <t>Author:</t>
        </r>
        <r>
          <rPr>
            <sz val="9"/>
            <color indexed="81"/>
            <rFont val="Tahoma"/>
            <family val="2"/>
          </rPr>
          <t xml:space="preserve">
Designing for at least 1.2 mB</t>
        </r>
      </text>
    </comment>
    <comment ref="F254" authorId="0" shapeId="0" xr:uid="{958CFF37-DA25-4693-AE37-2CE7A6CF99CB}">
      <text>
        <r>
          <rPr>
            <b/>
            <sz val="9"/>
            <color indexed="81"/>
            <rFont val="Tahoma"/>
            <family val="2"/>
          </rPr>
          <t>Author:</t>
        </r>
        <r>
          <rPr>
            <sz val="9"/>
            <color indexed="81"/>
            <rFont val="Tahoma"/>
            <family val="2"/>
          </rPr>
          <t xml:space="preserve">
insert appropriate desired bending safety factor </t>
        </r>
      </text>
    </comment>
    <comment ref="M254" authorId="0" shapeId="0" xr:uid="{5A34019B-AB50-4256-812A-E4273E0F9AA1}">
      <text>
        <r>
          <rPr>
            <b/>
            <sz val="9"/>
            <color indexed="81"/>
            <rFont val="Tahoma"/>
            <family val="2"/>
          </rPr>
          <t>Author:</t>
        </r>
        <r>
          <rPr>
            <sz val="9"/>
            <color indexed="81"/>
            <rFont val="Tahoma"/>
            <family val="2"/>
          </rPr>
          <t xml:space="preserve">
insert appropriate desired pitting safety factor </t>
        </r>
      </text>
    </comment>
  </commentList>
</comments>
</file>

<file path=xl/sharedStrings.xml><?xml version="1.0" encoding="utf-8"?>
<sst xmlns="http://schemas.openxmlformats.org/spreadsheetml/2006/main" count="142" uniqueCount="109">
  <si>
    <t xml:space="preserve">              =</t>
  </si>
  <si>
    <t xml:space="preserve">                =</t>
  </si>
  <si>
    <t>N-m</t>
  </si>
  <si>
    <t>rad/s</t>
  </si>
  <si>
    <t>Angular velocity Convertor</t>
  </si>
  <si>
    <t>rpm</t>
  </si>
  <si>
    <t>rpm is equal to</t>
  </si>
  <si>
    <t xml:space="preserve">rad/s is equal to    </t>
  </si>
  <si>
    <t>mm</t>
  </si>
  <si>
    <t>KINEMATICS</t>
  </si>
  <si>
    <t>INITIAL SPECKS</t>
  </si>
  <si>
    <t>KW</t>
  </si>
  <si>
    <t>KN</t>
  </si>
  <si>
    <t>mm/tooth</t>
  </si>
  <si>
    <t>Design Tables</t>
  </si>
  <si>
    <t>1. Modules</t>
  </si>
  <si>
    <t>Teeth</t>
  </si>
  <si>
    <t>2. Pressure Angle</t>
  </si>
  <si>
    <t>FACE WIDTH, b</t>
  </si>
  <si>
    <t>Correction factors;</t>
  </si>
  <si>
    <t>Standar equations</t>
  </si>
  <si>
    <t xml:space="preserve">             =</t>
  </si>
  <si>
    <t>m/s</t>
  </si>
  <si>
    <t>Using a cut or milled profile,</t>
  </si>
  <si>
    <t>Bending geometry factor table</t>
  </si>
  <si>
    <t>Elastic coefficient table</t>
  </si>
  <si>
    <t>For steel gears</t>
  </si>
  <si>
    <t>Elastic coefficient is</t>
  </si>
  <si>
    <t>Overload factor table</t>
  </si>
  <si>
    <t>Chosen overload factor is</t>
  </si>
  <si>
    <t>6. Size factor Ks</t>
  </si>
  <si>
    <t>9. Stress cycle factor</t>
  </si>
  <si>
    <t>For bending</t>
  </si>
  <si>
    <t>Designing for 0.99 reliability</t>
  </si>
  <si>
    <r>
      <t>Chosen value for Y</t>
    </r>
    <r>
      <rPr>
        <sz val="8"/>
        <color theme="1"/>
        <rFont val="Calibri"/>
        <family val="2"/>
        <scheme val="minor"/>
      </rPr>
      <t>N</t>
    </r>
    <r>
      <rPr>
        <sz val="11"/>
        <color theme="1"/>
        <rFont val="Calibri"/>
        <family val="2"/>
        <scheme val="minor"/>
      </rPr>
      <t xml:space="preserve"> is</t>
    </r>
  </si>
  <si>
    <r>
      <t>10. Y</t>
    </r>
    <r>
      <rPr>
        <sz val="8"/>
        <color theme="1"/>
        <rFont val="Calibri"/>
        <family val="2"/>
        <scheme val="minor"/>
      </rPr>
      <t>Z</t>
    </r>
    <r>
      <rPr>
        <sz val="11"/>
        <color theme="1"/>
        <rFont val="Calibri"/>
        <family val="2"/>
        <scheme val="minor"/>
      </rPr>
      <t>, Reliability factor</t>
    </r>
  </si>
  <si>
    <r>
      <t>Chosen value for Y</t>
    </r>
    <r>
      <rPr>
        <sz val="8"/>
        <color theme="1"/>
        <rFont val="Calibri"/>
        <family val="2"/>
        <scheme val="minor"/>
      </rPr>
      <t>Z</t>
    </r>
    <r>
      <rPr>
        <sz val="11"/>
        <color theme="1"/>
        <rFont val="Calibri"/>
        <family val="2"/>
        <scheme val="minor"/>
      </rPr>
      <t xml:space="preserve"> is</t>
    </r>
  </si>
  <si>
    <r>
      <t>11. Temperature factor, Y</t>
    </r>
    <r>
      <rPr>
        <sz val="8"/>
        <color theme="1"/>
        <rFont val="Calibri"/>
        <family val="2"/>
      </rPr>
      <t>θ</t>
    </r>
  </si>
  <si>
    <t>Note</t>
  </si>
  <si>
    <t>Designing for maximum 50 degrees celcius</t>
  </si>
  <si>
    <r>
      <t>1. Dynamic factor K</t>
    </r>
    <r>
      <rPr>
        <sz val="8"/>
        <color theme="1"/>
        <rFont val="Calibri"/>
        <family val="2"/>
        <scheme val="minor"/>
      </rPr>
      <t>V</t>
    </r>
  </si>
  <si>
    <r>
      <t xml:space="preserve">          K</t>
    </r>
    <r>
      <rPr>
        <sz val="8"/>
        <color theme="1"/>
        <rFont val="Calibri"/>
        <family val="2"/>
        <scheme val="minor"/>
      </rPr>
      <t>V</t>
    </r>
    <r>
      <rPr>
        <sz val="11"/>
        <color theme="1"/>
        <rFont val="Calibri"/>
        <family val="2"/>
        <scheme val="minor"/>
      </rPr>
      <t>=</t>
    </r>
  </si>
  <si>
    <r>
      <t>2. Bending geometry factor Y</t>
    </r>
    <r>
      <rPr>
        <sz val="8"/>
        <color theme="1"/>
        <rFont val="Calibri"/>
        <family val="2"/>
        <scheme val="minor"/>
      </rPr>
      <t>j</t>
    </r>
    <r>
      <rPr>
        <sz val="11"/>
        <color theme="1"/>
        <rFont val="Calibri"/>
        <family val="2"/>
        <scheme val="minor"/>
      </rPr>
      <t xml:space="preserve"> / I</t>
    </r>
  </si>
  <si>
    <r>
      <t>From the table, Y</t>
    </r>
    <r>
      <rPr>
        <sz val="8"/>
        <color theme="1"/>
        <rFont val="Calibri"/>
        <family val="2"/>
        <scheme val="minor"/>
      </rPr>
      <t>j</t>
    </r>
    <r>
      <rPr>
        <sz val="11"/>
        <color theme="1"/>
        <rFont val="Calibri"/>
        <family val="2"/>
        <scheme val="minor"/>
      </rPr>
      <t xml:space="preserve"> / I for the gear is </t>
    </r>
  </si>
  <si>
    <r>
      <t>and Y</t>
    </r>
    <r>
      <rPr>
        <sz val="8"/>
        <color theme="1"/>
        <rFont val="Calibri"/>
        <family val="2"/>
        <scheme val="minor"/>
      </rPr>
      <t>j</t>
    </r>
    <r>
      <rPr>
        <sz val="11"/>
        <color theme="1"/>
        <rFont val="Calibri"/>
        <family val="2"/>
        <scheme val="minor"/>
      </rPr>
      <t xml:space="preserve"> / I for the pinion is </t>
    </r>
  </si>
  <si>
    <r>
      <t>3. Elastic coefficient Z</t>
    </r>
    <r>
      <rPr>
        <sz val="8"/>
        <color theme="1"/>
        <rFont val="Calibri"/>
        <family val="2"/>
        <scheme val="minor"/>
      </rPr>
      <t>E</t>
    </r>
  </si>
  <si>
    <r>
      <t>4. Overload factor K</t>
    </r>
    <r>
      <rPr>
        <sz val="8"/>
        <color theme="1"/>
        <rFont val="Calibri"/>
        <family val="2"/>
        <scheme val="minor"/>
      </rPr>
      <t>O</t>
    </r>
  </si>
  <si>
    <r>
      <t>5. Surface condition factor Z</t>
    </r>
    <r>
      <rPr>
        <sz val="8"/>
        <color theme="1"/>
        <rFont val="Calibri"/>
        <family val="2"/>
        <scheme val="minor"/>
      </rPr>
      <t>R</t>
    </r>
  </si>
  <si>
    <r>
      <t>Chosen value of Z</t>
    </r>
    <r>
      <rPr>
        <sz val="8"/>
        <color theme="1"/>
        <rFont val="Calibri"/>
        <family val="2"/>
        <scheme val="minor"/>
      </rPr>
      <t>R</t>
    </r>
    <r>
      <rPr>
        <sz val="11"/>
        <color theme="1"/>
        <rFont val="Calibri"/>
        <family val="2"/>
        <scheme val="minor"/>
      </rPr>
      <t xml:space="preserve"> is to</t>
    </r>
  </si>
  <si>
    <r>
      <t>7. Load distribution factor K</t>
    </r>
    <r>
      <rPr>
        <sz val="8"/>
        <color theme="1"/>
        <rFont val="Calibri"/>
        <family val="2"/>
        <scheme val="minor"/>
      </rPr>
      <t>H</t>
    </r>
  </si>
  <si>
    <r>
      <t>Chosen value for K</t>
    </r>
    <r>
      <rPr>
        <sz val="8"/>
        <color theme="1"/>
        <rFont val="Calibri"/>
        <family val="2"/>
        <scheme val="minor"/>
      </rPr>
      <t>H</t>
    </r>
    <r>
      <rPr>
        <sz val="11"/>
        <color theme="1"/>
        <rFont val="Calibri"/>
        <family val="2"/>
        <scheme val="minor"/>
      </rPr>
      <t xml:space="preserve"> is</t>
    </r>
  </si>
  <si>
    <r>
      <t>8. Hardness ratio factor C</t>
    </r>
    <r>
      <rPr>
        <sz val="8"/>
        <color theme="1"/>
        <rFont val="Calibri"/>
        <family val="2"/>
        <scheme val="minor"/>
      </rPr>
      <t>H</t>
    </r>
  </si>
  <si>
    <r>
      <t>Chosen value for C</t>
    </r>
    <r>
      <rPr>
        <sz val="8"/>
        <color theme="1"/>
        <rFont val="Calibri"/>
        <family val="2"/>
        <scheme val="minor"/>
      </rPr>
      <t>H</t>
    </r>
    <r>
      <rPr>
        <sz val="11"/>
        <color theme="1"/>
        <rFont val="Calibri"/>
        <family val="2"/>
        <scheme val="minor"/>
      </rPr>
      <t xml:space="preserve"> is</t>
    </r>
  </si>
  <si>
    <r>
      <t>For bending, Y</t>
    </r>
    <r>
      <rPr>
        <sz val="8"/>
        <color theme="1"/>
        <rFont val="Calibri"/>
        <family val="2"/>
        <scheme val="minor"/>
      </rPr>
      <t>N</t>
    </r>
  </si>
  <si>
    <r>
      <t>For Pitting, Z</t>
    </r>
    <r>
      <rPr>
        <sz val="8"/>
        <color theme="1"/>
        <rFont val="Calibri"/>
        <family val="2"/>
        <scheme val="minor"/>
      </rPr>
      <t>N</t>
    </r>
  </si>
  <si>
    <r>
      <t>Chosen value for Z</t>
    </r>
    <r>
      <rPr>
        <sz val="8"/>
        <color theme="1"/>
        <rFont val="Calibri"/>
        <family val="2"/>
        <scheme val="minor"/>
      </rPr>
      <t>N</t>
    </r>
    <r>
      <rPr>
        <sz val="11"/>
        <color theme="1"/>
        <rFont val="Calibri"/>
        <family val="2"/>
        <scheme val="minor"/>
      </rPr>
      <t xml:space="preserve"> is</t>
    </r>
  </si>
  <si>
    <r>
      <t>Chosen value for Y</t>
    </r>
    <r>
      <rPr>
        <sz val="8"/>
        <color theme="1"/>
        <rFont val="Calibri"/>
        <family val="2"/>
      </rPr>
      <t>θ</t>
    </r>
    <r>
      <rPr>
        <sz val="11"/>
        <color theme="1"/>
        <rFont val="Calibri"/>
        <family val="2"/>
        <scheme val="minor"/>
      </rPr>
      <t xml:space="preserve"> is</t>
    </r>
  </si>
  <si>
    <r>
      <t>12. Rim thickness factor, K</t>
    </r>
    <r>
      <rPr>
        <sz val="8"/>
        <color theme="1"/>
        <rFont val="Calibri"/>
        <family val="2"/>
        <scheme val="minor"/>
      </rPr>
      <t>B</t>
    </r>
  </si>
  <si>
    <r>
      <t>Chosen value for K</t>
    </r>
    <r>
      <rPr>
        <sz val="8"/>
        <color theme="1"/>
        <rFont val="Calibri"/>
        <family val="2"/>
        <scheme val="minor"/>
      </rPr>
      <t>B</t>
    </r>
    <r>
      <rPr>
        <sz val="11"/>
        <color theme="1"/>
        <rFont val="Calibri"/>
        <family val="2"/>
        <scheme val="minor"/>
      </rPr>
      <t xml:space="preserve"> is</t>
    </r>
  </si>
  <si>
    <t>13. Safety factors</t>
  </si>
  <si>
    <r>
      <t>Chosen value for S</t>
    </r>
    <r>
      <rPr>
        <sz val="8"/>
        <color theme="1"/>
        <rFont val="Calibri"/>
        <family val="2"/>
        <scheme val="minor"/>
      </rPr>
      <t>F</t>
    </r>
    <r>
      <rPr>
        <sz val="11"/>
        <color theme="1"/>
        <rFont val="Calibri"/>
        <family val="2"/>
        <scheme val="minor"/>
      </rPr>
      <t xml:space="preserve"> is</t>
    </r>
  </si>
  <si>
    <t>For pitting</t>
  </si>
  <si>
    <r>
      <t>Chosen value for S</t>
    </r>
    <r>
      <rPr>
        <sz val="8"/>
        <color theme="1"/>
        <rFont val="Calibri"/>
        <family val="2"/>
        <scheme val="minor"/>
      </rPr>
      <t>H</t>
    </r>
    <r>
      <rPr>
        <sz val="11"/>
        <color theme="1"/>
        <rFont val="Calibri"/>
        <family val="2"/>
        <scheme val="minor"/>
      </rPr>
      <t xml:space="preserve"> is</t>
    </r>
  </si>
  <si>
    <t>Design analysis</t>
  </si>
  <si>
    <t>1. Bending in driver gear</t>
  </si>
  <si>
    <t>b</t>
  </si>
  <si>
    <t>MPa</t>
  </si>
  <si>
    <t>Chosen contact strength in psi is</t>
  </si>
  <si>
    <t>psi</t>
  </si>
  <si>
    <t>Contact strength in MPa</t>
  </si>
  <si>
    <t>Chosen bending strength in psi is</t>
  </si>
  <si>
    <t>Contact bending in MPa</t>
  </si>
  <si>
    <t>2. Bending in driven gear</t>
  </si>
  <si>
    <t>3. Pitting in driver gear</t>
  </si>
  <si>
    <t>4. Pitting in driven gear</t>
  </si>
  <si>
    <t>Chosen value for face wudth bis</t>
  </si>
  <si>
    <t>POST SPECIFICATIONS</t>
  </si>
  <si>
    <t>tooth thickness, t =</t>
  </si>
  <si>
    <t>circular pitch, p      =</t>
  </si>
  <si>
    <t>addendum, a        =</t>
  </si>
  <si>
    <t>deddendum, d      =</t>
  </si>
  <si>
    <t>clearance, c         =</t>
  </si>
  <si>
    <t>𝐷𝑟𝑖𝑣𝑒𝑟 𝑔𝑒𝑎𝑟 𝑠𝑝𝑒𝑒𝑑, 𝑛_𝑝  (𝑟𝑝𝑚)=</t>
  </si>
  <si>
    <t>𝐷𝑟𝑖𝑣𝑒𝑛 𝑔𝑒𝑎𝑟 𝑝𝑖𝑡𝑐ℎ 𝑑𝑖𝑎𝑚𝑒𝑡𝑒𝑟, 𝐷_𝑔  (𝑚𝑚)=</t>
  </si>
  <si>
    <t>𝐺𝑒𝑎𝑟 𝑟𝑒𝑑𝑢𝑐𝑡𝑖𝑜𝑛 𝑟𝑎𝑡𝑖𝑜=</t>
  </si>
  <si>
    <t>𝐷𝑟𝑖𝑣𝑒𝑟 𝑔𝑒𝑎𝑟 𝑝𝑖𝑡𝑐ℎ 𝑑𝑖𝑎𝑚𝑒𝑡𝑒𝑟, 𝐷_𝑝  (𝑚𝑚)=</t>
  </si>
  <si>
    <t>𝐷𝑟𝑖𝑣𝑒𝑛 𝑔𝑒𝑎𝑟 𝑠𝑝𝑒𝑒𝑑, 𝑛_𝑔  (𝑟𝑝𝑚)=</t>
  </si>
  <si>
    <t>𝐷𝑟𝑖𝑣𝑒𝑟 𝑔𝑒𝑎𝑟 𝑡𝑜𝑟𝑞𝑢𝑒, 𝑇_𝑝  (𝑁−𝑚)=</t>
  </si>
  <si>
    <t xml:space="preserve">SPUR GEAR DESIGN SHEET by Eleazar Archer </t>
  </si>
  <si>
    <t>Surface Condition</t>
  </si>
  <si>
    <t>Factor Value</t>
  </si>
  <si>
    <t>Ground, fine finish, case-hardened</t>
  </si>
  <si>
    <t>Precision hobbed or shaved</t>
  </si>
  <si>
    <t>Commercial hobbed, no hardening</t>
  </si>
  <si>
    <t>Rough finish, no surface treatment</t>
  </si>
  <si>
    <t>1.1–1.2</t>
  </si>
  <si>
    <t>1.3–1.4</t>
  </si>
  <si>
    <t>1.5–2.0</t>
  </si>
  <si>
    <t>Kh Range</t>
  </si>
  <si>
    <t>Face Width</t>
  </si>
  <si>
    <t>≤ 1 inch (narrow)</t>
  </si>
  <si>
    <t>1–6 inches</t>
  </si>
  <si>
    <t>&gt; 6 inches</t>
  </si>
  <si>
    <t>Long shafts / poor support</t>
  </si>
  <si>
    <t>1.0 – 1.1</t>
  </si>
  <si>
    <t>1.1 – 1.3</t>
  </si>
  <si>
    <t>1.3 – 1.8</t>
  </si>
  <si>
    <t>1.8 – 2.5</t>
  </si>
  <si>
    <r>
      <rPr>
        <b/>
        <sz val="11"/>
        <color rgb="FFFF0000"/>
        <rFont val="Calibri"/>
        <family val="2"/>
        <scheme val="minor"/>
      </rPr>
      <t>NOTE:</t>
    </r>
    <r>
      <rPr>
        <b/>
        <sz val="11"/>
        <color theme="1"/>
        <rFont val="Calibri"/>
        <family val="2"/>
        <scheme val="minor"/>
      </rPr>
      <t xml:space="preserve"> Edit only green cells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</si>
</sst>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FF0000"/>
      <name val="Calibri"/>
      <family val="2"/>
      <scheme val="minor"/>
    </font>
  </fonts>
  <fills count="7">
    <fill>
      <patternFill patternType="none"/>
    </fill>
    <fill>
      <patternFill patternType="gray125"/>
    </fill>
    <fill>
      <patternFill patternType="solid">
        <fgColor theme="9"/>
        <bgColor indexed="64"/>
      </patternFill>
    </fill>
    <fill>
      <patternFill patternType="solid">
        <fgColor theme="0" tint="-0.14999847407452621"/>
        <bgColor indexed="64"/>
      </patternFill>
    </fill>
    <fill>
      <patternFill patternType="solid">
        <fgColor theme="4"/>
        <bgColor indexed="64"/>
      </patternFill>
    </fill>
    <fill>
      <patternFill patternType="solid">
        <fgColor theme="0" tint="-0.249977111117893"/>
        <bgColor indexed="64"/>
      </patternFill>
    </fill>
    <fill>
      <patternFill patternType="solid">
        <fgColor theme="2" tint="-0.749992370372631"/>
        <bgColor indexed="64"/>
      </patternFill>
    </fill>
  </fills>
  <borders count="11">
    <border>
      <left/>
      <right/>
      <top/>
      <bottom/>
      <diagonal/>
    </border>
    <border>
      <left/>
      <right/>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28">
    <xf numFmtId="0" fontId="0" fillId="0" borderId="0" xfId="0"/>
    <xf numFmtId="0" fontId="1" fillId="0" borderId="0" xfId="0" applyFont="1"/>
    <xf numFmtId="0" fontId="0" fillId="0" borderId="0" xfId="0" quotePrefix="1"/>
    <xf numFmtId="0" fontId="0" fillId="2" borderId="0" xfId="0" applyFill="1"/>
    <xf numFmtId="0" fontId="0" fillId="0" borderId="1" xfId="0" applyBorder="1"/>
    <xf numFmtId="0" fontId="0" fillId="0" borderId="0" xfId="0" applyAlignment="1">
      <alignment horizontal="center"/>
    </xf>
    <xf numFmtId="0" fontId="0" fillId="3" borderId="0" xfId="0" applyFill="1"/>
    <xf numFmtId="0" fontId="0" fillId="4" borderId="0" xfId="0" applyFill="1"/>
    <xf numFmtId="0" fontId="0" fillId="0" borderId="2" xfId="0" applyBorder="1"/>
    <xf numFmtId="0" fontId="0" fillId="0" borderId="3" xfId="0" applyBorder="1"/>
    <xf numFmtId="0" fontId="0" fillId="2" borderId="2" xfId="0" applyFill="1" applyBorder="1"/>
    <xf numFmtId="0" fontId="0" fillId="0" borderId="4" xfId="0" applyBorder="1"/>
    <xf numFmtId="0" fontId="0" fillId="0" borderId="5" xfId="0" applyBorder="1"/>
    <xf numFmtId="0" fontId="0" fillId="0" borderId="6" xfId="0" applyBorder="1"/>
    <xf numFmtId="0" fontId="0" fillId="6" borderId="0" xfId="0" applyFill="1"/>
    <xf numFmtId="0" fontId="0" fillId="4" borderId="1" xfId="0" applyFill="1" applyBorder="1"/>
    <xf numFmtId="0" fontId="0" fillId="4" borderId="0" xfId="0" applyFill="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0" fillId="0" borderId="0" xfId="0" applyAlignment="1">
      <alignment horizontal="right"/>
    </xf>
    <xf numFmtId="0" fontId="0" fillId="3" borderId="0" xfId="0" applyFill="1" applyAlignment="1">
      <alignment horizontal="left"/>
    </xf>
    <xf numFmtId="0" fontId="0" fillId="0" borderId="0" xfId="0" applyAlignment="1">
      <alignment vertical="center" wrapText="1"/>
    </xf>
    <xf numFmtId="0" fontId="1" fillId="0" borderId="10" xfId="0" applyFont="1" applyBorder="1" applyAlignment="1">
      <alignment horizontal="center"/>
    </xf>
    <xf numFmtId="0" fontId="1" fillId="0" borderId="10" xfId="0" applyFont="1" applyBorder="1" applyAlignment="1">
      <alignment wrapText="1"/>
    </xf>
    <xf numFmtId="0" fontId="0" fillId="0" borderId="10" xfId="0" applyBorder="1"/>
    <xf numFmtId="0" fontId="0" fillId="0" borderId="10" xfId="0" applyBorder="1" applyAlignment="1">
      <alignment vertical="center" wrapText="1"/>
    </xf>
    <xf numFmtId="0" fontId="1"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e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oneCellAnchor>
    <xdr:from>
      <xdr:col>0</xdr:col>
      <xdr:colOff>617519</xdr:colOff>
      <xdr:row>16</xdr:row>
      <xdr:rowOff>9740</xdr:rowOff>
    </xdr:from>
    <xdr:ext cx="2141099" cy="18332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D0E7D962-CC9E-4133-91C7-875B6EFC5EBB}"/>
                </a:ext>
              </a:extLst>
            </xdr:cNvPr>
            <xdr:cNvSpPr txBox="1"/>
          </xdr:nvSpPr>
          <xdr:spPr>
            <a:xfrm>
              <a:off x="617519" y="3091987"/>
              <a:ext cx="2141099" cy="183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𝐷𝑟𝑖𝑣𝑒𝑛</m:t>
                    </m:r>
                    <m:r>
                      <a:rPr lang="en-US" sz="1100" b="0" i="1">
                        <a:latin typeface="Cambria Math" panose="02040503050406030204" pitchFamily="18" charset="0"/>
                      </a:rPr>
                      <m:t> </m:t>
                    </m:r>
                    <m:r>
                      <a:rPr lang="en-US" sz="1100" b="0" i="1">
                        <a:latin typeface="Cambria Math" panose="02040503050406030204" pitchFamily="18" charset="0"/>
                      </a:rPr>
                      <m:t>𝑔𝑒𝑎𝑟</m:t>
                    </m:r>
                    <m:r>
                      <a:rPr lang="en-US" sz="1100" b="0" i="1">
                        <a:latin typeface="Cambria Math" panose="02040503050406030204" pitchFamily="18" charset="0"/>
                      </a:rPr>
                      <m:t> </m:t>
                    </m:r>
                    <m:r>
                      <a:rPr lang="en-US" sz="1100" b="0" i="1">
                        <a:latin typeface="Cambria Math" panose="02040503050406030204" pitchFamily="18" charset="0"/>
                      </a:rPr>
                      <m:t>𝑡𝑜𝑟𝑞𝑢𝑒</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𝑔</m:t>
                        </m:r>
                      </m:sub>
                    </m:sSub>
                    <m:r>
                      <a:rPr lang="en-US" sz="1100" b="0" i="1">
                        <a:latin typeface="Cambria Math" panose="02040503050406030204" pitchFamily="18" charset="0"/>
                      </a:rPr>
                      <m:t> </m:t>
                    </m:r>
                    <m:d>
                      <m:dPr>
                        <m:ctrlPr>
                          <a:rPr lang="en-US" sz="1100" b="0" i="1">
                            <a:latin typeface="Cambria Math" panose="02040503050406030204" pitchFamily="18" charset="0"/>
                          </a:rPr>
                        </m:ctrlPr>
                      </m:dPr>
                      <m:e>
                        <m:r>
                          <a:rPr lang="en-US" sz="1100" b="0" i="1">
                            <a:latin typeface="Cambria Math" panose="02040503050406030204" pitchFamily="18" charset="0"/>
                          </a:rPr>
                          <m:t>𝑁</m:t>
                        </m:r>
                        <m:r>
                          <a:rPr lang="en-US" sz="1100" b="0" i="1">
                            <a:latin typeface="Cambria Math" panose="02040503050406030204" pitchFamily="18" charset="0"/>
                          </a:rPr>
                          <m:t>−</m:t>
                        </m:r>
                        <m:r>
                          <a:rPr lang="en-US" sz="1100" b="0" i="1">
                            <a:latin typeface="Cambria Math" panose="02040503050406030204" pitchFamily="18" charset="0"/>
                          </a:rPr>
                          <m:t>𝑚</m:t>
                        </m:r>
                      </m:e>
                    </m:d>
                    <m:r>
                      <a:rPr lang="en-US" sz="1100" b="0" i="1">
                        <a:latin typeface="Cambria Math" panose="02040503050406030204" pitchFamily="18" charset="0"/>
                      </a:rPr>
                      <m:t>=</m:t>
                    </m:r>
                  </m:oMath>
                </m:oMathPara>
              </a14:m>
              <a:endParaRPr lang="en-US" sz="1100"/>
            </a:p>
          </xdr:txBody>
        </xdr:sp>
      </mc:Choice>
      <mc:Fallback xmlns="">
        <xdr:sp macro="" textlink="">
          <xdr:nvSpPr>
            <xdr:cNvPr id="8" name="TextBox 7">
              <a:extLst>
                <a:ext uri="{FF2B5EF4-FFF2-40B4-BE49-F238E27FC236}">
                  <a16:creationId xmlns:a16="http://schemas.microsoft.com/office/drawing/2014/main" id="{D0E7D962-CC9E-4133-91C7-875B6EFC5EBB}"/>
                </a:ext>
              </a:extLst>
            </xdr:cNvPr>
            <xdr:cNvSpPr txBox="1"/>
          </xdr:nvSpPr>
          <xdr:spPr>
            <a:xfrm>
              <a:off x="617519" y="3091987"/>
              <a:ext cx="2141099" cy="183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𝐷𝑟𝑖𝑣𝑒𝑛 𝑔𝑒𝑎𝑟 𝑡𝑜𝑟𝑞𝑢𝑒, 𝑇_𝑔  (𝑁−𝑚)=</a:t>
              </a:r>
              <a:endParaRPr lang="en-US" sz="1100"/>
            </a:p>
          </xdr:txBody>
        </xdr:sp>
      </mc:Fallback>
    </mc:AlternateContent>
    <xdr:clientData/>
  </xdr:oneCellAnchor>
  <xdr:oneCellAnchor>
    <xdr:from>
      <xdr:col>0</xdr:col>
      <xdr:colOff>333375</xdr:colOff>
      <xdr:row>25</xdr:row>
      <xdr:rowOff>80962</xdr:rowOff>
    </xdr:from>
    <xdr:ext cx="2060885" cy="31688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9C753007-98A7-4B3A-85E5-8A987622AA57}"/>
                </a:ext>
              </a:extLst>
            </xdr:cNvPr>
            <xdr:cNvSpPr txBox="1"/>
          </xdr:nvSpPr>
          <xdr:spPr>
            <a:xfrm>
              <a:off x="333375" y="4843462"/>
              <a:ext cx="2060885"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𝑇𝑎𝑛𝑔𝑒𝑛𝑡𝑖𝑎𝑙</m:t>
                    </m:r>
                    <m:r>
                      <a:rPr lang="en-US" sz="1100" b="0" i="1">
                        <a:latin typeface="Cambria Math" panose="02040503050406030204" pitchFamily="18" charset="0"/>
                      </a:rPr>
                      <m:t> </m:t>
                    </m:r>
                    <m:r>
                      <a:rPr lang="en-US" sz="1100" b="0" i="1">
                        <a:latin typeface="Cambria Math" panose="02040503050406030204" pitchFamily="18" charset="0"/>
                      </a:rPr>
                      <m:t>𝑓𝑜𝑟𝑐𝑒</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𝑊</m:t>
                        </m:r>
                      </m:e>
                      <m:sub>
                        <m:r>
                          <a:rPr lang="en-US" sz="1100" b="0" i="1">
                            <a:latin typeface="Cambria Math" panose="02040503050406030204" pitchFamily="18" charset="0"/>
                          </a:rPr>
                          <m:t>𝑡</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60,000</m:t>
                        </m:r>
                        <m:r>
                          <a:rPr lang="en-US" sz="1100" b="0" i="1">
                            <a:latin typeface="Cambria Math" panose="02040503050406030204" pitchFamily="18" charset="0"/>
                          </a:rPr>
                          <m:t>𝐻</m:t>
                        </m:r>
                      </m:num>
                      <m:den>
                        <m:r>
                          <a:rPr lang="en-US" sz="1100" b="0" i="1">
                            <a:latin typeface="Cambria Math" panose="02040503050406030204" pitchFamily="18" charset="0"/>
                            <a:ea typeface="Cambria Math" panose="02040503050406030204" pitchFamily="18" charset="0"/>
                          </a:rPr>
                          <m:t>𝜋</m:t>
                        </m:r>
                        <m:r>
                          <a:rPr lang="en-US" sz="1100" b="0" i="1">
                            <a:latin typeface="Cambria Math" panose="02040503050406030204" pitchFamily="18" charset="0"/>
                            <a:ea typeface="Cambria Math" panose="02040503050406030204" pitchFamily="18" charset="0"/>
                          </a:rPr>
                          <m:t>𝑛𝑑</m:t>
                        </m:r>
                      </m:den>
                    </m:f>
                  </m:oMath>
                </m:oMathPara>
              </a14:m>
              <a:endParaRPr lang="en-US" sz="1100"/>
            </a:p>
          </xdr:txBody>
        </xdr:sp>
      </mc:Choice>
      <mc:Fallback xmlns="">
        <xdr:sp macro="" textlink="">
          <xdr:nvSpPr>
            <xdr:cNvPr id="9" name="TextBox 8">
              <a:extLst>
                <a:ext uri="{FF2B5EF4-FFF2-40B4-BE49-F238E27FC236}">
                  <a16:creationId xmlns:a16="http://schemas.microsoft.com/office/drawing/2014/main" id="{9C753007-98A7-4B3A-85E5-8A987622AA57}"/>
                </a:ext>
              </a:extLst>
            </xdr:cNvPr>
            <xdr:cNvSpPr txBox="1"/>
          </xdr:nvSpPr>
          <xdr:spPr>
            <a:xfrm>
              <a:off x="333375" y="4843462"/>
              <a:ext cx="2060885"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𝑇𝑎𝑛𝑔𝑒𝑛𝑡𝑖𝑎𝑙 𝑓𝑜𝑟𝑐𝑒, 𝑊_𝑡=60,000𝐻/</a:t>
              </a:r>
              <a:r>
                <a:rPr lang="en-US" sz="1100" b="0" i="0">
                  <a:latin typeface="Cambria Math" panose="02040503050406030204" pitchFamily="18" charset="0"/>
                  <a:ea typeface="Cambria Math" panose="02040503050406030204" pitchFamily="18" charset="0"/>
                </a:rPr>
                <a:t>𝜋𝑛𝑑</a:t>
              </a:r>
              <a:endParaRPr lang="en-US" sz="1100"/>
            </a:p>
          </xdr:txBody>
        </xdr:sp>
      </mc:Fallback>
    </mc:AlternateContent>
    <xdr:clientData/>
  </xdr:oneCellAnchor>
  <xdr:oneCellAnchor>
    <xdr:from>
      <xdr:col>0</xdr:col>
      <xdr:colOff>361950</xdr:colOff>
      <xdr:row>21</xdr:row>
      <xdr:rowOff>33337</xdr:rowOff>
    </xdr:from>
    <xdr:ext cx="2452403" cy="31803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2B5F3D20-A1D5-49A1-8F21-1147AB443C1C}"/>
                </a:ext>
              </a:extLst>
            </xdr:cNvPr>
            <xdr:cNvSpPr txBox="1"/>
          </xdr:nvSpPr>
          <xdr:spPr>
            <a:xfrm>
              <a:off x="361950" y="4033837"/>
              <a:ext cx="245240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𝐷𝑟𝑖𝑣𝑒𝑛</m:t>
                    </m:r>
                    <m:r>
                      <a:rPr lang="en-US" sz="1100" b="0" i="1">
                        <a:latin typeface="Cambria Math" panose="02040503050406030204" pitchFamily="18" charset="0"/>
                      </a:rPr>
                      <m:t> </m:t>
                    </m:r>
                    <m:r>
                      <a:rPr lang="en-US" sz="1100" b="0" i="1">
                        <a:latin typeface="Cambria Math" panose="02040503050406030204" pitchFamily="18" charset="0"/>
                      </a:rPr>
                      <m:t>𝑔𝑒𝑎𝑟</m:t>
                    </m:r>
                    <m:r>
                      <a:rPr lang="en-US" sz="1100" b="0" i="1">
                        <a:latin typeface="Cambria Math" panose="02040503050406030204" pitchFamily="18" charset="0"/>
                      </a:rPr>
                      <m:t> </m:t>
                    </m:r>
                    <m:r>
                      <a:rPr lang="en-US" sz="1100" b="0" i="1">
                        <a:latin typeface="Cambria Math" panose="02040503050406030204" pitchFamily="18" charset="0"/>
                      </a:rPr>
                      <m:t>𝑝𝑜𝑤𝑒</m:t>
                    </m:r>
                    <m:r>
                      <a:rPr lang="en-US" sz="1100" b="0" i="1">
                        <a:latin typeface="Cambria Math" panose="02040503050406030204" pitchFamily="18" charset="0"/>
                      </a:rPr>
                      <m:t>, </m:t>
                    </m:r>
                    <m:r>
                      <a:rPr lang="en-US" sz="1100" b="0" i="1">
                        <a:latin typeface="Cambria Math" panose="02040503050406030204" pitchFamily="18" charset="0"/>
                      </a:rPr>
                      <m:t>𝐻</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1000</m:t>
                        </m:r>
                      </m:den>
                    </m:f>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𝑔</m:t>
                        </m:r>
                      </m:sub>
                    </m:sSub>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𝜔</m:t>
                        </m:r>
                      </m:e>
                      <m:sub>
                        <m:r>
                          <a:rPr lang="en-US" sz="1100" b="0" i="1">
                            <a:latin typeface="Cambria Math" panose="02040503050406030204" pitchFamily="18" charset="0"/>
                            <a:ea typeface="Cambria Math" panose="02040503050406030204" pitchFamily="18" charset="0"/>
                          </a:rPr>
                          <m:t>𝑔</m:t>
                        </m:r>
                      </m:sub>
                    </m:sSub>
                  </m:oMath>
                </m:oMathPara>
              </a14:m>
              <a:endParaRPr lang="en-US" sz="1100"/>
            </a:p>
          </xdr:txBody>
        </xdr:sp>
      </mc:Choice>
      <mc:Fallback xmlns="">
        <xdr:sp macro="" textlink="">
          <xdr:nvSpPr>
            <xdr:cNvPr id="10" name="TextBox 9">
              <a:extLst>
                <a:ext uri="{FF2B5EF4-FFF2-40B4-BE49-F238E27FC236}">
                  <a16:creationId xmlns:a16="http://schemas.microsoft.com/office/drawing/2014/main" id="{2B5F3D20-A1D5-49A1-8F21-1147AB443C1C}"/>
                </a:ext>
              </a:extLst>
            </xdr:cNvPr>
            <xdr:cNvSpPr txBox="1"/>
          </xdr:nvSpPr>
          <xdr:spPr>
            <a:xfrm>
              <a:off x="361950" y="4033837"/>
              <a:ext cx="245240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𝐷𝑟𝑖𝑣𝑒𝑛 𝑔𝑒𝑎𝑟 𝑝𝑜𝑤𝑒, 𝐻=1/1000</a:t>
              </a: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𝑇_𝑔</a:t>
              </a:r>
              <a:r>
                <a:rPr lang="en-US" sz="1100" b="0" i="0">
                  <a:latin typeface="Cambria Math" panose="02040503050406030204" pitchFamily="18" charset="0"/>
                  <a:ea typeface="Cambria Math" panose="02040503050406030204" pitchFamily="18" charset="0"/>
                </a:rPr>
                <a:t>×𝜔_𝑔</a:t>
              </a:r>
              <a:endParaRPr lang="en-US" sz="1100"/>
            </a:p>
          </xdr:txBody>
        </xdr:sp>
      </mc:Fallback>
    </mc:AlternateContent>
    <xdr:clientData/>
  </xdr:oneCellAnchor>
  <xdr:oneCellAnchor>
    <xdr:from>
      <xdr:col>0</xdr:col>
      <xdr:colOff>834240</xdr:colOff>
      <xdr:row>28</xdr:row>
      <xdr:rowOff>186700</xdr:rowOff>
    </xdr:from>
    <xdr:ext cx="1281056"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B66B0346-6F52-4F64-BD65-990953B2F2AA}"/>
                </a:ext>
              </a:extLst>
            </xdr:cNvPr>
            <xdr:cNvSpPr txBox="1"/>
          </xdr:nvSpPr>
          <xdr:spPr>
            <a:xfrm>
              <a:off x="834240" y="5580633"/>
              <a:ext cx="12810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𝑀𝑒𝑡𝑟𝑖𝑐</m:t>
                    </m:r>
                    <m:r>
                      <a:rPr lang="en-US" sz="1100" b="0" i="1">
                        <a:latin typeface="Cambria Math" panose="02040503050406030204" pitchFamily="18" charset="0"/>
                      </a:rPr>
                      <m:t> </m:t>
                    </m:r>
                    <m:r>
                      <a:rPr lang="en-US" sz="1100" b="0" i="1">
                        <a:latin typeface="Cambria Math" panose="02040503050406030204" pitchFamily="18" charset="0"/>
                      </a:rPr>
                      <m:t>𝑚𝑜𝑑𝑢𝑙𝑒</m:t>
                    </m:r>
                    <m:r>
                      <a:rPr lang="en-US" sz="1100" b="0" i="1">
                        <a:latin typeface="Cambria Math" panose="02040503050406030204" pitchFamily="18" charset="0"/>
                      </a:rPr>
                      <m:t>, </m:t>
                    </m:r>
                    <m:r>
                      <a:rPr lang="en-US" sz="1100" b="0" i="1">
                        <a:latin typeface="Cambria Math" panose="02040503050406030204" pitchFamily="18" charset="0"/>
                      </a:rPr>
                      <m:t>𝑚</m:t>
                    </m:r>
                    <m:r>
                      <a:rPr lang="en-US" sz="1100" b="0" i="1">
                        <a:latin typeface="Cambria Math" panose="02040503050406030204" pitchFamily="18" charset="0"/>
                      </a:rPr>
                      <m:t>=</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B66B0346-6F52-4F64-BD65-990953B2F2AA}"/>
                </a:ext>
              </a:extLst>
            </xdr:cNvPr>
            <xdr:cNvSpPr txBox="1"/>
          </xdr:nvSpPr>
          <xdr:spPr>
            <a:xfrm>
              <a:off x="834240" y="5580633"/>
              <a:ext cx="12810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𝑀𝑒𝑡𝑟𝑖𝑐 𝑚𝑜𝑑𝑢𝑙𝑒, 𝑚=</a:t>
              </a:r>
              <a:endParaRPr lang="en-US" sz="1100"/>
            </a:p>
          </xdr:txBody>
        </xdr:sp>
      </mc:Fallback>
    </mc:AlternateContent>
    <xdr:clientData/>
  </xdr:oneCellAnchor>
  <xdr:oneCellAnchor>
    <xdr:from>
      <xdr:col>1</xdr:col>
      <xdr:colOff>6723</xdr:colOff>
      <xdr:row>31</xdr:row>
      <xdr:rowOff>6723</xdr:rowOff>
    </xdr:from>
    <xdr:ext cx="2428806" cy="182614"/>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8606C09-B995-4C2B-8B39-0082BFB12C81}"/>
                </a:ext>
              </a:extLst>
            </xdr:cNvPr>
            <xdr:cNvSpPr txBox="1"/>
          </xdr:nvSpPr>
          <xdr:spPr>
            <a:xfrm>
              <a:off x="616323" y="5912223"/>
              <a:ext cx="242880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𝑁𝑢𝑚𝑏𝑒𝑟</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𝑡𝑒𝑒𝑡h</m:t>
                    </m:r>
                    <m:r>
                      <a:rPr lang="en-US" sz="1100" b="0" i="1">
                        <a:latin typeface="Cambria Math" panose="02040503050406030204" pitchFamily="18" charset="0"/>
                      </a:rPr>
                      <m:t> </m:t>
                    </m:r>
                    <m:r>
                      <a:rPr lang="en-US" sz="1100" b="0" i="1">
                        <a:latin typeface="Cambria Math" panose="02040503050406030204" pitchFamily="18" charset="0"/>
                      </a:rPr>
                      <m:t>𝑜𝑛</m:t>
                    </m:r>
                    <m:r>
                      <a:rPr lang="en-US" sz="1100" b="0" i="1">
                        <a:latin typeface="Cambria Math" panose="02040503050406030204" pitchFamily="18" charset="0"/>
                      </a:rPr>
                      <m:t> </m:t>
                    </m:r>
                    <m:r>
                      <a:rPr lang="en-US" sz="1100" b="0" i="1">
                        <a:latin typeface="Cambria Math" panose="02040503050406030204" pitchFamily="18" charset="0"/>
                      </a:rPr>
                      <m:t>𝑑𝑟𝑖𝑣𝑒𝑟</m:t>
                    </m:r>
                    <m:r>
                      <a:rPr lang="en-US" sz="1100" b="0" i="1">
                        <a:latin typeface="Cambria Math" panose="02040503050406030204" pitchFamily="18" charset="0"/>
                      </a:rPr>
                      <m:t> </m:t>
                    </m:r>
                    <m:r>
                      <a:rPr lang="en-US" sz="1100" b="0" i="1">
                        <a:latin typeface="Cambria Math" panose="02040503050406030204" pitchFamily="18" charset="0"/>
                      </a:rPr>
                      <m:t>𝑔𝑒𝑎𝑟</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𝑁</m:t>
                        </m:r>
                      </m:e>
                      <m:sub>
                        <m:r>
                          <a:rPr lang="en-US" sz="1100" b="0" i="1">
                            <a:latin typeface="Cambria Math" panose="02040503050406030204" pitchFamily="18" charset="0"/>
                          </a:rPr>
                          <m:t>𝑝</m:t>
                        </m:r>
                      </m:sub>
                    </m:sSub>
                    <m:r>
                      <a:rPr lang="en-US" sz="1100" b="0" i="1">
                        <a:latin typeface="Cambria Math" panose="02040503050406030204" pitchFamily="18" charset="0"/>
                      </a:rPr>
                      <m:t>=</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08606C09-B995-4C2B-8B39-0082BFB12C81}"/>
                </a:ext>
              </a:extLst>
            </xdr:cNvPr>
            <xdr:cNvSpPr txBox="1"/>
          </xdr:nvSpPr>
          <xdr:spPr>
            <a:xfrm>
              <a:off x="616323" y="5912223"/>
              <a:ext cx="242880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𝑁𝑢𝑚𝑏𝑒𝑟 𝑜𝑓 𝑡𝑒𝑒𝑡ℎ 𝑜𝑛 𝑑𝑟𝑖𝑣𝑒𝑟 𝑔𝑒𝑎𝑟,𝑁_𝑝=</a:t>
              </a:r>
              <a:endParaRPr lang="en-US" sz="1100"/>
            </a:p>
          </xdr:txBody>
        </xdr:sp>
      </mc:Fallback>
    </mc:AlternateContent>
    <xdr:clientData/>
  </xdr:oneCellAnchor>
  <xdr:oneCellAnchor>
    <xdr:from>
      <xdr:col>1</xdr:col>
      <xdr:colOff>28575</xdr:colOff>
      <xdr:row>33</xdr:row>
      <xdr:rowOff>0</xdr:rowOff>
    </xdr:from>
    <xdr:ext cx="2439579" cy="183320"/>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8FF84ED1-4DED-4111-8D97-6D54B26C0F69}"/>
                </a:ext>
              </a:extLst>
            </xdr:cNvPr>
            <xdr:cNvSpPr txBox="1"/>
          </xdr:nvSpPr>
          <xdr:spPr>
            <a:xfrm>
              <a:off x="638175" y="6286500"/>
              <a:ext cx="2439579" cy="183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𝑁𝑢𝑚𝑏𝑒𝑟</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𝑡𝑒𝑒𝑡h</m:t>
                    </m:r>
                    <m:r>
                      <a:rPr lang="en-US" sz="1100" b="0" i="1">
                        <a:latin typeface="Cambria Math" panose="02040503050406030204" pitchFamily="18" charset="0"/>
                      </a:rPr>
                      <m:t> </m:t>
                    </m:r>
                    <m:r>
                      <a:rPr lang="en-US" sz="1100" b="0" i="1">
                        <a:latin typeface="Cambria Math" panose="02040503050406030204" pitchFamily="18" charset="0"/>
                      </a:rPr>
                      <m:t>𝑜𝑛</m:t>
                    </m:r>
                    <m:r>
                      <a:rPr lang="en-US" sz="1100" b="0" i="1">
                        <a:latin typeface="Cambria Math" panose="02040503050406030204" pitchFamily="18" charset="0"/>
                      </a:rPr>
                      <m:t> </m:t>
                    </m:r>
                    <m:r>
                      <a:rPr lang="en-US" sz="1100" b="0" i="1">
                        <a:latin typeface="Cambria Math" panose="02040503050406030204" pitchFamily="18" charset="0"/>
                      </a:rPr>
                      <m:t>𝑑𝑟𝑖𝑣𝑒𝑛</m:t>
                    </m:r>
                    <m:r>
                      <a:rPr lang="en-US" sz="1100" b="0" i="1">
                        <a:latin typeface="Cambria Math" panose="02040503050406030204" pitchFamily="18" charset="0"/>
                      </a:rPr>
                      <m:t> </m:t>
                    </m:r>
                    <m:r>
                      <a:rPr lang="en-US" sz="1100" b="0" i="1">
                        <a:latin typeface="Cambria Math" panose="02040503050406030204" pitchFamily="18" charset="0"/>
                      </a:rPr>
                      <m:t>𝑔𝑒𝑎𝑟</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𝑁</m:t>
                        </m:r>
                      </m:e>
                      <m:sub>
                        <m:r>
                          <a:rPr lang="en-US" sz="1100" b="0" i="1">
                            <a:latin typeface="Cambria Math" panose="02040503050406030204" pitchFamily="18" charset="0"/>
                          </a:rPr>
                          <m:t>𝑔</m:t>
                        </m:r>
                      </m:sub>
                    </m:sSub>
                    <m:r>
                      <a:rPr lang="en-US" sz="1100" b="0" i="1">
                        <a:latin typeface="Cambria Math" panose="02040503050406030204" pitchFamily="18" charset="0"/>
                      </a:rPr>
                      <m:t>=</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8FF84ED1-4DED-4111-8D97-6D54B26C0F69}"/>
                </a:ext>
              </a:extLst>
            </xdr:cNvPr>
            <xdr:cNvSpPr txBox="1"/>
          </xdr:nvSpPr>
          <xdr:spPr>
            <a:xfrm>
              <a:off x="638175" y="6286500"/>
              <a:ext cx="2439579" cy="183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𝑁𝑢𝑚𝑏𝑒𝑟 𝑜𝑓 𝑡𝑒𝑒𝑡ℎ 𝑜𝑛 𝑑𝑟𝑖𝑣𝑒𝑛 𝑔𝑒𝑎𝑟,𝑁_𝑔=</a:t>
              </a:r>
              <a:endParaRPr lang="en-US" sz="1100"/>
            </a:p>
          </xdr:txBody>
        </xdr:sp>
      </mc:Fallback>
    </mc:AlternateContent>
    <xdr:clientData/>
  </xdr:oneCellAnchor>
  <xdr:twoCellAnchor editAs="oneCell">
    <xdr:from>
      <xdr:col>14</xdr:col>
      <xdr:colOff>45027</xdr:colOff>
      <xdr:row>24</xdr:row>
      <xdr:rowOff>40359</xdr:rowOff>
    </xdr:from>
    <xdr:to>
      <xdr:col>21</xdr:col>
      <xdr:colOff>219649</xdr:colOff>
      <xdr:row>29</xdr:row>
      <xdr:rowOff>182242</xdr:rowOff>
    </xdr:to>
    <xdr:pic>
      <xdr:nvPicPr>
        <xdr:cNvPr id="17" name="Picture 16">
          <a:extLst>
            <a:ext uri="{FF2B5EF4-FFF2-40B4-BE49-F238E27FC236}">
              <a16:creationId xmlns:a16="http://schemas.microsoft.com/office/drawing/2014/main" id="{14D033E5-E51D-42A1-8738-8A4C4504CD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9427" y="4612359"/>
          <a:ext cx="4774623" cy="1102946"/>
        </a:xfrm>
        <a:prstGeom prst="rect">
          <a:avLst/>
        </a:prstGeom>
      </xdr:spPr>
    </xdr:pic>
    <xdr:clientData/>
  </xdr:twoCellAnchor>
  <xdr:twoCellAnchor editAs="oneCell">
    <xdr:from>
      <xdr:col>14</xdr:col>
      <xdr:colOff>173182</xdr:colOff>
      <xdr:row>32</xdr:row>
      <xdr:rowOff>138547</xdr:rowOff>
    </xdr:from>
    <xdr:to>
      <xdr:col>21</xdr:col>
      <xdr:colOff>238699</xdr:colOff>
      <xdr:row>42</xdr:row>
      <xdr:rowOff>85907</xdr:rowOff>
    </xdr:to>
    <xdr:pic>
      <xdr:nvPicPr>
        <xdr:cNvPr id="19" name="Picture 18">
          <a:extLst>
            <a:ext uri="{FF2B5EF4-FFF2-40B4-BE49-F238E27FC236}">
              <a16:creationId xmlns:a16="http://schemas.microsoft.com/office/drawing/2014/main" id="{F6E06B80-0C22-4CA3-AAEF-B6B84ABDE0F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59091" y="6234547"/>
          <a:ext cx="4641273" cy="1852360"/>
        </a:xfrm>
        <a:prstGeom prst="rect">
          <a:avLst/>
        </a:prstGeom>
      </xdr:spPr>
    </xdr:pic>
    <xdr:clientData/>
  </xdr:twoCellAnchor>
  <xdr:twoCellAnchor editAs="oneCell">
    <xdr:from>
      <xdr:col>7</xdr:col>
      <xdr:colOff>44825</xdr:colOff>
      <xdr:row>51</xdr:row>
      <xdr:rowOff>44823</xdr:rowOff>
    </xdr:from>
    <xdr:to>
      <xdr:col>12</xdr:col>
      <xdr:colOff>150128</xdr:colOff>
      <xdr:row>62</xdr:row>
      <xdr:rowOff>172513</xdr:rowOff>
    </xdr:to>
    <xdr:pic>
      <xdr:nvPicPr>
        <xdr:cNvPr id="21" name="Picture 20">
          <a:extLst>
            <a:ext uri="{FF2B5EF4-FFF2-40B4-BE49-F238E27FC236}">
              <a16:creationId xmlns:a16="http://schemas.microsoft.com/office/drawing/2014/main" id="{7D4B23A9-A324-4D19-8EA2-9984B7F8FC4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280649" y="9760323"/>
          <a:ext cx="3742764" cy="2223190"/>
        </a:xfrm>
        <a:prstGeom prst="rect">
          <a:avLst/>
        </a:prstGeom>
      </xdr:spPr>
    </xdr:pic>
    <xdr:clientData/>
  </xdr:twoCellAnchor>
  <xdr:oneCellAnchor>
    <xdr:from>
      <xdr:col>1</xdr:col>
      <xdr:colOff>108695</xdr:colOff>
      <xdr:row>51</xdr:row>
      <xdr:rowOff>86284</xdr:rowOff>
    </xdr:from>
    <xdr:ext cx="1601143" cy="321435"/>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363F2478-77B2-4A8A-9583-5E1B6799B86A}"/>
                </a:ext>
              </a:extLst>
            </xdr:cNvPr>
            <xdr:cNvSpPr txBox="1"/>
          </xdr:nvSpPr>
          <xdr:spPr>
            <a:xfrm>
              <a:off x="713813" y="9801784"/>
              <a:ext cx="1601143"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solidFill>
                          <a:schemeClr val="tx1"/>
                        </a:solidFill>
                        <a:effectLst/>
                        <a:latin typeface="Cambria Math" panose="02040503050406030204" pitchFamily="18" charset="0"/>
                        <a:ea typeface="+mn-ea"/>
                        <a:cs typeface="+mn-cs"/>
                      </a:rPr>
                      <m:t>𝑉</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𝑙𝑖𝑛𝑒</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𝑣𝑒𝑙𝑜𝑐𝑖𝑡𝑦</m:t>
                    </m:r>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GB" sz="1100" i="1">
                            <a:solidFill>
                              <a:schemeClr val="tx1"/>
                            </a:solidFill>
                            <a:effectLst/>
                            <a:latin typeface="Cambria Math" panose="02040503050406030204" pitchFamily="18" charset="0"/>
                            <a:ea typeface="+mn-ea"/>
                            <a:cs typeface="+mn-cs"/>
                          </a:rPr>
                          <m:t>2</m:t>
                        </m:r>
                        <m:r>
                          <a:rPr lang="en-GB" sz="1100" i="1">
                            <a:solidFill>
                              <a:schemeClr val="tx1"/>
                            </a:solidFill>
                            <a:effectLst/>
                            <a:latin typeface="Cambria Math" panose="02040503050406030204" pitchFamily="18" charset="0"/>
                            <a:ea typeface="+mn-ea"/>
                            <a:cs typeface="+mn-cs"/>
                          </a:rPr>
                          <m:t>𝜋</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𝑛</m:t>
                            </m:r>
                          </m:e>
                          <m:sub>
                            <m:r>
                              <a:rPr lang="en-GB" sz="1100" i="1">
                                <a:solidFill>
                                  <a:schemeClr val="tx1"/>
                                </a:solidFill>
                                <a:effectLst/>
                                <a:latin typeface="Cambria Math" panose="02040503050406030204" pitchFamily="18" charset="0"/>
                                <a:ea typeface="+mn-ea"/>
                                <a:cs typeface="+mn-cs"/>
                              </a:rPr>
                              <m:t>1</m:t>
                            </m:r>
                          </m:sub>
                        </m:sSub>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𝑑</m:t>
                            </m:r>
                          </m:e>
                          <m:sub>
                            <m:r>
                              <a:rPr lang="en-GB" sz="1100" i="1">
                                <a:solidFill>
                                  <a:schemeClr val="tx1"/>
                                </a:solidFill>
                                <a:effectLst/>
                                <a:latin typeface="Cambria Math" panose="02040503050406030204" pitchFamily="18" charset="0"/>
                                <a:ea typeface="+mn-ea"/>
                                <a:cs typeface="+mn-cs"/>
                              </a:rPr>
                              <m:t>1</m:t>
                            </m:r>
                          </m:sub>
                        </m:sSub>
                      </m:num>
                      <m:den>
                        <m:r>
                          <a:rPr lang="en-GB" sz="1100" i="1">
                            <a:solidFill>
                              <a:schemeClr val="tx1"/>
                            </a:solidFill>
                            <a:effectLst/>
                            <a:latin typeface="Cambria Math" panose="02040503050406030204" pitchFamily="18" charset="0"/>
                            <a:ea typeface="+mn-ea"/>
                            <a:cs typeface="+mn-cs"/>
                          </a:rPr>
                          <m:t>60</m:t>
                        </m:r>
                      </m:den>
                    </m:f>
                  </m:oMath>
                </m:oMathPara>
              </a14:m>
              <a:endParaRPr lang="en-US" sz="1100"/>
            </a:p>
          </xdr:txBody>
        </xdr:sp>
      </mc:Choice>
      <mc:Fallback xmlns="">
        <xdr:sp macro="" textlink="">
          <xdr:nvSpPr>
            <xdr:cNvPr id="23" name="TextBox 22">
              <a:extLst>
                <a:ext uri="{FF2B5EF4-FFF2-40B4-BE49-F238E27FC236}">
                  <a16:creationId xmlns:a16="http://schemas.microsoft.com/office/drawing/2014/main" id="{363F2478-77B2-4A8A-9583-5E1B6799B86A}"/>
                </a:ext>
              </a:extLst>
            </xdr:cNvPr>
            <xdr:cNvSpPr txBox="1"/>
          </xdr:nvSpPr>
          <xdr:spPr>
            <a:xfrm>
              <a:off x="713813" y="9801784"/>
              <a:ext cx="1601143"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solidFill>
                    <a:schemeClr val="tx1"/>
                  </a:solidFill>
                  <a:effectLst/>
                  <a:latin typeface="+mn-lt"/>
                  <a:ea typeface="+mn-ea"/>
                  <a:cs typeface="+mn-cs"/>
                </a:rPr>
                <a:t>𝑉</a:t>
              </a:r>
              <a:r>
                <a:rPr lang="en-US" sz="1100" b="0" i="0">
                  <a:solidFill>
                    <a:schemeClr val="tx1"/>
                  </a:solidFill>
                  <a:effectLst/>
                  <a:latin typeface="Cambria Math" panose="02040503050406030204" pitchFamily="18" charset="0"/>
                  <a:ea typeface="+mn-ea"/>
                  <a:cs typeface="+mn-cs"/>
                </a:rPr>
                <a:t>,𝑙𝑖𝑛𝑒 𝑣𝑒𝑙𝑜𝑐𝑖𝑡𝑦</a:t>
              </a:r>
              <a:r>
                <a:rPr lang="en-GB" sz="110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2𝜋𝑛</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1</a:t>
              </a:r>
              <a:r>
                <a:rPr lang="en-US" sz="1100" i="0">
                  <a:solidFill>
                    <a:schemeClr val="tx1"/>
                  </a:solidFill>
                  <a:effectLst/>
                  <a:latin typeface="+mn-lt"/>
                  <a:ea typeface="+mn-ea"/>
                  <a:cs typeface="+mn-cs"/>
                </a:rPr>
                <a:t> </a:t>
              </a:r>
              <a:r>
                <a:rPr lang="en-GB" sz="1100" i="0">
                  <a:solidFill>
                    <a:schemeClr val="tx1"/>
                  </a:solidFill>
                  <a:effectLst/>
                  <a:latin typeface="+mn-lt"/>
                  <a:ea typeface="+mn-ea"/>
                  <a:cs typeface="+mn-cs"/>
                </a:rPr>
                <a:t>𝑑</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1</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60</a:t>
              </a:r>
              <a:endParaRPr lang="en-US" sz="1100"/>
            </a:p>
          </xdr:txBody>
        </xdr:sp>
      </mc:Fallback>
    </mc:AlternateContent>
    <xdr:clientData/>
  </xdr:oneCellAnchor>
  <xdr:twoCellAnchor editAs="oneCell">
    <xdr:from>
      <xdr:col>7</xdr:col>
      <xdr:colOff>22412</xdr:colOff>
      <xdr:row>68</xdr:row>
      <xdr:rowOff>33617</xdr:rowOff>
    </xdr:from>
    <xdr:to>
      <xdr:col>13</xdr:col>
      <xdr:colOff>867205</xdr:colOff>
      <xdr:row>88</xdr:row>
      <xdr:rowOff>14159</xdr:rowOff>
    </xdr:to>
    <xdr:pic>
      <xdr:nvPicPr>
        <xdr:cNvPr id="25" name="Picture 24">
          <a:extLst>
            <a:ext uri="{FF2B5EF4-FFF2-40B4-BE49-F238E27FC236}">
              <a16:creationId xmlns:a16="http://schemas.microsoft.com/office/drawing/2014/main" id="{9880F685-0729-45EB-8032-50FD58B586E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258236" y="12987617"/>
          <a:ext cx="5277970" cy="3790542"/>
        </a:xfrm>
        <a:prstGeom prst="rect">
          <a:avLst/>
        </a:prstGeom>
      </xdr:spPr>
    </xdr:pic>
    <xdr:clientData/>
  </xdr:twoCellAnchor>
  <xdr:twoCellAnchor editAs="oneCell">
    <xdr:from>
      <xdr:col>7</xdr:col>
      <xdr:colOff>0</xdr:colOff>
      <xdr:row>95</xdr:row>
      <xdr:rowOff>0</xdr:rowOff>
    </xdr:from>
    <xdr:to>
      <xdr:col>15</xdr:col>
      <xdr:colOff>180521</xdr:colOff>
      <xdr:row>112</xdr:row>
      <xdr:rowOff>180974</xdr:rowOff>
    </xdr:to>
    <xdr:pic>
      <xdr:nvPicPr>
        <xdr:cNvPr id="27" name="Picture 26">
          <a:extLst>
            <a:ext uri="{FF2B5EF4-FFF2-40B4-BE49-F238E27FC236}">
              <a16:creationId xmlns:a16="http://schemas.microsoft.com/office/drawing/2014/main" id="{F00F8C9E-29BB-42F9-8443-40F004E090D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42955" y="18097500"/>
          <a:ext cx="6534150" cy="3419475"/>
        </a:xfrm>
        <a:prstGeom prst="rect">
          <a:avLst/>
        </a:prstGeom>
      </xdr:spPr>
    </xdr:pic>
    <xdr:clientData/>
  </xdr:twoCellAnchor>
  <xdr:oneCellAnchor>
    <xdr:from>
      <xdr:col>4</xdr:col>
      <xdr:colOff>38100</xdr:colOff>
      <xdr:row>96</xdr:row>
      <xdr:rowOff>23812</xdr:rowOff>
    </xdr:from>
    <xdr:ext cx="414088" cy="194669"/>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1074204C-48F1-4F8B-9EEB-E0F6569373FD}"/>
                </a:ext>
              </a:extLst>
            </xdr:cNvPr>
            <xdr:cNvSpPr txBox="1"/>
          </xdr:nvSpPr>
          <xdr:spPr>
            <a:xfrm>
              <a:off x="2476500" y="18311812"/>
              <a:ext cx="414088"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n-US" sz="1100" i="1">
                            <a:latin typeface="Cambria Math" panose="02040503050406030204" pitchFamily="18" charset="0"/>
                          </a:rPr>
                        </m:ctrlPr>
                      </m:radPr>
                      <m:deg/>
                      <m:e>
                        <m:r>
                          <a:rPr lang="en-US" sz="1100" b="0" i="1">
                            <a:latin typeface="Cambria Math" panose="02040503050406030204" pitchFamily="18" charset="0"/>
                          </a:rPr>
                          <m:t>𝑀𝑃𝑎</m:t>
                        </m:r>
                      </m:e>
                    </m:rad>
                  </m:oMath>
                </m:oMathPara>
              </a14:m>
              <a:endParaRPr lang="en-US" sz="1100"/>
            </a:p>
          </xdr:txBody>
        </xdr:sp>
      </mc:Choice>
      <mc:Fallback xmlns="">
        <xdr:sp macro="" textlink="">
          <xdr:nvSpPr>
            <xdr:cNvPr id="28" name="TextBox 27">
              <a:extLst>
                <a:ext uri="{FF2B5EF4-FFF2-40B4-BE49-F238E27FC236}">
                  <a16:creationId xmlns:a16="http://schemas.microsoft.com/office/drawing/2014/main" id="{1074204C-48F1-4F8B-9EEB-E0F6569373FD}"/>
                </a:ext>
              </a:extLst>
            </xdr:cNvPr>
            <xdr:cNvSpPr txBox="1"/>
          </xdr:nvSpPr>
          <xdr:spPr>
            <a:xfrm>
              <a:off x="2476500" y="18311812"/>
              <a:ext cx="414088"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𝑀𝑃𝑎</a:t>
              </a:r>
              <a:endParaRPr lang="en-US" sz="1100"/>
            </a:p>
          </xdr:txBody>
        </xdr:sp>
      </mc:Fallback>
    </mc:AlternateContent>
    <xdr:clientData/>
  </xdr:oneCellAnchor>
  <xdr:twoCellAnchor editAs="oneCell">
    <xdr:from>
      <xdr:col>7</xdr:col>
      <xdr:colOff>56029</xdr:colOff>
      <xdr:row>119</xdr:row>
      <xdr:rowOff>44824</xdr:rowOff>
    </xdr:from>
    <xdr:to>
      <xdr:col>12</xdr:col>
      <xdr:colOff>6343</xdr:colOff>
      <xdr:row>127</xdr:row>
      <xdr:rowOff>11206</xdr:rowOff>
    </xdr:to>
    <xdr:pic>
      <xdr:nvPicPr>
        <xdr:cNvPr id="30" name="Picture 29">
          <a:extLst>
            <a:ext uri="{FF2B5EF4-FFF2-40B4-BE49-F238E27FC236}">
              <a16:creationId xmlns:a16="http://schemas.microsoft.com/office/drawing/2014/main" id="{9FF2EC46-177D-4F6B-A4FE-5FB98A7F16F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91853" y="22714324"/>
          <a:ext cx="3587775" cy="1490382"/>
        </a:xfrm>
        <a:prstGeom prst="rect">
          <a:avLst/>
        </a:prstGeom>
      </xdr:spPr>
    </xdr:pic>
    <xdr:clientData/>
  </xdr:twoCellAnchor>
  <xdr:oneCellAnchor>
    <xdr:from>
      <xdr:col>1</xdr:col>
      <xdr:colOff>310402</xdr:colOff>
      <xdr:row>139</xdr:row>
      <xdr:rowOff>86284</xdr:rowOff>
    </xdr:from>
    <xdr:ext cx="518027" cy="346633"/>
    <mc:AlternateContent xmlns:mc="http://schemas.openxmlformats.org/markup-compatibility/2006">
      <mc:Choice xmlns:a14="http://schemas.microsoft.com/office/drawing/2010/main" Requires="a14">
        <xdr:sp macro="" textlink="">
          <xdr:nvSpPr>
            <xdr:cNvPr id="31" name="TextBox 30">
              <a:extLst>
                <a:ext uri="{FF2B5EF4-FFF2-40B4-BE49-F238E27FC236}">
                  <a16:creationId xmlns:a16="http://schemas.microsoft.com/office/drawing/2014/main" id="{30E1C2C0-3FD6-4F2A-8C7D-FB2D1F12A463}"/>
                </a:ext>
              </a:extLst>
            </xdr:cNvPr>
            <xdr:cNvSpPr txBox="1"/>
          </xdr:nvSpPr>
          <xdr:spPr>
            <a:xfrm>
              <a:off x="1320282" y="27651404"/>
              <a:ext cx="518027"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𝐾</m:t>
                        </m:r>
                      </m:e>
                      <m:sub>
                        <m:r>
                          <a:rPr lang="en-US" sz="1100" b="0" i="1">
                            <a:latin typeface="Cambria Math" panose="02040503050406030204" pitchFamily="18" charset="0"/>
                          </a:rPr>
                          <m:t>𝑠</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𝐾</m:t>
                            </m:r>
                          </m:e>
                          <m:sub>
                            <m:r>
                              <a:rPr lang="en-US" sz="1100" b="0" i="1">
                                <a:latin typeface="Cambria Math" panose="02040503050406030204" pitchFamily="18" charset="0"/>
                              </a:rPr>
                              <m:t>𝑏</m:t>
                            </m:r>
                          </m:sub>
                        </m:sSub>
                      </m:den>
                    </m:f>
                  </m:oMath>
                </m:oMathPara>
              </a14:m>
              <a:endParaRPr lang="en-US" sz="1100"/>
            </a:p>
          </xdr:txBody>
        </xdr:sp>
      </mc:Choice>
      <mc:Fallback>
        <xdr:sp macro="" textlink="">
          <xdr:nvSpPr>
            <xdr:cNvPr id="31" name="TextBox 30">
              <a:extLst>
                <a:ext uri="{FF2B5EF4-FFF2-40B4-BE49-F238E27FC236}">
                  <a16:creationId xmlns:a16="http://schemas.microsoft.com/office/drawing/2014/main" id="{30E1C2C0-3FD6-4F2A-8C7D-FB2D1F12A463}"/>
                </a:ext>
              </a:extLst>
            </xdr:cNvPr>
            <xdr:cNvSpPr txBox="1"/>
          </xdr:nvSpPr>
          <xdr:spPr>
            <a:xfrm>
              <a:off x="1320282" y="27651404"/>
              <a:ext cx="518027" cy="346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𝐾_𝑠=1/𝐾_𝑏 </a:t>
              </a:r>
              <a:endParaRPr lang="en-US" sz="1100"/>
            </a:p>
          </xdr:txBody>
        </xdr:sp>
      </mc:Fallback>
    </mc:AlternateContent>
    <xdr:clientData/>
  </xdr:oneCellAnchor>
  <xdr:oneCellAnchor>
    <xdr:from>
      <xdr:col>1</xdr:col>
      <xdr:colOff>299196</xdr:colOff>
      <xdr:row>154</xdr:row>
      <xdr:rowOff>19050</xdr:rowOff>
    </xdr:from>
    <xdr:ext cx="893258"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CFD14C3B-55A9-4AAE-A767-A5C389D11D04}"/>
                </a:ext>
              </a:extLst>
            </xdr:cNvPr>
            <xdr:cNvSpPr txBox="1"/>
          </xdr:nvSpPr>
          <xdr:spPr>
            <a:xfrm>
              <a:off x="904314" y="29356050"/>
              <a:ext cx="8932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nor/>
                      </m:rPr>
                      <a:rPr lang="en-GB" sz="1100">
                        <a:solidFill>
                          <a:schemeClr val="tx1"/>
                        </a:solidFill>
                        <a:effectLst/>
                        <a:latin typeface="+mn-lt"/>
                        <a:ea typeface="+mn-ea"/>
                        <a:cs typeface="+mn-cs"/>
                      </a:rPr>
                      <m:t>C</m:t>
                    </m:r>
                    <m:r>
                      <m:rPr>
                        <m:nor/>
                      </m:rPr>
                      <a:rPr lang="en-GB" sz="1100" baseline="-25000">
                        <a:solidFill>
                          <a:schemeClr val="tx1"/>
                        </a:solidFill>
                        <a:effectLst/>
                        <a:latin typeface="+mn-lt"/>
                        <a:ea typeface="+mn-ea"/>
                        <a:cs typeface="+mn-cs"/>
                      </a:rPr>
                      <m:t>H</m:t>
                    </m:r>
                    <m:r>
                      <m:rPr>
                        <m:nor/>
                      </m:rPr>
                      <a:rPr lang="en-GB" sz="1100">
                        <a:solidFill>
                          <a:schemeClr val="tx1"/>
                        </a:solidFill>
                        <a:effectLst/>
                        <a:latin typeface="+mn-lt"/>
                        <a:ea typeface="+mn-ea"/>
                        <a:cs typeface="+mn-cs"/>
                      </a:rPr>
                      <m:t>=1+</m:t>
                    </m:r>
                    <m:r>
                      <m:rPr>
                        <m:nor/>
                      </m:rPr>
                      <a:rPr lang="en-GB" sz="1100">
                        <a:solidFill>
                          <a:schemeClr val="tx1"/>
                        </a:solidFill>
                        <a:effectLst/>
                        <a:latin typeface="+mn-lt"/>
                        <a:ea typeface="+mn-ea"/>
                        <a:cs typeface="+mn-cs"/>
                      </a:rPr>
                      <m:t>A</m:t>
                    </m:r>
                    <m:r>
                      <m:rPr>
                        <m:nor/>
                      </m:rPr>
                      <a:rPr lang="en-GB" sz="1100">
                        <a:solidFill>
                          <a:schemeClr val="tx1"/>
                        </a:solidFill>
                        <a:effectLst/>
                        <a:latin typeface="+mn-lt"/>
                        <a:ea typeface="+mn-ea"/>
                        <a:cs typeface="+mn-cs"/>
                      </a:rPr>
                      <m:t>’(</m:t>
                    </m:r>
                    <m:r>
                      <m:rPr>
                        <m:nor/>
                      </m:rPr>
                      <a:rPr lang="en-GB" sz="1100">
                        <a:solidFill>
                          <a:schemeClr val="tx1"/>
                        </a:solidFill>
                        <a:effectLst/>
                        <a:latin typeface="+mn-lt"/>
                        <a:ea typeface="+mn-ea"/>
                        <a:cs typeface="+mn-cs"/>
                      </a:rPr>
                      <m:t>mG</m:t>
                    </m:r>
                    <m:r>
                      <m:rPr>
                        <m:nor/>
                      </m:rPr>
                      <a:rPr lang="en-GB" sz="1100">
                        <a:solidFill>
                          <a:schemeClr val="tx1"/>
                        </a:solidFill>
                        <a:effectLst/>
                        <a:latin typeface="+mn-lt"/>
                        <a:ea typeface="+mn-ea"/>
                        <a:cs typeface="+mn-cs"/>
                      </a:rPr>
                      <m:t>−1) </m:t>
                    </m:r>
                  </m:oMath>
                </m:oMathPara>
              </a14:m>
              <a:endParaRPr lang="en-US" sz="1100"/>
            </a:p>
          </xdr:txBody>
        </xdr:sp>
      </mc:Choice>
      <mc:Fallback xmlns="">
        <xdr:sp macro="" textlink="">
          <xdr:nvSpPr>
            <xdr:cNvPr id="32" name="TextBox 31">
              <a:extLst>
                <a:ext uri="{FF2B5EF4-FFF2-40B4-BE49-F238E27FC236}">
                  <a16:creationId xmlns:a16="http://schemas.microsoft.com/office/drawing/2014/main" id="{CFD14C3B-55A9-4AAE-A767-A5C389D11D04}"/>
                </a:ext>
              </a:extLst>
            </xdr:cNvPr>
            <xdr:cNvSpPr txBox="1"/>
          </xdr:nvSpPr>
          <xdr:spPr>
            <a:xfrm>
              <a:off x="904314" y="29356050"/>
              <a:ext cx="8932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solidFill>
                    <a:schemeClr val="tx1"/>
                  </a:solidFill>
                  <a:effectLst/>
                  <a:latin typeface="Cambria Math" panose="02040503050406030204" pitchFamily="18" charset="0"/>
                  <a:ea typeface="+mn-ea"/>
                  <a:cs typeface="+mn-cs"/>
                </a:rPr>
                <a:t>"C</a:t>
              </a:r>
              <a:r>
                <a:rPr lang="en-GB" sz="1100" i="0" baseline="-25000">
                  <a:solidFill>
                    <a:schemeClr val="tx1"/>
                  </a:solidFill>
                  <a:effectLst/>
                  <a:latin typeface="Cambria Math" panose="02040503050406030204" pitchFamily="18" charset="0"/>
                  <a:ea typeface="+mn-ea"/>
                  <a:cs typeface="+mn-cs"/>
                </a:rPr>
                <a:t>H</a:t>
              </a:r>
              <a:r>
                <a:rPr lang="en-GB" sz="1100" i="0">
                  <a:solidFill>
                    <a:schemeClr val="tx1"/>
                  </a:solidFill>
                  <a:effectLst/>
                  <a:latin typeface="Cambria Math" panose="02040503050406030204" pitchFamily="18" charset="0"/>
                  <a:ea typeface="+mn-ea"/>
                  <a:cs typeface="+mn-cs"/>
                </a:rPr>
                <a:t>=1+A’(m</a:t>
              </a:r>
              <a:r>
                <a:rPr lang="en-GB" sz="1100" i="0" baseline="-25000">
                  <a:solidFill>
                    <a:schemeClr val="tx1"/>
                  </a:solidFill>
                  <a:effectLst/>
                  <a:latin typeface="Cambria Math" panose="02040503050406030204" pitchFamily="18" charset="0"/>
                  <a:ea typeface="+mn-ea"/>
                  <a:cs typeface="+mn-cs"/>
                </a:rPr>
                <a:t>G</a:t>
              </a:r>
              <a:r>
                <a:rPr lang="en-GB" sz="1100" i="0">
                  <a:solidFill>
                    <a:schemeClr val="tx1"/>
                  </a:solidFill>
                  <a:effectLst/>
                  <a:latin typeface="Cambria Math" panose="02040503050406030204" pitchFamily="18" charset="0"/>
                  <a:ea typeface="+mn-ea"/>
                  <a:cs typeface="+mn-cs"/>
                </a:rPr>
                <a:t>-1) </a:t>
              </a:r>
              <a:r>
                <a:rPr lang="en-US" sz="1100" i="0">
                  <a:solidFill>
                    <a:schemeClr val="tx1"/>
                  </a:solidFill>
                  <a:effectLst/>
                  <a:latin typeface="+mn-lt"/>
                  <a:ea typeface="+mn-ea"/>
                  <a:cs typeface="+mn-cs"/>
                </a:rPr>
                <a:t>"</a:t>
              </a:r>
              <a:endParaRPr lang="en-US" sz="1100"/>
            </a:p>
          </xdr:txBody>
        </xdr:sp>
      </mc:Fallback>
    </mc:AlternateContent>
    <xdr:clientData/>
  </xdr:oneCellAnchor>
  <xdr:oneCellAnchor>
    <xdr:from>
      <xdr:col>3</xdr:col>
      <xdr:colOff>377637</xdr:colOff>
      <xdr:row>153</xdr:row>
      <xdr:rowOff>108696</xdr:rowOff>
    </xdr:from>
    <xdr:ext cx="676660" cy="349904"/>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9F7FBB7D-C21C-46ED-9E72-6D040BB9464F}"/>
                </a:ext>
              </a:extLst>
            </xdr:cNvPr>
            <xdr:cNvSpPr txBox="1"/>
          </xdr:nvSpPr>
          <xdr:spPr>
            <a:xfrm>
              <a:off x="2192990" y="29255196"/>
              <a:ext cx="676660"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𝑚</m:t>
                        </m:r>
                      </m:e>
                      <m:sub>
                        <m:r>
                          <a:rPr lang="en-GB" sz="1100" i="1">
                            <a:solidFill>
                              <a:schemeClr val="tx1"/>
                            </a:solidFill>
                            <a:effectLst/>
                            <a:latin typeface="Cambria Math" panose="02040503050406030204" pitchFamily="18" charset="0"/>
                            <a:ea typeface="+mn-ea"/>
                            <a:cs typeface="+mn-cs"/>
                          </a:rPr>
                          <m:t>𝐺</m:t>
                        </m:r>
                      </m:sub>
                    </m:sSub>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𝐻𝐵</m:t>
                            </m:r>
                          </m:e>
                          <m:sub>
                            <m:r>
                              <a:rPr lang="en-GB" sz="1100" i="1">
                                <a:solidFill>
                                  <a:schemeClr val="tx1"/>
                                </a:solidFill>
                                <a:effectLst/>
                                <a:latin typeface="Cambria Math" panose="02040503050406030204" pitchFamily="18" charset="0"/>
                                <a:ea typeface="+mn-ea"/>
                                <a:cs typeface="+mn-cs"/>
                              </a:rPr>
                              <m:t>𝑝</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𝐻𝐺</m:t>
                            </m:r>
                          </m:e>
                          <m:sub>
                            <m:r>
                              <a:rPr lang="en-GB" sz="1100" i="1">
                                <a:solidFill>
                                  <a:schemeClr val="tx1"/>
                                </a:solidFill>
                                <a:effectLst/>
                                <a:latin typeface="Cambria Math" panose="02040503050406030204" pitchFamily="18" charset="0"/>
                                <a:ea typeface="+mn-ea"/>
                                <a:cs typeface="+mn-cs"/>
                              </a:rPr>
                              <m:t>𝐺</m:t>
                            </m:r>
                          </m:sub>
                        </m:sSub>
                      </m:den>
                    </m:f>
                  </m:oMath>
                </m:oMathPara>
              </a14:m>
              <a:endParaRPr lang="en-US" sz="1100"/>
            </a:p>
          </xdr:txBody>
        </xdr:sp>
      </mc:Choice>
      <mc:Fallback xmlns="">
        <xdr:sp macro="" textlink="">
          <xdr:nvSpPr>
            <xdr:cNvPr id="33" name="TextBox 32">
              <a:extLst>
                <a:ext uri="{FF2B5EF4-FFF2-40B4-BE49-F238E27FC236}">
                  <a16:creationId xmlns:a16="http://schemas.microsoft.com/office/drawing/2014/main" id="{9F7FBB7D-C21C-46ED-9E72-6D040BB9464F}"/>
                </a:ext>
              </a:extLst>
            </xdr:cNvPr>
            <xdr:cNvSpPr txBox="1"/>
          </xdr:nvSpPr>
          <xdr:spPr>
            <a:xfrm>
              <a:off x="2192990" y="29255196"/>
              <a:ext cx="676660"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solidFill>
                    <a:schemeClr val="tx1"/>
                  </a:solidFill>
                  <a:effectLst/>
                  <a:latin typeface="+mn-lt"/>
                  <a:ea typeface="+mn-ea"/>
                  <a:cs typeface="+mn-cs"/>
                </a:rPr>
                <a:t>𝑚</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𝐺=</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𝐻𝐵</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𝑝</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𝐻𝐺</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𝐺 </a:t>
              </a:r>
              <a:endParaRPr lang="en-US" sz="1100"/>
            </a:p>
          </xdr:txBody>
        </xdr:sp>
      </mc:Fallback>
    </mc:AlternateContent>
    <xdr:clientData/>
  </xdr:oneCellAnchor>
  <xdr:twoCellAnchor editAs="oneCell">
    <xdr:from>
      <xdr:col>7</xdr:col>
      <xdr:colOff>224388</xdr:colOff>
      <xdr:row>153</xdr:row>
      <xdr:rowOff>76011</xdr:rowOff>
    </xdr:from>
    <xdr:to>
      <xdr:col>12</xdr:col>
      <xdr:colOff>487962</xdr:colOff>
      <xdr:row>170</xdr:row>
      <xdr:rowOff>71028</xdr:rowOff>
    </xdr:to>
    <xdr:pic>
      <xdr:nvPicPr>
        <xdr:cNvPr id="14" name="Picture 13">
          <a:extLst>
            <a:ext uri="{FF2B5EF4-FFF2-40B4-BE49-F238E27FC236}">
              <a16:creationId xmlns:a16="http://schemas.microsoft.com/office/drawing/2014/main" id="{FCD9BE0F-C88E-42DD-BB4B-269A2D2AADE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975412" y="30659294"/>
          <a:ext cx="3912911" cy="3311553"/>
        </a:xfrm>
        <a:prstGeom prst="rect">
          <a:avLst/>
        </a:prstGeom>
      </xdr:spPr>
    </xdr:pic>
    <xdr:clientData/>
  </xdr:twoCellAnchor>
  <xdr:twoCellAnchor editAs="oneCell">
    <xdr:from>
      <xdr:col>1</xdr:col>
      <xdr:colOff>1</xdr:colOff>
      <xdr:row>180</xdr:row>
      <xdr:rowOff>0</xdr:rowOff>
    </xdr:from>
    <xdr:to>
      <xdr:col>9</xdr:col>
      <xdr:colOff>138500</xdr:colOff>
      <xdr:row>196</xdr:row>
      <xdr:rowOff>43839</xdr:rowOff>
    </xdr:to>
    <xdr:pic>
      <xdr:nvPicPr>
        <xdr:cNvPr id="18" name="Picture 17">
          <a:extLst>
            <a:ext uri="{FF2B5EF4-FFF2-40B4-BE49-F238E27FC236}">
              <a16:creationId xmlns:a16="http://schemas.microsoft.com/office/drawing/2014/main" id="{E309CFB2-F5F7-4286-9B1A-A95FE9ED58A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5119" y="34290000"/>
          <a:ext cx="5065058" cy="3091839"/>
        </a:xfrm>
        <a:prstGeom prst="rect">
          <a:avLst/>
        </a:prstGeom>
      </xdr:spPr>
    </xdr:pic>
    <xdr:clientData/>
  </xdr:twoCellAnchor>
  <xdr:twoCellAnchor editAs="oneCell">
    <xdr:from>
      <xdr:col>13</xdr:col>
      <xdr:colOff>0</xdr:colOff>
      <xdr:row>179</xdr:row>
      <xdr:rowOff>138545</xdr:rowOff>
    </xdr:from>
    <xdr:to>
      <xdr:col>20</xdr:col>
      <xdr:colOff>378839</xdr:colOff>
      <xdr:row>196</xdr:row>
      <xdr:rowOff>64230</xdr:rowOff>
    </xdr:to>
    <xdr:pic>
      <xdr:nvPicPr>
        <xdr:cNvPr id="22" name="Picture 21">
          <a:extLst>
            <a:ext uri="{FF2B5EF4-FFF2-40B4-BE49-F238E27FC236}">
              <a16:creationId xmlns:a16="http://schemas.microsoft.com/office/drawing/2014/main" id="{06B250BA-AB68-4C2B-A7B7-744A16F39A5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879773" y="34238045"/>
          <a:ext cx="5319738" cy="3164185"/>
        </a:xfrm>
        <a:prstGeom prst="rect">
          <a:avLst/>
        </a:prstGeom>
      </xdr:spPr>
    </xdr:pic>
    <xdr:clientData/>
  </xdr:twoCellAnchor>
  <xdr:twoCellAnchor editAs="oneCell">
    <xdr:from>
      <xdr:col>1</xdr:col>
      <xdr:colOff>0</xdr:colOff>
      <xdr:row>204</xdr:row>
      <xdr:rowOff>0</xdr:rowOff>
    </xdr:from>
    <xdr:to>
      <xdr:col>5</xdr:col>
      <xdr:colOff>471160</xdr:colOff>
      <xdr:row>216</xdr:row>
      <xdr:rowOff>19049</xdr:rowOff>
    </xdr:to>
    <xdr:pic>
      <xdr:nvPicPr>
        <xdr:cNvPr id="26" name="Picture 25">
          <a:extLst>
            <a:ext uri="{FF2B5EF4-FFF2-40B4-BE49-F238E27FC236}">
              <a16:creationId xmlns:a16="http://schemas.microsoft.com/office/drawing/2014/main" id="{390E790D-9A02-4ABB-A3FC-DC5E0ADB99D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06136" y="38862000"/>
          <a:ext cx="2981325" cy="2305050"/>
        </a:xfrm>
        <a:prstGeom prst="rect">
          <a:avLst/>
        </a:prstGeom>
      </xdr:spPr>
    </xdr:pic>
    <xdr:clientData/>
  </xdr:twoCellAnchor>
  <xdr:twoCellAnchor>
    <xdr:from>
      <xdr:col>1</xdr:col>
      <xdr:colOff>17318</xdr:colOff>
      <xdr:row>223</xdr:row>
      <xdr:rowOff>0</xdr:rowOff>
    </xdr:from>
    <xdr:to>
      <xdr:col>14</xdr:col>
      <xdr:colOff>190500</xdr:colOff>
      <xdr:row>225</xdr:row>
      <xdr:rowOff>54430</xdr:rowOff>
    </xdr:to>
    <xdr:sp macro="" textlink="">
      <xdr:nvSpPr>
        <xdr:cNvPr id="29" name="TextBox 28">
          <a:extLst>
            <a:ext uri="{FF2B5EF4-FFF2-40B4-BE49-F238E27FC236}">
              <a16:creationId xmlns:a16="http://schemas.microsoft.com/office/drawing/2014/main" id="{A7199320-6C39-4144-97B0-7A3D0206C382}"/>
            </a:ext>
          </a:extLst>
        </xdr:cNvPr>
        <xdr:cNvSpPr txBox="1"/>
      </xdr:nvSpPr>
      <xdr:spPr>
        <a:xfrm>
          <a:off x="629639" y="42481500"/>
          <a:ext cx="8133361" cy="4354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oil or gear-blank temperatures up to 250°F (120°C), use 1.0. For higher temperatures, the factor should be greater than unity. Heat exchangers may be used to ensure that operating temperatures are considerably below this value, as is desirable for the lubricant.</a:t>
          </a:r>
        </a:p>
      </xdr:txBody>
    </xdr:sp>
    <xdr:clientData/>
  </xdr:twoCellAnchor>
  <xdr:twoCellAnchor editAs="oneCell">
    <xdr:from>
      <xdr:col>1</xdr:col>
      <xdr:colOff>40822</xdr:colOff>
      <xdr:row>232</xdr:row>
      <xdr:rowOff>108857</xdr:rowOff>
    </xdr:from>
    <xdr:to>
      <xdr:col>9</xdr:col>
      <xdr:colOff>299919</xdr:colOff>
      <xdr:row>247</xdr:row>
      <xdr:rowOff>0</xdr:rowOff>
    </xdr:to>
    <xdr:pic>
      <xdr:nvPicPr>
        <xdr:cNvPr id="36" name="Picture 35">
          <a:extLst>
            <a:ext uri="{FF2B5EF4-FFF2-40B4-BE49-F238E27FC236}">
              <a16:creationId xmlns:a16="http://schemas.microsoft.com/office/drawing/2014/main" id="{DA5A9AA0-BBFA-4386-976D-C68CDDCC921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53143" y="44304857"/>
          <a:ext cx="5243287" cy="2748643"/>
        </a:xfrm>
        <a:prstGeom prst="rect">
          <a:avLst/>
        </a:prstGeom>
      </xdr:spPr>
    </xdr:pic>
    <xdr:clientData/>
  </xdr:twoCellAnchor>
  <xdr:oneCellAnchor>
    <xdr:from>
      <xdr:col>1</xdr:col>
      <xdr:colOff>46498</xdr:colOff>
      <xdr:row>277</xdr:row>
      <xdr:rowOff>116647</xdr:rowOff>
    </xdr:from>
    <xdr:ext cx="3213893" cy="364010"/>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64263428-9056-46E5-834F-B1A7A5B951BC}"/>
                </a:ext>
              </a:extLst>
            </xdr:cNvPr>
            <xdr:cNvSpPr txBox="1"/>
          </xdr:nvSpPr>
          <xdr:spPr>
            <a:xfrm>
              <a:off x="659601" y="48508026"/>
              <a:ext cx="3213893" cy="364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𝐷𝑒𝑠𝑖𝑔𝑛</m:t>
                    </m:r>
                    <m:r>
                      <a:rPr lang="en-US" sz="1100" b="0" i="1">
                        <a:latin typeface="Cambria Math" panose="02040503050406030204" pitchFamily="18" charset="0"/>
                      </a:rPr>
                      <m:t> </m:t>
                    </m:r>
                    <m:r>
                      <a:rPr lang="en-US" sz="1100" b="0" i="1">
                        <a:latin typeface="Cambria Math" panose="02040503050406030204" pitchFamily="18" charset="0"/>
                      </a:rPr>
                      <m:t>𝑆𝑡𝑟𝑒𝑠𝑠</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𝜎</m:t>
                    </m:r>
                    <m:r>
                      <a:rPr lang="en-US" sz="1100" b="0" i="1">
                        <a:latin typeface="Cambria Math" panose="02040503050406030204" pitchFamily="18" charset="0"/>
                        <a:ea typeface="Cambria Math" panose="02040503050406030204" pitchFamily="18" charset="0"/>
                      </a:rPr>
                      <m:t>=</m:t>
                    </m:r>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𝑊</m:t>
                        </m:r>
                      </m:e>
                      <m:sup>
                        <m:r>
                          <a:rPr lang="en-US" sz="1100" b="0" i="1">
                            <a:latin typeface="Cambria Math" panose="02040503050406030204" pitchFamily="18" charset="0"/>
                            <a:ea typeface="Cambria Math" panose="02040503050406030204" pitchFamily="18" charset="0"/>
                          </a:rPr>
                          <m:t>𝑡</m:t>
                        </m:r>
                      </m:sup>
                    </m:sSup>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𝐾</m:t>
                        </m:r>
                      </m:e>
                      <m:sub>
                        <m:r>
                          <a:rPr lang="en-US" sz="1100" b="0" i="1">
                            <a:latin typeface="Cambria Math" panose="02040503050406030204" pitchFamily="18" charset="0"/>
                            <a:ea typeface="Cambria Math" panose="02040503050406030204" pitchFamily="18" charset="0"/>
                          </a:rPr>
                          <m:t>𝑜</m:t>
                        </m:r>
                      </m:sub>
                    </m:sSub>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𝐾</m:t>
                        </m:r>
                      </m:e>
                      <m:sub>
                        <m:r>
                          <a:rPr lang="en-US" sz="1100" b="0" i="1">
                            <a:latin typeface="Cambria Math" panose="02040503050406030204" pitchFamily="18" charset="0"/>
                            <a:ea typeface="Cambria Math" panose="02040503050406030204" pitchFamily="18" charset="0"/>
                          </a:rPr>
                          <m:t>𝑉</m:t>
                        </m:r>
                      </m:sub>
                    </m:sSub>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𝐾</m:t>
                        </m:r>
                      </m:e>
                      <m:sub>
                        <m:r>
                          <a:rPr lang="en-US" sz="1100" b="0" i="1">
                            <a:latin typeface="Cambria Math" panose="02040503050406030204" pitchFamily="18" charset="0"/>
                            <a:ea typeface="Cambria Math" panose="02040503050406030204" pitchFamily="18" charset="0"/>
                          </a:rPr>
                          <m:t>𝑆</m:t>
                        </m:r>
                      </m:sub>
                    </m:sSub>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𝑏</m:t>
                        </m:r>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𝑚</m:t>
                        </m:r>
                      </m:den>
                    </m:f>
                    <m:r>
                      <a:rPr lang="en-US" sz="1100" b="0" i="1">
                        <a:latin typeface="Cambria Math" panose="02040503050406030204" pitchFamily="18" charset="0"/>
                        <a:ea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𝐾</m:t>
                            </m:r>
                          </m:e>
                          <m:sub>
                            <m:r>
                              <a:rPr lang="en-GB" sz="1100" i="1">
                                <a:solidFill>
                                  <a:schemeClr val="tx1"/>
                                </a:solidFill>
                                <a:effectLst/>
                                <a:latin typeface="Cambria Math" panose="02040503050406030204" pitchFamily="18" charset="0"/>
                                <a:ea typeface="+mn-ea"/>
                                <a:cs typeface="+mn-cs"/>
                              </a:rPr>
                              <m:t>𝐻</m:t>
                            </m:r>
                          </m:sub>
                        </m:sSub>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𝐾</m:t>
                            </m:r>
                          </m:e>
                          <m:sub>
                            <m:r>
                              <a:rPr lang="en-GB" sz="1100" i="1">
                                <a:solidFill>
                                  <a:schemeClr val="tx1"/>
                                </a:solidFill>
                                <a:effectLst/>
                                <a:latin typeface="Cambria Math" panose="02040503050406030204" pitchFamily="18" charset="0"/>
                                <a:ea typeface="+mn-ea"/>
                                <a:cs typeface="+mn-cs"/>
                              </a:rPr>
                              <m:t>𝐵</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𝐽</m:t>
                            </m:r>
                          </m:sub>
                        </m:sSub>
                      </m:den>
                    </m:f>
                  </m:oMath>
                </m:oMathPara>
              </a14:m>
              <a:endParaRPr lang="en-US" sz="1100"/>
            </a:p>
          </xdr:txBody>
        </xdr:sp>
      </mc:Choice>
      <mc:Fallback xmlns="">
        <xdr:sp macro="" textlink="">
          <xdr:nvSpPr>
            <xdr:cNvPr id="37" name="TextBox 36">
              <a:extLst>
                <a:ext uri="{FF2B5EF4-FFF2-40B4-BE49-F238E27FC236}">
                  <a16:creationId xmlns:a16="http://schemas.microsoft.com/office/drawing/2014/main" id="{64263428-9056-46E5-834F-B1A7A5B951BC}"/>
                </a:ext>
              </a:extLst>
            </xdr:cNvPr>
            <xdr:cNvSpPr txBox="1"/>
          </xdr:nvSpPr>
          <xdr:spPr>
            <a:xfrm>
              <a:off x="659601" y="48508026"/>
              <a:ext cx="3213893" cy="364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𝐷𝑒𝑠𝑖𝑔𝑛 𝑆𝑡𝑟𝑒𝑠𝑠,</a:t>
              </a:r>
              <a:r>
                <a:rPr lang="en-US" sz="1100" b="0" i="0">
                  <a:latin typeface="Cambria Math" panose="02040503050406030204" pitchFamily="18" charset="0"/>
                  <a:ea typeface="Cambria Math" panose="02040503050406030204" pitchFamily="18" charset="0"/>
                </a:rPr>
                <a:t>𝜎=𝑊^𝑡∙𝐾_𝑜∙𝐾_𝑉∙𝐾_𝑆∙1/(𝑏×𝑚)∙</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𝐾</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𝐻∙𝐾</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𝐵</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𝐽 </a:t>
              </a:r>
              <a:endParaRPr lang="en-US" sz="1100"/>
            </a:p>
          </xdr:txBody>
        </xdr:sp>
      </mc:Fallback>
    </mc:AlternateContent>
    <xdr:clientData/>
  </xdr:oneCellAnchor>
  <xdr:oneCellAnchor>
    <xdr:from>
      <xdr:col>8</xdr:col>
      <xdr:colOff>320127</xdr:colOff>
      <xdr:row>277</xdr:row>
      <xdr:rowOff>123059</xdr:rowOff>
    </xdr:from>
    <xdr:ext cx="2795830" cy="402459"/>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816F06A6-768A-4558-8D02-C876AC2D118F}"/>
                </a:ext>
              </a:extLst>
            </xdr:cNvPr>
            <xdr:cNvSpPr txBox="1"/>
          </xdr:nvSpPr>
          <xdr:spPr>
            <a:xfrm>
              <a:off x="5224955" y="48514438"/>
              <a:ext cx="2795830" cy="4024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𝜎</m:t>
                        </m:r>
                      </m:e>
                      <m:sub>
                        <m:r>
                          <a:rPr lang="en-GB" sz="1100" i="1">
                            <a:solidFill>
                              <a:schemeClr val="tx1"/>
                            </a:solidFill>
                            <a:effectLst/>
                            <a:latin typeface="Cambria Math" panose="02040503050406030204" pitchFamily="18" charset="0"/>
                            <a:ea typeface="+mn-ea"/>
                            <a:cs typeface="+mn-cs"/>
                          </a:rPr>
                          <m:t>𝑎𝑙𝑙</m:t>
                        </m:r>
                      </m:sub>
                    </m:sSub>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𝑎𝑙𝑙𝑜𝑤𝑎𝑏𝑙𝑒</m:t>
                    </m:r>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𝑏𝑏𝑒𝑛𝑑𝑖𝑛𝑔</m:t>
                    </m:r>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𝑠𝑡𝑟𝑒𝑠𝑠</m:t>
                    </m:r>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𝑆</m:t>
                            </m:r>
                          </m:e>
                          <m:sub>
                            <m:r>
                              <a:rPr lang="en-GB" sz="1100" i="1">
                                <a:solidFill>
                                  <a:schemeClr val="tx1"/>
                                </a:solidFill>
                                <a:effectLst/>
                                <a:latin typeface="Cambria Math" panose="02040503050406030204" pitchFamily="18" charset="0"/>
                                <a:ea typeface="+mn-ea"/>
                                <a:cs typeface="+mn-cs"/>
                              </a:rPr>
                              <m:t>𝑡</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𝑆</m:t>
                            </m:r>
                          </m:e>
                          <m:sub>
                            <m:r>
                              <a:rPr lang="en-GB" sz="1100" i="1">
                                <a:solidFill>
                                  <a:schemeClr val="tx1"/>
                                </a:solidFill>
                                <a:effectLst/>
                                <a:latin typeface="Cambria Math" panose="02040503050406030204" pitchFamily="18" charset="0"/>
                                <a:ea typeface="+mn-ea"/>
                                <a:cs typeface="+mn-cs"/>
                              </a:rPr>
                              <m:t>𝐹</m:t>
                            </m:r>
                          </m:sub>
                        </m:sSub>
                      </m:den>
                    </m:f>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𝑁</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𝜃</m:t>
                            </m:r>
                          </m:sub>
                        </m:sSub>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𝑧</m:t>
                            </m:r>
                          </m:sub>
                        </m:sSub>
                      </m:den>
                    </m:f>
                  </m:oMath>
                </m:oMathPara>
              </a14:m>
              <a:endParaRPr lang="en-US" sz="1100">
                <a:solidFill>
                  <a:schemeClr val="tx1"/>
                </a:solidFill>
                <a:effectLst/>
                <a:latin typeface="+mn-lt"/>
                <a:ea typeface="+mn-ea"/>
                <a:cs typeface="+mn-cs"/>
              </a:endParaRPr>
            </a:p>
            <a:p>
              <a:endParaRPr lang="en-US" sz="1100"/>
            </a:p>
          </xdr:txBody>
        </xdr:sp>
      </mc:Choice>
      <mc:Fallback xmlns="">
        <xdr:sp macro="" textlink="">
          <xdr:nvSpPr>
            <xdr:cNvPr id="38" name="TextBox 37">
              <a:extLst>
                <a:ext uri="{FF2B5EF4-FFF2-40B4-BE49-F238E27FC236}">
                  <a16:creationId xmlns:a16="http://schemas.microsoft.com/office/drawing/2014/main" id="{816F06A6-768A-4558-8D02-C876AC2D118F}"/>
                </a:ext>
              </a:extLst>
            </xdr:cNvPr>
            <xdr:cNvSpPr txBox="1"/>
          </xdr:nvSpPr>
          <xdr:spPr>
            <a:xfrm>
              <a:off x="5224955" y="48514438"/>
              <a:ext cx="2795830" cy="4024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mn-lt"/>
                  <a:ea typeface="+mn-ea"/>
                  <a:cs typeface="+mn-cs"/>
                </a:rPr>
                <a:t>𝜎</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𝑎𝑙𝑙, 𝑎𝑙𝑙𝑜𝑤𝑎𝑏𝑙𝑒 𝑏𝑏𝑒𝑛𝑑𝑖𝑛𝑔 𝑠𝑡𝑟𝑒𝑠𝑠=𝑆</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𝑡</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𝑆</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𝐹 ∙𝑌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𝑁</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𝜃∙𝑌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𝑧 </a:t>
              </a:r>
              <a:r>
                <a:rPr lang="en-US" sz="1100" i="0">
                  <a:solidFill>
                    <a:schemeClr val="tx1"/>
                  </a:solidFill>
                  <a:effectLst/>
                  <a:latin typeface="+mn-lt"/>
                  <a:ea typeface="+mn-ea"/>
                  <a:cs typeface="+mn-cs"/>
                </a:rPr>
                <a:t>)</a:t>
              </a:r>
              <a:endParaRPr lang="en-US" sz="1100">
                <a:solidFill>
                  <a:schemeClr val="tx1"/>
                </a:solidFill>
                <a:effectLst/>
                <a:latin typeface="+mn-lt"/>
                <a:ea typeface="+mn-ea"/>
                <a:cs typeface="+mn-cs"/>
              </a:endParaRPr>
            </a:p>
            <a:p>
              <a:endParaRPr lang="en-US" sz="1100"/>
            </a:p>
          </xdr:txBody>
        </xdr:sp>
      </mc:Fallback>
    </mc:AlternateContent>
    <xdr:clientData/>
  </xdr:oneCellAnchor>
  <xdr:twoCellAnchor editAs="oneCell">
    <xdr:from>
      <xdr:col>0</xdr:col>
      <xdr:colOff>832200</xdr:colOff>
      <xdr:row>258</xdr:row>
      <xdr:rowOff>44321</xdr:rowOff>
    </xdr:from>
    <xdr:to>
      <xdr:col>8</xdr:col>
      <xdr:colOff>599335</xdr:colOff>
      <xdr:row>273</xdr:row>
      <xdr:rowOff>142662</xdr:rowOff>
    </xdr:to>
    <xdr:pic>
      <xdr:nvPicPr>
        <xdr:cNvPr id="40" name="Picture 39">
          <a:extLst>
            <a:ext uri="{FF2B5EF4-FFF2-40B4-BE49-F238E27FC236}">
              <a16:creationId xmlns:a16="http://schemas.microsoft.com/office/drawing/2014/main" id="{29EC1980-EBDD-4FE4-99E3-35CB1DAEFEC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32200" y="51112092"/>
          <a:ext cx="5126382" cy="3024697"/>
        </a:xfrm>
        <a:prstGeom prst="rect">
          <a:avLst/>
        </a:prstGeom>
      </xdr:spPr>
    </xdr:pic>
    <xdr:clientData/>
  </xdr:twoCellAnchor>
  <xdr:twoCellAnchor editAs="oneCell">
    <xdr:from>
      <xdr:col>17</xdr:col>
      <xdr:colOff>54740</xdr:colOff>
      <xdr:row>260</xdr:row>
      <xdr:rowOff>21897</xdr:rowOff>
    </xdr:from>
    <xdr:to>
      <xdr:col>25</xdr:col>
      <xdr:colOff>138385</xdr:colOff>
      <xdr:row>275</xdr:row>
      <xdr:rowOff>73219</xdr:rowOff>
    </xdr:to>
    <xdr:pic>
      <xdr:nvPicPr>
        <xdr:cNvPr id="42" name="Picture 41">
          <a:extLst>
            <a:ext uri="{FF2B5EF4-FFF2-40B4-BE49-F238E27FC236}">
              <a16:creationId xmlns:a16="http://schemas.microsoft.com/office/drawing/2014/main" id="{C24B28A6-49C2-44F4-A325-F6813F8072C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477499" y="48413276"/>
          <a:ext cx="4988472" cy="2843132"/>
        </a:xfrm>
        <a:prstGeom prst="rect">
          <a:avLst/>
        </a:prstGeom>
      </xdr:spPr>
    </xdr:pic>
    <xdr:clientData/>
  </xdr:twoCellAnchor>
  <xdr:oneCellAnchor>
    <xdr:from>
      <xdr:col>2</xdr:col>
      <xdr:colOff>46420</xdr:colOff>
      <xdr:row>283</xdr:row>
      <xdr:rowOff>35472</xdr:rowOff>
    </xdr:from>
    <xdr:ext cx="1183016"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B4F248A3-FB6B-44F5-AD44-B88F5056F26C}"/>
                </a:ext>
              </a:extLst>
            </xdr:cNvPr>
            <xdr:cNvSpPr txBox="1"/>
          </xdr:nvSpPr>
          <xdr:spPr>
            <a:xfrm>
              <a:off x="1272627" y="52707627"/>
              <a:ext cx="1183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𝜎</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ea typeface="Cambria Math" panose="02040503050406030204" pitchFamily="18" charset="0"/>
                          </a:rPr>
                          <m:t>𝑎𝑙𝑙</m:t>
                        </m:r>
                      </m:sub>
                    </m:sSub>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𝑏</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B4F248A3-FB6B-44F5-AD44-B88F5056F26C}"/>
                </a:ext>
              </a:extLst>
            </xdr:cNvPr>
            <xdr:cNvSpPr txBox="1"/>
          </xdr:nvSpPr>
          <xdr:spPr>
            <a:xfrm>
              <a:off x="1272627" y="52707627"/>
              <a:ext cx="1183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𝜎</a:t>
              </a:r>
              <a:r>
                <a:rPr lang="en-US" sz="1100" b="0" i="0">
                  <a:latin typeface="Cambria Math" panose="02040503050406030204" pitchFamily="18" charset="0"/>
                  <a:ea typeface="Cambria Math" panose="02040503050406030204" pitchFamily="18" charset="0"/>
                </a:rPr>
                <a:t>=𝜎_𝑎𝑙𝑙          ∴𝑏=</a:t>
              </a:r>
              <a:endParaRPr lang="en-US" sz="1100"/>
            </a:p>
          </xdr:txBody>
        </xdr:sp>
      </mc:Fallback>
    </mc:AlternateContent>
    <xdr:clientData/>
  </xdr:oneCellAnchor>
  <xdr:oneCellAnchor>
    <xdr:from>
      <xdr:col>1</xdr:col>
      <xdr:colOff>46498</xdr:colOff>
      <xdr:row>287</xdr:row>
      <xdr:rowOff>116647</xdr:rowOff>
    </xdr:from>
    <xdr:ext cx="3213893" cy="364010"/>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0C83EC5F-C6D7-4312-AF7B-EC00A3E3182C}"/>
                </a:ext>
              </a:extLst>
            </xdr:cNvPr>
            <xdr:cNvSpPr txBox="1"/>
          </xdr:nvSpPr>
          <xdr:spPr>
            <a:xfrm>
              <a:off x="659601" y="51672078"/>
              <a:ext cx="3213893" cy="364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𝐷𝑒𝑠𝑖𝑔𝑛</m:t>
                    </m:r>
                    <m:r>
                      <a:rPr lang="en-US" sz="1100" b="0" i="1">
                        <a:latin typeface="Cambria Math" panose="02040503050406030204" pitchFamily="18" charset="0"/>
                      </a:rPr>
                      <m:t> </m:t>
                    </m:r>
                    <m:r>
                      <a:rPr lang="en-US" sz="1100" b="0" i="1">
                        <a:latin typeface="Cambria Math" panose="02040503050406030204" pitchFamily="18" charset="0"/>
                      </a:rPr>
                      <m:t>𝑆𝑡𝑟𝑒𝑠𝑠</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𝜎</m:t>
                    </m:r>
                    <m:r>
                      <a:rPr lang="en-US" sz="1100" b="0" i="1">
                        <a:latin typeface="Cambria Math" panose="02040503050406030204" pitchFamily="18" charset="0"/>
                        <a:ea typeface="Cambria Math" panose="02040503050406030204" pitchFamily="18" charset="0"/>
                      </a:rPr>
                      <m:t>=</m:t>
                    </m:r>
                    <m:sSup>
                      <m:sSupPr>
                        <m:ctrlPr>
                          <a:rPr lang="en-US" sz="1100" b="0" i="1">
                            <a:latin typeface="Cambria Math" panose="02040503050406030204" pitchFamily="18" charset="0"/>
                            <a:ea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𝑊</m:t>
                        </m:r>
                      </m:e>
                      <m:sup>
                        <m:r>
                          <a:rPr lang="en-US" sz="1100" b="0" i="1">
                            <a:latin typeface="Cambria Math" panose="02040503050406030204" pitchFamily="18" charset="0"/>
                            <a:ea typeface="Cambria Math" panose="02040503050406030204" pitchFamily="18" charset="0"/>
                          </a:rPr>
                          <m:t>𝑡</m:t>
                        </m:r>
                      </m:sup>
                    </m:sSup>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𝐾</m:t>
                        </m:r>
                      </m:e>
                      <m:sub>
                        <m:r>
                          <a:rPr lang="en-US" sz="1100" b="0" i="1">
                            <a:latin typeface="Cambria Math" panose="02040503050406030204" pitchFamily="18" charset="0"/>
                            <a:ea typeface="Cambria Math" panose="02040503050406030204" pitchFamily="18" charset="0"/>
                          </a:rPr>
                          <m:t>𝑜</m:t>
                        </m:r>
                      </m:sub>
                    </m:sSub>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𝐾</m:t>
                        </m:r>
                      </m:e>
                      <m:sub>
                        <m:r>
                          <a:rPr lang="en-US" sz="1100" b="0" i="1">
                            <a:latin typeface="Cambria Math" panose="02040503050406030204" pitchFamily="18" charset="0"/>
                            <a:ea typeface="Cambria Math" panose="02040503050406030204" pitchFamily="18" charset="0"/>
                          </a:rPr>
                          <m:t>𝑉</m:t>
                        </m:r>
                      </m:sub>
                    </m:sSub>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𝐾</m:t>
                        </m:r>
                      </m:e>
                      <m:sub>
                        <m:r>
                          <a:rPr lang="en-US" sz="1100" b="0" i="1">
                            <a:latin typeface="Cambria Math" panose="02040503050406030204" pitchFamily="18" charset="0"/>
                            <a:ea typeface="Cambria Math" panose="02040503050406030204" pitchFamily="18" charset="0"/>
                          </a:rPr>
                          <m:t>𝑆</m:t>
                        </m:r>
                      </m:sub>
                    </m:sSub>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𝑏</m:t>
                        </m:r>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𝑚</m:t>
                        </m:r>
                      </m:den>
                    </m:f>
                    <m:r>
                      <a:rPr lang="en-US" sz="1100" b="0" i="1">
                        <a:latin typeface="Cambria Math" panose="02040503050406030204" pitchFamily="18" charset="0"/>
                        <a:ea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𝐾</m:t>
                            </m:r>
                          </m:e>
                          <m:sub>
                            <m:r>
                              <a:rPr lang="en-GB" sz="1100" i="1">
                                <a:solidFill>
                                  <a:schemeClr val="tx1"/>
                                </a:solidFill>
                                <a:effectLst/>
                                <a:latin typeface="Cambria Math" panose="02040503050406030204" pitchFamily="18" charset="0"/>
                                <a:ea typeface="+mn-ea"/>
                                <a:cs typeface="+mn-cs"/>
                              </a:rPr>
                              <m:t>𝐻</m:t>
                            </m:r>
                          </m:sub>
                        </m:sSub>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𝐾</m:t>
                            </m:r>
                          </m:e>
                          <m:sub>
                            <m:r>
                              <a:rPr lang="en-GB" sz="1100" i="1">
                                <a:solidFill>
                                  <a:schemeClr val="tx1"/>
                                </a:solidFill>
                                <a:effectLst/>
                                <a:latin typeface="Cambria Math" panose="02040503050406030204" pitchFamily="18" charset="0"/>
                                <a:ea typeface="+mn-ea"/>
                                <a:cs typeface="+mn-cs"/>
                              </a:rPr>
                              <m:t>𝐵</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𝐽</m:t>
                            </m:r>
                          </m:sub>
                        </m:sSub>
                      </m:den>
                    </m:f>
                  </m:oMath>
                </m:oMathPara>
              </a14:m>
              <a:endParaRPr lang="en-US" sz="1100"/>
            </a:p>
          </xdr:txBody>
        </xdr:sp>
      </mc:Choice>
      <mc:Fallback xmlns="">
        <xdr:sp macro="" textlink="">
          <xdr:nvSpPr>
            <xdr:cNvPr id="44" name="TextBox 43">
              <a:extLst>
                <a:ext uri="{FF2B5EF4-FFF2-40B4-BE49-F238E27FC236}">
                  <a16:creationId xmlns:a16="http://schemas.microsoft.com/office/drawing/2014/main" id="{0C83EC5F-C6D7-4312-AF7B-EC00A3E3182C}"/>
                </a:ext>
              </a:extLst>
            </xdr:cNvPr>
            <xdr:cNvSpPr txBox="1"/>
          </xdr:nvSpPr>
          <xdr:spPr>
            <a:xfrm>
              <a:off x="659601" y="51672078"/>
              <a:ext cx="3213893" cy="3640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𝐷𝑒𝑠𝑖𝑔𝑛 𝑆𝑡𝑟𝑒𝑠𝑠,</a:t>
              </a:r>
              <a:r>
                <a:rPr lang="en-US" sz="1100" b="0" i="0">
                  <a:latin typeface="Cambria Math" panose="02040503050406030204" pitchFamily="18" charset="0"/>
                  <a:ea typeface="Cambria Math" panose="02040503050406030204" pitchFamily="18" charset="0"/>
                </a:rPr>
                <a:t>𝜎=𝑊^𝑡∙𝐾_𝑜∙𝐾_𝑉∙𝐾_𝑆∙1/(𝑏×𝑚)∙</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𝐾</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𝐻∙𝐾</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𝐵</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𝐽 </a:t>
              </a:r>
              <a:endParaRPr lang="en-US" sz="1100"/>
            </a:p>
          </xdr:txBody>
        </xdr:sp>
      </mc:Fallback>
    </mc:AlternateContent>
    <xdr:clientData/>
  </xdr:oneCellAnchor>
  <xdr:oneCellAnchor>
    <xdr:from>
      <xdr:col>8</xdr:col>
      <xdr:colOff>320127</xdr:colOff>
      <xdr:row>287</xdr:row>
      <xdr:rowOff>123059</xdr:rowOff>
    </xdr:from>
    <xdr:ext cx="2795830" cy="402459"/>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BECE79DC-E189-4A23-9A8D-FCDA804194C5}"/>
                </a:ext>
              </a:extLst>
            </xdr:cNvPr>
            <xdr:cNvSpPr txBox="1"/>
          </xdr:nvSpPr>
          <xdr:spPr>
            <a:xfrm>
              <a:off x="5224955" y="51678490"/>
              <a:ext cx="2795830" cy="4024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𝜎</m:t>
                        </m:r>
                      </m:e>
                      <m:sub>
                        <m:r>
                          <a:rPr lang="en-GB" sz="1100" i="1">
                            <a:solidFill>
                              <a:schemeClr val="tx1"/>
                            </a:solidFill>
                            <a:effectLst/>
                            <a:latin typeface="Cambria Math" panose="02040503050406030204" pitchFamily="18" charset="0"/>
                            <a:ea typeface="+mn-ea"/>
                            <a:cs typeface="+mn-cs"/>
                          </a:rPr>
                          <m:t>𝑎𝑙𝑙</m:t>
                        </m:r>
                      </m:sub>
                    </m:sSub>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𝑎𝑙𝑙𝑜𝑤𝑎𝑏𝑙𝑒</m:t>
                    </m:r>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𝑏𝑏𝑒𝑛𝑑𝑖𝑛𝑔</m:t>
                    </m:r>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𝑠𝑡𝑟𝑒𝑠𝑠</m:t>
                    </m:r>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𝑆</m:t>
                            </m:r>
                          </m:e>
                          <m:sub>
                            <m:r>
                              <a:rPr lang="en-GB" sz="1100" i="1">
                                <a:solidFill>
                                  <a:schemeClr val="tx1"/>
                                </a:solidFill>
                                <a:effectLst/>
                                <a:latin typeface="Cambria Math" panose="02040503050406030204" pitchFamily="18" charset="0"/>
                                <a:ea typeface="+mn-ea"/>
                                <a:cs typeface="+mn-cs"/>
                              </a:rPr>
                              <m:t>𝑡</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𝑆</m:t>
                            </m:r>
                          </m:e>
                          <m:sub>
                            <m:r>
                              <a:rPr lang="en-GB" sz="1100" i="1">
                                <a:solidFill>
                                  <a:schemeClr val="tx1"/>
                                </a:solidFill>
                                <a:effectLst/>
                                <a:latin typeface="Cambria Math" panose="02040503050406030204" pitchFamily="18" charset="0"/>
                                <a:ea typeface="+mn-ea"/>
                                <a:cs typeface="+mn-cs"/>
                              </a:rPr>
                              <m:t>𝐹</m:t>
                            </m:r>
                          </m:sub>
                        </m:sSub>
                      </m:den>
                    </m:f>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𝑁</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𝜃</m:t>
                            </m:r>
                          </m:sub>
                        </m:sSub>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𝑧</m:t>
                            </m:r>
                          </m:sub>
                        </m:sSub>
                      </m:den>
                    </m:f>
                  </m:oMath>
                </m:oMathPara>
              </a14:m>
              <a:endParaRPr lang="en-US" sz="1100">
                <a:solidFill>
                  <a:schemeClr val="tx1"/>
                </a:solidFill>
                <a:effectLst/>
                <a:latin typeface="+mn-lt"/>
                <a:ea typeface="+mn-ea"/>
                <a:cs typeface="+mn-cs"/>
              </a:endParaRPr>
            </a:p>
            <a:p>
              <a:endParaRPr lang="en-US" sz="1100"/>
            </a:p>
          </xdr:txBody>
        </xdr:sp>
      </mc:Choice>
      <mc:Fallback xmlns="">
        <xdr:sp macro="" textlink="">
          <xdr:nvSpPr>
            <xdr:cNvPr id="45" name="TextBox 44">
              <a:extLst>
                <a:ext uri="{FF2B5EF4-FFF2-40B4-BE49-F238E27FC236}">
                  <a16:creationId xmlns:a16="http://schemas.microsoft.com/office/drawing/2014/main" id="{BECE79DC-E189-4A23-9A8D-FCDA804194C5}"/>
                </a:ext>
              </a:extLst>
            </xdr:cNvPr>
            <xdr:cNvSpPr txBox="1"/>
          </xdr:nvSpPr>
          <xdr:spPr>
            <a:xfrm>
              <a:off x="5224955" y="51678490"/>
              <a:ext cx="2795830" cy="4024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mn-lt"/>
                  <a:ea typeface="+mn-ea"/>
                  <a:cs typeface="+mn-cs"/>
                </a:rPr>
                <a:t>𝜎</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𝑎𝑙𝑙, 𝑎𝑙𝑙𝑜𝑤𝑎𝑏𝑙𝑒 𝑏𝑏𝑒𝑛𝑑𝑖𝑛𝑔 𝑠𝑡𝑟𝑒𝑠𝑠=𝑆</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𝑡</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𝑆</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𝐹 ∙𝑌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𝑁</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𝜃∙𝑌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𝑧 </a:t>
              </a:r>
              <a:r>
                <a:rPr lang="en-US" sz="1100" i="0">
                  <a:solidFill>
                    <a:schemeClr val="tx1"/>
                  </a:solidFill>
                  <a:effectLst/>
                  <a:latin typeface="+mn-lt"/>
                  <a:ea typeface="+mn-ea"/>
                  <a:cs typeface="+mn-cs"/>
                </a:rPr>
                <a:t>)</a:t>
              </a:r>
              <a:endParaRPr lang="en-US" sz="1100">
                <a:solidFill>
                  <a:schemeClr val="tx1"/>
                </a:solidFill>
                <a:effectLst/>
                <a:latin typeface="+mn-lt"/>
                <a:ea typeface="+mn-ea"/>
                <a:cs typeface="+mn-cs"/>
              </a:endParaRPr>
            </a:p>
            <a:p>
              <a:endParaRPr lang="en-US" sz="1100"/>
            </a:p>
          </xdr:txBody>
        </xdr:sp>
      </mc:Fallback>
    </mc:AlternateContent>
    <xdr:clientData/>
  </xdr:oneCellAnchor>
  <xdr:oneCellAnchor>
    <xdr:from>
      <xdr:col>2</xdr:col>
      <xdr:colOff>46420</xdr:colOff>
      <xdr:row>293</xdr:row>
      <xdr:rowOff>35472</xdr:rowOff>
    </xdr:from>
    <xdr:ext cx="1183016"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CAA6912-2D4A-4C01-A881-27E0F9926E19}"/>
                </a:ext>
              </a:extLst>
            </xdr:cNvPr>
            <xdr:cNvSpPr txBox="1"/>
          </xdr:nvSpPr>
          <xdr:spPr>
            <a:xfrm>
              <a:off x="1272627" y="52707627"/>
              <a:ext cx="1183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𝜎</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ea typeface="Cambria Math" panose="02040503050406030204" pitchFamily="18" charset="0"/>
                          </a:rPr>
                          <m:t>𝑎𝑙𝑙</m:t>
                        </m:r>
                      </m:sub>
                    </m:sSub>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𝑏</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CAA6912-2D4A-4C01-A881-27E0F9926E19}"/>
                </a:ext>
              </a:extLst>
            </xdr:cNvPr>
            <xdr:cNvSpPr txBox="1"/>
          </xdr:nvSpPr>
          <xdr:spPr>
            <a:xfrm>
              <a:off x="1272627" y="52707627"/>
              <a:ext cx="1183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𝜎</a:t>
              </a:r>
              <a:r>
                <a:rPr lang="en-US" sz="1100" b="0" i="0">
                  <a:latin typeface="Cambria Math" panose="02040503050406030204" pitchFamily="18" charset="0"/>
                  <a:ea typeface="Cambria Math" panose="02040503050406030204" pitchFamily="18" charset="0"/>
                </a:rPr>
                <a:t>=𝜎_𝑎𝑙𝑙          ∴𝑏=</a:t>
              </a:r>
              <a:endParaRPr lang="en-US" sz="1100"/>
            </a:p>
          </xdr:txBody>
        </xdr:sp>
      </mc:Fallback>
    </mc:AlternateContent>
    <xdr:clientData/>
  </xdr:oneCellAnchor>
  <xdr:oneCellAnchor>
    <xdr:from>
      <xdr:col>0</xdr:col>
      <xdr:colOff>506325</xdr:colOff>
      <xdr:row>296</xdr:row>
      <xdr:rowOff>182337</xdr:rowOff>
    </xdr:from>
    <xdr:ext cx="3314623" cy="529301"/>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52E5E477-F762-4C35-A5B2-B5B075C257B6}"/>
                </a:ext>
              </a:extLst>
            </xdr:cNvPr>
            <xdr:cNvSpPr txBox="1"/>
          </xdr:nvSpPr>
          <xdr:spPr>
            <a:xfrm>
              <a:off x="506325" y="55274061"/>
              <a:ext cx="3314623" cy="529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𝐷𝑒𝑠𝑖𝑔𝑛</m:t>
                    </m:r>
                    <m:r>
                      <a:rPr lang="en-US" sz="1100" b="0" i="1">
                        <a:latin typeface="Cambria Math" panose="02040503050406030204" pitchFamily="18" charset="0"/>
                      </a:rPr>
                      <m:t> </m:t>
                    </m:r>
                    <m:r>
                      <a:rPr lang="en-US" sz="1100" b="0" i="1">
                        <a:latin typeface="Cambria Math" panose="02040503050406030204" pitchFamily="18" charset="0"/>
                      </a:rPr>
                      <m:t>𝑆𝑡𝑟𝑒𝑠𝑠</m:t>
                    </m:r>
                    <m:r>
                      <a:rPr lang="en-US" sz="1100" b="0" i="1">
                        <a:latin typeface="Cambria Math" panose="02040503050406030204" pitchFamily="18" charset="0"/>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𝜎</m:t>
                        </m:r>
                      </m:e>
                      <m:sub>
                        <m:r>
                          <a:rPr lang="en-GB" sz="1100" i="1">
                            <a:solidFill>
                              <a:schemeClr val="tx1"/>
                            </a:solidFill>
                            <a:effectLst/>
                            <a:latin typeface="Cambria Math" panose="02040503050406030204" pitchFamily="18" charset="0"/>
                            <a:ea typeface="+mn-ea"/>
                            <a:cs typeface="+mn-cs"/>
                          </a:rPr>
                          <m:t>𝑐</m:t>
                        </m:r>
                      </m:sub>
                    </m:sSub>
                    <m:r>
                      <a:rPr lang="en-US" sz="1100" b="0" i="1">
                        <a:latin typeface="Cambria Math" panose="02040503050406030204" pitchFamily="18" charset="0"/>
                        <a:ea typeface="Cambria Math" panose="02040503050406030204" pitchFamily="18" charset="0"/>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𝑍</m:t>
                        </m:r>
                      </m:e>
                      <m:sub>
                        <m:r>
                          <a:rPr lang="en-GB" sz="1100" i="1">
                            <a:solidFill>
                              <a:schemeClr val="tx1"/>
                            </a:solidFill>
                            <a:effectLst/>
                            <a:latin typeface="Cambria Math" panose="02040503050406030204" pitchFamily="18" charset="0"/>
                            <a:ea typeface="+mn-ea"/>
                            <a:cs typeface="+mn-cs"/>
                          </a:rPr>
                          <m:t>𝐸</m:t>
                        </m:r>
                      </m:sub>
                    </m:sSub>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en-US"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𝑊</m:t>
                            </m:r>
                          </m:e>
                          <m:sup>
                            <m:r>
                              <a:rPr lang="en-GB" sz="1100" i="1">
                                <a:solidFill>
                                  <a:schemeClr val="tx1"/>
                                </a:solidFill>
                                <a:effectLst/>
                                <a:latin typeface="Cambria Math" panose="02040503050406030204" pitchFamily="18" charset="0"/>
                                <a:ea typeface="+mn-ea"/>
                                <a:cs typeface="+mn-cs"/>
                              </a:rPr>
                              <m:t>𝑡</m:t>
                            </m:r>
                          </m:sup>
                        </m:sSup>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𝐾</m:t>
                            </m:r>
                          </m:e>
                          <m:sub>
                            <m:r>
                              <a:rPr lang="en-GB" sz="1100" i="1">
                                <a:solidFill>
                                  <a:schemeClr val="tx1"/>
                                </a:solidFill>
                                <a:effectLst/>
                                <a:latin typeface="Cambria Math" panose="02040503050406030204" pitchFamily="18" charset="0"/>
                                <a:ea typeface="+mn-ea"/>
                                <a:cs typeface="+mn-cs"/>
                              </a:rPr>
                              <m:t>𝑣</m:t>
                            </m:r>
                          </m:sub>
                        </m:sSub>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𝐾</m:t>
                            </m:r>
                          </m:e>
                          <m:sub>
                            <m:r>
                              <a:rPr lang="en-GB" sz="1100" i="1">
                                <a:solidFill>
                                  <a:schemeClr val="tx1"/>
                                </a:solidFill>
                                <a:effectLst/>
                                <a:latin typeface="Cambria Math" panose="02040503050406030204" pitchFamily="18" charset="0"/>
                                <a:ea typeface="+mn-ea"/>
                                <a:cs typeface="+mn-cs"/>
                              </a:rPr>
                              <m:t>𝑜</m:t>
                            </m:r>
                          </m:sub>
                        </m:sSub>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𝐾</m:t>
                            </m:r>
                          </m:e>
                          <m:sub>
                            <m:r>
                              <a:rPr lang="en-GB" sz="1100" i="1">
                                <a:solidFill>
                                  <a:schemeClr val="tx1"/>
                                </a:solidFill>
                                <a:effectLst/>
                                <a:latin typeface="Cambria Math" panose="02040503050406030204" pitchFamily="18" charset="0"/>
                                <a:ea typeface="+mn-ea"/>
                                <a:cs typeface="+mn-cs"/>
                              </a:rPr>
                              <m:t>𝑠</m:t>
                            </m:r>
                          </m:sub>
                        </m:sSub>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GB" sz="1100" i="1">
                                <a:solidFill>
                                  <a:schemeClr val="tx1"/>
                                </a:solidFill>
                                <a:effectLst/>
                                <a:latin typeface="Cambria Math" panose="02040503050406030204" pitchFamily="18" charset="0"/>
                                <a:ea typeface="+mn-ea"/>
                                <a:cs typeface="+mn-cs"/>
                              </a:rPr>
                              <m:t>1</m:t>
                            </m:r>
                          </m:num>
                          <m:den>
                            <m:r>
                              <a:rPr lang="en-GB" sz="1100" i="1">
                                <a:solidFill>
                                  <a:schemeClr val="tx1"/>
                                </a:solidFill>
                                <a:effectLst/>
                                <a:latin typeface="Cambria Math" panose="02040503050406030204" pitchFamily="18" charset="0"/>
                                <a:ea typeface="+mn-ea"/>
                                <a:cs typeface="+mn-cs"/>
                              </a:rPr>
                              <m:t>𝑏</m:t>
                            </m:r>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𝑑</m:t>
                                </m:r>
                              </m:e>
                              <m:sub>
                                <m:r>
                                  <a:rPr lang="en-GB" sz="1100" i="1">
                                    <a:solidFill>
                                      <a:schemeClr val="tx1"/>
                                    </a:solidFill>
                                    <a:effectLst/>
                                    <a:latin typeface="Cambria Math" panose="02040503050406030204" pitchFamily="18" charset="0"/>
                                    <a:ea typeface="+mn-ea"/>
                                    <a:cs typeface="+mn-cs"/>
                                  </a:rPr>
                                  <m:t>1</m:t>
                                </m:r>
                              </m:sub>
                            </m:sSub>
                          </m:den>
                        </m:f>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𝑍</m:t>
                                </m:r>
                              </m:e>
                              <m:sub>
                                <m:r>
                                  <a:rPr lang="en-GB" sz="1100" i="1">
                                    <a:solidFill>
                                      <a:schemeClr val="tx1"/>
                                    </a:solidFill>
                                    <a:effectLst/>
                                    <a:latin typeface="Cambria Math" panose="02040503050406030204" pitchFamily="18" charset="0"/>
                                    <a:ea typeface="+mn-ea"/>
                                    <a:cs typeface="+mn-cs"/>
                                  </a:rPr>
                                  <m:t>𝑅</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𝑍</m:t>
                                </m:r>
                              </m:e>
                              <m:sub>
                                <m:r>
                                  <a:rPr lang="en-GB" sz="1100" i="1">
                                    <a:solidFill>
                                      <a:schemeClr val="tx1"/>
                                    </a:solidFill>
                                    <a:effectLst/>
                                    <a:latin typeface="Cambria Math" panose="02040503050406030204" pitchFamily="18" charset="0"/>
                                    <a:ea typeface="+mn-ea"/>
                                    <a:cs typeface="+mn-cs"/>
                                  </a:rPr>
                                  <m:t>𝑖</m:t>
                                </m:r>
                              </m:sub>
                            </m:sSub>
                          </m:den>
                        </m:f>
                      </m:e>
                    </m:rad>
                  </m:oMath>
                </m:oMathPara>
              </a14:m>
              <a:endParaRPr lang="en-US" sz="1100">
                <a:solidFill>
                  <a:schemeClr val="tx1"/>
                </a:solidFill>
                <a:effectLst/>
                <a:latin typeface="+mn-lt"/>
                <a:ea typeface="+mn-ea"/>
                <a:cs typeface="+mn-cs"/>
              </a:endParaRPr>
            </a:p>
            <a:p>
              <a:endParaRPr lang="en-US" sz="1100"/>
            </a:p>
          </xdr:txBody>
        </xdr:sp>
      </mc:Choice>
      <mc:Fallback xmlns="">
        <xdr:sp macro="" textlink="">
          <xdr:nvSpPr>
            <xdr:cNvPr id="47" name="TextBox 46">
              <a:extLst>
                <a:ext uri="{FF2B5EF4-FFF2-40B4-BE49-F238E27FC236}">
                  <a16:creationId xmlns:a16="http://schemas.microsoft.com/office/drawing/2014/main" id="{52E5E477-F762-4C35-A5B2-B5B075C257B6}"/>
                </a:ext>
              </a:extLst>
            </xdr:cNvPr>
            <xdr:cNvSpPr txBox="1"/>
          </xdr:nvSpPr>
          <xdr:spPr>
            <a:xfrm>
              <a:off x="506325" y="55274061"/>
              <a:ext cx="3314623" cy="529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latin typeface="Cambria Math" panose="02040503050406030204" pitchFamily="18" charset="0"/>
                </a:rPr>
                <a:t>𝐷𝑒𝑠𝑖𝑔𝑛 𝑆𝑡𝑟𝑒𝑠𝑠,</a:t>
              </a:r>
              <a:r>
                <a:rPr lang="en-GB" sz="1100" i="0">
                  <a:solidFill>
                    <a:schemeClr val="tx1"/>
                  </a:solidFill>
                  <a:effectLst/>
                  <a:latin typeface="+mn-lt"/>
                  <a:ea typeface="+mn-ea"/>
                  <a:cs typeface="+mn-cs"/>
                </a:rPr>
                <a:t>𝜎</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𝑐</a:t>
              </a:r>
              <a:r>
                <a:rPr lang="en-US" sz="1100" b="0" i="0">
                  <a:latin typeface="Cambria Math" panose="02040503050406030204" pitchFamily="18" charset="0"/>
                  <a:ea typeface="Cambria Math" panose="02040503050406030204" pitchFamily="18" charset="0"/>
                </a:rPr>
                <a:t>=</a:t>
              </a:r>
              <a:r>
                <a:rPr lang="en-GB" sz="1100" i="0">
                  <a:solidFill>
                    <a:schemeClr val="tx1"/>
                  </a:solidFill>
                  <a:effectLst/>
                  <a:latin typeface="+mn-lt"/>
                  <a:ea typeface="+mn-ea"/>
                  <a:cs typeface="+mn-cs"/>
                </a:rPr>
                <a:t>𝑍</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𝐸</a:t>
              </a:r>
              <a:r>
                <a:rPr lang="en-US" sz="1100" i="0">
                  <a:solidFill>
                    <a:schemeClr val="tx1"/>
                  </a:solidFill>
                  <a:effectLst/>
                  <a:latin typeface="+mn-lt"/>
                  <a:ea typeface="+mn-ea"/>
                  <a:cs typeface="+mn-cs"/>
                </a:rPr>
                <a:t> √(</a:t>
              </a:r>
              <a:r>
                <a:rPr lang="en-GB" sz="1100" i="0">
                  <a:solidFill>
                    <a:schemeClr val="tx1"/>
                  </a:solidFill>
                  <a:effectLst/>
                  <a:latin typeface="+mn-lt"/>
                  <a:ea typeface="+mn-ea"/>
                  <a:cs typeface="+mn-cs"/>
                </a:rPr>
                <a:t>𝑊</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𝑡∙𝐾</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𝑣∙𝐾</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𝑜∙𝐾</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𝑠∙1</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𝑏∙𝑑</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1 </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∙𝑍</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𝑅</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𝑍</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𝑖 </a:t>
              </a:r>
              <a:r>
                <a:rPr lang="en-US" sz="1100" i="0">
                  <a:solidFill>
                    <a:schemeClr val="tx1"/>
                  </a:solidFill>
                  <a:effectLst/>
                  <a:latin typeface="+mn-lt"/>
                  <a:ea typeface="+mn-ea"/>
                  <a:cs typeface="+mn-cs"/>
                </a:rPr>
                <a:t>)</a:t>
              </a:r>
              <a:endParaRPr lang="en-US" sz="1100">
                <a:solidFill>
                  <a:schemeClr val="tx1"/>
                </a:solidFill>
                <a:effectLst/>
                <a:latin typeface="+mn-lt"/>
                <a:ea typeface="+mn-ea"/>
                <a:cs typeface="+mn-cs"/>
              </a:endParaRPr>
            </a:p>
            <a:p>
              <a:endParaRPr lang="en-US" sz="1100"/>
            </a:p>
          </xdr:txBody>
        </xdr:sp>
      </mc:Fallback>
    </mc:AlternateContent>
    <xdr:clientData/>
  </xdr:oneCellAnchor>
  <xdr:oneCellAnchor>
    <xdr:from>
      <xdr:col>8</xdr:col>
      <xdr:colOff>320127</xdr:colOff>
      <xdr:row>297</xdr:row>
      <xdr:rowOff>123059</xdr:rowOff>
    </xdr:from>
    <xdr:ext cx="2795830" cy="402459"/>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3D16487A-46D5-4E1E-81C6-B715F251C15A}"/>
                </a:ext>
              </a:extLst>
            </xdr:cNvPr>
            <xdr:cNvSpPr txBox="1"/>
          </xdr:nvSpPr>
          <xdr:spPr>
            <a:xfrm>
              <a:off x="5224955" y="51678490"/>
              <a:ext cx="2795830" cy="4024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𝜎</m:t>
                        </m:r>
                      </m:e>
                      <m:sub>
                        <m:r>
                          <a:rPr lang="en-GB" sz="1100" i="1">
                            <a:solidFill>
                              <a:schemeClr val="tx1"/>
                            </a:solidFill>
                            <a:effectLst/>
                            <a:latin typeface="Cambria Math" panose="02040503050406030204" pitchFamily="18" charset="0"/>
                            <a:ea typeface="+mn-ea"/>
                            <a:cs typeface="+mn-cs"/>
                          </a:rPr>
                          <m:t>𝑎𝑙𝑙</m:t>
                        </m:r>
                      </m:sub>
                    </m:sSub>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𝑎𝑙𝑙𝑜𝑤𝑎𝑏𝑙𝑒</m:t>
                    </m:r>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𝑏𝑏𝑒𝑛𝑑𝑖𝑛𝑔</m:t>
                    </m:r>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𝑠𝑡𝑟𝑒𝑠𝑠</m:t>
                    </m:r>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𝑆</m:t>
                            </m:r>
                          </m:e>
                          <m:sub>
                            <m:r>
                              <a:rPr lang="en-GB" sz="1100" i="1">
                                <a:solidFill>
                                  <a:schemeClr val="tx1"/>
                                </a:solidFill>
                                <a:effectLst/>
                                <a:latin typeface="Cambria Math" panose="02040503050406030204" pitchFamily="18" charset="0"/>
                                <a:ea typeface="+mn-ea"/>
                                <a:cs typeface="+mn-cs"/>
                              </a:rPr>
                              <m:t>𝑐</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𝑆</m:t>
                            </m:r>
                          </m:e>
                          <m:sub>
                            <m:r>
                              <a:rPr lang="en-GB" sz="1100" i="1">
                                <a:solidFill>
                                  <a:schemeClr val="tx1"/>
                                </a:solidFill>
                                <a:effectLst/>
                                <a:latin typeface="Cambria Math" panose="02040503050406030204" pitchFamily="18" charset="0"/>
                                <a:ea typeface="+mn-ea"/>
                                <a:cs typeface="+mn-cs"/>
                              </a:rPr>
                              <m:t>𝐻</m:t>
                            </m:r>
                          </m:sub>
                        </m:sSub>
                      </m:den>
                    </m:f>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𝑍</m:t>
                            </m:r>
                          </m:e>
                          <m:sub>
                            <m:r>
                              <a:rPr lang="en-GB" sz="1100" i="1">
                                <a:solidFill>
                                  <a:schemeClr val="tx1"/>
                                </a:solidFill>
                                <a:effectLst/>
                                <a:latin typeface="Cambria Math" panose="02040503050406030204" pitchFamily="18" charset="0"/>
                                <a:ea typeface="+mn-ea"/>
                                <a:cs typeface="+mn-cs"/>
                              </a:rPr>
                              <m:t>𝑁</m:t>
                            </m:r>
                            <m:r>
                              <a:rPr lang="en-GB" sz="1100" i="1">
                                <a:solidFill>
                                  <a:schemeClr val="tx1"/>
                                </a:solidFill>
                                <a:effectLst/>
                                <a:latin typeface="Cambria Math" panose="02040503050406030204" pitchFamily="18" charset="0"/>
                                <a:ea typeface="+mn-ea"/>
                                <a:cs typeface="+mn-cs"/>
                              </a:rPr>
                              <m:t>∙</m:t>
                            </m:r>
                          </m:sub>
                        </m:sSub>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𝑍</m:t>
                            </m:r>
                          </m:e>
                          <m:sub>
                            <m:r>
                              <a:rPr lang="en-GB" sz="1100" i="1">
                                <a:solidFill>
                                  <a:schemeClr val="tx1"/>
                                </a:solidFill>
                                <a:effectLst/>
                                <a:latin typeface="Cambria Math" panose="02040503050406030204" pitchFamily="18" charset="0"/>
                                <a:ea typeface="+mn-ea"/>
                                <a:cs typeface="+mn-cs"/>
                              </a:rPr>
                              <m:t>𝑊</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𝜃</m:t>
                            </m:r>
                          </m:sub>
                        </m:sSub>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𝑧</m:t>
                            </m:r>
                          </m:sub>
                        </m:sSub>
                      </m:den>
                    </m:f>
                  </m:oMath>
                </m:oMathPara>
              </a14:m>
              <a:endParaRPr lang="en-US" sz="1100">
                <a:solidFill>
                  <a:schemeClr val="tx1"/>
                </a:solidFill>
                <a:effectLst/>
                <a:latin typeface="+mn-lt"/>
                <a:ea typeface="+mn-ea"/>
                <a:cs typeface="+mn-cs"/>
              </a:endParaRPr>
            </a:p>
            <a:p>
              <a:endParaRPr lang="en-US" sz="1100"/>
            </a:p>
          </xdr:txBody>
        </xdr:sp>
      </mc:Choice>
      <mc:Fallback xmlns="">
        <xdr:sp macro="" textlink="">
          <xdr:nvSpPr>
            <xdr:cNvPr id="48" name="TextBox 47">
              <a:extLst>
                <a:ext uri="{FF2B5EF4-FFF2-40B4-BE49-F238E27FC236}">
                  <a16:creationId xmlns:a16="http://schemas.microsoft.com/office/drawing/2014/main" id="{3D16487A-46D5-4E1E-81C6-B715F251C15A}"/>
                </a:ext>
              </a:extLst>
            </xdr:cNvPr>
            <xdr:cNvSpPr txBox="1"/>
          </xdr:nvSpPr>
          <xdr:spPr>
            <a:xfrm>
              <a:off x="5224955" y="51678490"/>
              <a:ext cx="2795830" cy="4024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mn-lt"/>
                  <a:ea typeface="+mn-ea"/>
                  <a:cs typeface="+mn-cs"/>
                </a:rPr>
                <a:t>𝜎</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𝑎𝑙𝑙, 𝑎𝑙𝑙𝑜𝑤𝑎𝑏𝑙𝑒 𝑏𝑏𝑒𝑛𝑑𝑖𝑛𝑔 𝑠𝑡𝑟𝑒𝑠𝑠=𝑆</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𝑐</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𝑆</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𝐻 ∙</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𝑍</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𝑁∙</a:t>
              </a:r>
              <a:r>
                <a:rPr lang="en-US" sz="1100" i="0">
                  <a:solidFill>
                    <a:schemeClr val="tx1"/>
                  </a:solidFill>
                  <a:effectLst/>
                  <a:latin typeface="+mn-lt"/>
                  <a:ea typeface="+mn-ea"/>
                  <a:cs typeface="+mn-cs"/>
                </a:rPr>
                <a:t>) </a:t>
              </a:r>
              <a:r>
                <a:rPr lang="en-GB" sz="1100" i="0">
                  <a:solidFill>
                    <a:schemeClr val="tx1"/>
                  </a:solidFill>
                  <a:effectLst/>
                  <a:latin typeface="+mn-lt"/>
                  <a:ea typeface="+mn-ea"/>
                  <a:cs typeface="+mn-cs"/>
                </a:rPr>
                <a:t>𝑍</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𝑊</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𝜃∙𝑌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𝑧 </a:t>
              </a:r>
              <a:r>
                <a:rPr lang="en-US" sz="1100" i="0">
                  <a:solidFill>
                    <a:schemeClr val="tx1"/>
                  </a:solidFill>
                  <a:effectLst/>
                  <a:latin typeface="+mn-lt"/>
                  <a:ea typeface="+mn-ea"/>
                  <a:cs typeface="+mn-cs"/>
                </a:rPr>
                <a:t>)</a:t>
              </a:r>
              <a:endParaRPr lang="en-US" sz="1100">
                <a:solidFill>
                  <a:schemeClr val="tx1"/>
                </a:solidFill>
                <a:effectLst/>
                <a:latin typeface="+mn-lt"/>
                <a:ea typeface="+mn-ea"/>
                <a:cs typeface="+mn-cs"/>
              </a:endParaRPr>
            </a:p>
            <a:p>
              <a:endParaRPr lang="en-US" sz="1100"/>
            </a:p>
          </xdr:txBody>
        </xdr:sp>
      </mc:Fallback>
    </mc:AlternateContent>
    <xdr:clientData/>
  </xdr:oneCellAnchor>
  <xdr:oneCellAnchor>
    <xdr:from>
      <xdr:col>2</xdr:col>
      <xdr:colOff>46420</xdr:colOff>
      <xdr:row>303</xdr:row>
      <xdr:rowOff>35472</xdr:rowOff>
    </xdr:from>
    <xdr:ext cx="1183016"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FA1BB2FD-E4E8-4F99-BE83-1BD04DCD4D56}"/>
                </a:ext>
              </a:extLst>
            </xdr:cNvPr>
            <xdr:cNvSpPr txBox="1"/>
          </xdr:nvSpPr>
          <xdr:spPr>
            <a:xfrm>
              <a:off x="1272627" y="52707627"/>
              <a:ext cx="1183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𝜎</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ea typeface="Cambria Math" panose="02040503050406030204" pitchFamily="18" charset="0"/>
                          </a:rPr>
                          <m:t>𝑎𝑙𝑙</m:t>
                        </m:r>
                      </m:sub>
                    </m:sSub>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𝑏</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FA1BB2FD-E4E8-4F99-BE83-1BD04DCD4D56}"/>
                </a:ext>
              </a:extLst>
            </xdr:cNvPr>
            <xdr:cNvSpPr txBox="1"/>
          </xdr:nvSpPr>
          <xdr:spPr>
            <a:xfrm>
              <a:off x="1272627" y="52707627"/>
              <a:ext cx="1183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𝜎</a:t>
              </a:r>
              <a:r>
                <a:rPr lang="en-US" sz="1100" b="0" i="0">
                  <a:latin typeface="Cambria Math" panose="02040503050406030204" pitchFamily="18" charset="0"/>
                  <a:ea typeface="Cambria Math" panose="02040503050406030204" pitchFamily="18" charset="0"/>
                </a:rPr>
                <a:t>=𝜎_𝑎𝑙𝑙          ∴𝑏=</a:t>
              </a:r>
              <a:endParaRPr lang="en-US" sz="1100"/>
            </a:p>
          </xdr:txBody>
        </xdr:sp>
      </mc:Fallback>
    </mc:AlternateContent>
    <xdr:clientData/>
  </xdr:oneCellAnchor>
  <xdr:oneCellAnchor>
    <xdr:from>
      <xdr:col>3</xdr:col>
      <xdr:colOff>188748</xdr:colOff>
      <xdr:row>301</xdr:row>
      <xdr:rowOff>13575</xdr:rowOff>
    </xdr:from>
    <xdr:ext cx="203645" cy="19915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5496CD2-FF13-4A16-BDDD-12615E234FAB}"/>
                </a:ext>
              </a:extLst>
            </xdr:cNvPr>
            <xdr:cNvSpPr txBox="1"/>
          </xdr:nvSpPr>
          <xdr:spPr>
            <a:xfrm>
              <a:off x="2028058" y="56035903"/>
              <a:ext cx="203645" cy="199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n-US" sz="1100" i="1">
                            <a:latin typeface="Cambria Math" panose="02040503050406030204" pitchFamily="18" charset="0"/>
                          </a:rPr>
                        </m:ctrlPr>
                      </m:radPr>
                      <m:deg/>
                      <m:e>
                        <m:r>
                          <a:rPr lang="en-US" sz="1100" b="0" i="1">
                            <a:latin typeface="Cambria Math" panose="02040503050406030204" pitchFamily="18" charset="0"/>
                          </a:rPr>
                          <m:t>𝑏</m:t>
                        </m:r>
                      </m:e>
                    </m:rad>
                  </m:oMath>
                </m:oMathPara>
              </a14:m>
              <a:endParaRPr lang="en-US" sz="1100"/>
            </a:p>
          </xdr:txBody>
        </xdr:sp>
      </mc:Choice>
      <mc:Fallback xmlns="">
        <xdr:sp macro="" textlink="">
          <xdr:nvSpPr>
            <xdr:cNvPr id="50" name="TextBox 49">
              <a:extLst>
                <a:ext uri="{FF2B5EF4-FFF2-40B4-BE49-F238E27FC236}">
                  <a16:creationId xmlns:a16="http://schemas.microsoft.com/office/drawing/2014/main" id="{E5496CD2-FF13-4A16-BDDD-12615E234FAB}"/>
                </a:ext>
              </a:extLst>
            </xdr:cNvPr>
            <xdr:cNvSpPr txBox="1"/>
          </xdr:nvSpPr>
          <xdr:spPr>
            <a:xfrm>
              <a:off x="2028058" y="56035903"/>
              <a:ext cx="203645" cy="199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𝑏</a:t>
              </a:r>
              <a:endParaRPr lang="en-US" sz="1100"/>
            </a:p>
          </xdr:txBody>
        </xdr:sp>
      </mc:Fallback>
    </mc:AlternateContent>
    <xdr:clientData/>
  </xdr:oneCellAnchor>
  <xdr:oneCellAnchor>
    <xdr:from>
      <xdr:col>0</xdr:col>
      <xdr:colOff>506325</xdr:colOff>
      <xdr:row>306</xdr:row>
      <xdr:rowOff>182337</xdr:rowOff>
    </xdr:from>
    <xdr:ext cx="3314623" cy="529301"/>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586FE498-0A9E-4208-919E-85627F62880B}"/>
                </a:ext>
              </a:extLst>
            </xdr:cNvPr>
            <xdr:cNvSpPr txBox="1"/>
          </xdr:nvSpPr>
          <xdr:spPr>
            <a:xfrm>
              <a:off x="506325" y="55274061"/>
              <a:ext cx="3314623" cy="529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𝐷𝑒𝑠𝑖𝑔𝑛</m:t>
                    </m:r>
                    <m:r>
                      <a:rPr lang="en-US" sz="1100" b="0" i="1">
                        <a:latin typeface="Cambria Math" panose="02040503050406030204" pitchFamily="18" charset="0"/>
                      </a:rPr>
                      <m:t> </m:t>
                    </m:r>
                    <m:r>
                      <a:rPr lang="en-US" sz="1100" b="0" i="1">
                        <a:latin typeface="Cambria Math" panose="02040503050406030204" pitchFamily="18" charset="0"/>
                      </a:rPr>
                      <m:t>𝑆𝑡𝑟𝑒𝑠𝑠</m:t>
                    </m:r>
                    <m:r>
                      <a:rPr lang="en-US" sz="1100" b="0" i="1">
                        <a:latin typeface="Cambria Math" panose="02040503050406030204" pitchFamily="18" charset="0"/>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𝜎</m:t>
                        </m:r>
                      </m:e>
                      <m:sub>
                        <m:r>
                          <a:rPr lang="en-GB" sz="1100" i="1">
                            <a:solidFill>
                              <a:schemeClr val="tx1"/>
                            </a:solidFill>
                            <a:effectLst/>
                            <a:latin typeface="Cambria Math" panose="02040503050406030204" pitchFamily="18" charset="0"/>
                            <a:ea typeface="+mn-ea"/>
                            <a:cs typeface="+mn-cs"/>
                          </a:rPr>
                          <m:t>𝑐</m:t>
                        </m:r>
                      </m:sub>
                    </m:sSub>
                    <m:r>
                      <a:rPr lang="en-US" sz="1100" b="0" i="1">
                        <a:latin typeface="Cambria Math" panose="02040503050406030204" pitchFamily="18" charset="0"/>
                        <a:ea typeface="Cambria Math" panose="02040503050406030204" pitchFamily="18" charset="0"/>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𝑍</m:t>
                        </m:r>
                      </m:e>
                      <m:sub>
                        <m:r>
                          <a:rPr lang="en-GB" sz="1100" i="1">
                            <a:solidFill>
                              <a:schemeClr val="tx1"/>
                            </a:solidFill>
                            <a:effectLst/>
                            <a:latin typeface="Cambria Math" panose="02040503050406030204" pitchFamily="18" charset="0"/>
                            <a:ea typeface="+mn-ea"/>
                            <a:cs typeface="+mn-cs"/>
                          </a:rPr>
                          <m:t>𝐸</m:t>
                        </m:r>
                      </m:sub>
                    </m:sSub>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en-US"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𝑊</m:t>
                            </m:r>
                          </m:e>
                          <m:sup>
                            <m:r>
                              <a:rPr lang="en-GB" sz="1100" i="1">
                                <a:solidFill>
                                  <a:schemeClr val="tx1"/>
                                </a:solidFill>
                                <a:effectLst/>
                                <a:latin typeface="Cambria Math" panose="02040503050406030204" pitchFamily="18" charset="0"/>
                                <a:ea typeface="+mn-ea"/>
                                <a:cs typeface="+mn-cs"/>
                              </a:rPr>
                              <m:t>𝑡</m:t>
                            </m:r>
                          </m:sup>
                        </m:sSup>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𝐾</m:t>
                            </m:r>
                          </m:e>
                          <m:sub>
                            <m:r>
                              <a:rPr lang="en-GB" sz="1100" i="1">
                                <a:solidFill>
                                  <a:schemeClr val="tx1"/>
                                </a:solidFill>
                                <a:effectLst/>
                                <a:latin typeface="Cambria Math" panose="02040503050406030204" pitchFamily="18" charset="0"/>
                                <a:ea typeface="+mn-ea"/>
                                <a:cs typeface="+mn-cs"/>
                              </a:rPr>
                              <m:t>𝑣</m:t>
                            </m:r>
                          </m:sub>
                        </m:sSub>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𝐾</m:t>
                            </m:r>
                          </m:e>
                          <m:sub>
                            <m:r>
                              <a:rPr lang="en-GB" sz="1100" i="1">
                                <a:solidFill>
                                  <a:schemeClr val="tx1"/>
                                </a:solidFill>
                                <a:effectLst/>
                                <a:latin typeface="Cambria Math" panose="02040503050406030204" pitchFamily="18" charset="0"/>
                                <a:ea typeface="+mn-ea"/>
                                <a:cs typeface="+mn-cs"/>
                              </a:rPr>
                              <m:t>𝑜</m:t>
                            </m:r>
                          </m:sub>
                        </m:sSub>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𝐾</m:t>
                            </m:r>
                          </m:e>
                          <m:sub>
                            <m:r>
                              <a:rPr lang="en-GB" sz="1100" i="1">
                                <a:solidFill>
                                  <a:schemeClr val="tx1"/>
                                </a:solidFill>
                                <a:effectLst/>
                                <a:latin typeface="Cambria Math" panose="02040503050406030204" pitchFamily="18" charset="0"/>
                                <a:ea typeface="+mn-ea"/>
                                <a:cs typeface="+mn-cs"/>
                              </a:rPr>
                              <m:t>𝑠</m:t>
                            </m:r>
                          </m:sub>
                        </m:sSub>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GB" sz="1100" i="1">
                                <a:solidFill>
                                  <a:schemeClr val="tx1"/>
                                </a:solidFill>
                                <a:effectLst/>
                                <a:latin typeface="Cambria Math" panose="02040503050406030204" pitchFamily="18" charset="0"/>
                                <a:ea typeface="+mn-ea"/>
                                <a:cs typeface="+mn-cs"/>
                              </a:rPr>
                              <m:t>1</m:t>
                            </m:r>
                          </m:num>
                          <m:den>
                            <m:r>
                              <a:rPr lang="en-GB" sz="1100" i="1">
                                <a:solidFill>
                                  <a:schemeClr val="tx1"/>
                                </a:solidFill>
                                <a:effectLst/>
                                <a:latin typeface="Cambria Math" panose="02040503050406030204" pitchFamily="18" charset="0"/>
                                <a:ea typeface="+mn-ea"/>
                                <a:cs typeface="+mn-cs"/>
                              </a:rPr>
                              <m:t>𝑏</m:t>
                            </m:r>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𝑑</m:t>
                                </m:r>
                              </m:e>
                              <m:sub>
                                <m:r>
                                  <a:rPr lang="en-GB" sz="1100" i="1">
                                    <a:solidFill>
                                      <a:schemeClr val="tx1"/>
                                    </a:solidFill>
                                    <a:effectLst/>
                                    <a:latin typeface="Cambria Math" panose="02040503050406030204" pitchFamily="18" charset="0"/>
                                    <a:ea typeface="+mn-ea"/>
                                    <a:cs typeface="+mn-cs"/>
                                  </a:rPr>
                                  <m:t>1</m:t>
                                </m:r>
                              </m:sub>
                            </m:sSub>
                          </m:den>
                        </m:f>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𝑍</m:t>
                                </m:r>
                              </m:e>
                              <m:sub>
                                <m:r>
                                  <a:rPr lang="en-GB" sz="1100" i="1">
                                    <a:solidFill>
                                      <a:schemeClr val="tx1"/>
                                    </a:solidFill>
                                    <a:effectLst/>
                                    <a:latin typeface="Cambria Math" panose="02040503050406030204" pitchFamily="18" charset="0"/>
                                    <a:ea typeface="+mn-ea"/>
                                    <a:cs typeface="+mn-cs"/>
                                  </a:rPr>
                                  <m:t>𝑅</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𝑍</m:t>
                                </m:r>
                              </m:e>
                              <m:sub>
                                <m:r>
                                  <a:rPr lang="en-GB" sz="1100" i="1">
                                    <a:solidFill>
                                      <a:schemeClr val="tx1"/>
                                    </a:solidFill>
                                    <a:effectLst/>
                                    <a:latin typeface="Cambria Math" panose="02040503050406030204" pitchFamily="18" charset="0"/>
                                    <a:ea typeface="+mn-ea"/>
                                    <a:cs typeface="+mn-cs"/>
                                  </a:rPr>
                                  <m:t>𝑖</m:t>
                                </m:r>
                              </m:sub>
                            </m:sSub>
                          </m:den>
                        </m:f>
                      </m:e>
                    </m:rad>
                  </m:oMath>
                </m:oMathPara>
              </a14:m>
              <a:endParaRPr lang="en-US" sz="1100">
                <a:solidFill>
                  <a:schemeClr val="tx1"/>
                </a:solidFill>
                <a:effectLst/>
                <a:latin typeface="+mn-lt"/>
                <a:ea typeface="+mn-ea"/>
                <a:cs typeface="+mn-cs"/>
              </a:endParaRPr>
            </a:p>
            <a:p>
              <a:endParaRPr lang="en-US" sz="1100"/>
            </a:p>
          </xdr:txBody>
        </xdr:sp>
      </mc:Choice>
      <mc:Fallback xmlns="">
        <xdr:sp macro="" textlink="">
          <xdr:nvSpPr>
            <xdr:cNvPr id="51" name="TextBox 50">
              <a:extLst>
                <a:ext uri="{FF2B5EF4-FFF2-40B4-BE49-F238E27FC236}">
                  <a16:creationId xmlns:a16="http://schemas.microsoft.com/office/drawing/2014/main" id="{586FE498-0A9E-4208-919E-85627F62880B}"/>
                </a:ext>
              </a:extLst>
            </xdr:cNvPr>
            <xdr:cNvSpPr txBox="1"/>
          </xdr:nvSpPr>
          <xdr:spPr>
            <a:xfrm>
              <a:off x="506325" y="55274061"/>
              <a:ext cx="3314623" cy="5293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latin typeface="Cambria Math" panose="02040503050406030204" pitchFamily="18" charset="0"/>
                </a:rPr>
                <a:t>𝐷𝑒𝑠𝑖𝑔𝑛 𝑆𝑡𝑟𝑒𝑠𝑠,</a:t>
              </a:r>
              <a:r>
                <a:rPr lang="en-GB" sz="1100" i="0">
                  <a:solidFill>
                    <a:schemeClr val="tx1"/>
                  </a:solidFill>
                  <a:effectLst/>
                  <a:latin typeface="+mn-lt"/>
                  <a:ea typeface="+mn-ea"/>
                  <a:cs typeface="+mn-cs"/>
                </a:rPr>
                <a:t>𝜎</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𝑐</a:t>
              </a:r>
              <a:r>
                <a:rPr lang="en-US" sz="1100" b="0" i="0">
                  <a:latin typeface="Cambria Math" panose="02040503050406030204" pitchFamily="18" charset="0"/>
                  <a:ea typeface="Cambria Math" panose="02040503050406030204" pitchFamily="18" charset="0"/>
                </a:rPr>
                <a:t>=</a:t>
              </a:r>
              <a:r>
                <a:rPr lang="en-GB" sz="1100" i="0">
                  <a:solidFill>
                    <a:schemeClr val="tx1"/>
                  </a:solidFill>
                  <a:effectLst/>
                  <a:latin typeface="+mn-lt"/>
                  <a:ea typeface="+mn-ea"/>
                  <a:cs typeface="+mn-cs"/>
                </a:rPr>
                <a:t>𝑍</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𝐸</a:t>
              </a:r>
              <a:r>
                <a:rPr lang="en-US" sz="1100" i="0">
                  <a:solidFill>
                    <a:schemeClr val="tx1"/>
                  </a:solidFill>
                  <a:effectLst/>
                  <a:latin typeface="+mn-lt"/>
                  <a:ea typeface="+mn-ea"/>
                  <a:cs typeface="+mn-cs"/>
                </a:rPr>
                <a:t> √(</a:t>
              </a:r>
              <a:r>
                <a:rPr lang="en-GB" sz="1100" i="0">
                  <a:solidFill>
                    <a:schemeClr val="tx1"/>
                  </a:solidFill>
                  <a:effectLst/>
                  <a:latin typeface="+mn-lt"/>
                  <a:ea typeface="+mn-ea"/>
                  <a:cs typeface="+mn-cs"/>
                </a:rPr>
                <a:t>𝑊</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𝑡∙𝐾</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𝑣∙𝐾</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𝑜∙𝐾</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𝑠∙1</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𝑏∙𝑑</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1 </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∙𝑍</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𝑅</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𝑍</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𝑖 </a:t>
              </a:r>
              <a:r>
                <a:rPr lang="en-US" sz="1100" i="0">
                  <a:solidFill>
                    <a:schemeClr val="tx1"/>
                  </a:solidFill>
                  <a:effectLst/>
                  <a:latin typeface="+mn-lt"/>
                  <a:ea typeface="+mn-ea"/>
                  <a:cs typeface="+mn-cs"/>
                </a:rPr>
                <a:t>)</a:t>
              </a:r>
              <a:endParaRPr lang="en-US" sz="1100">
                <a:solidFill>
                  <a:schemeClr val="tx1"/>
                </a:solidFill>
                <a:effectLst/>
                <a:latin typeface="+mn-lt"/>
                <a:ea typeface="+mn-ea"/>
                <a:cs typeface="+mn-cs"/>
              </a:endParaRPr>
            </a:p>
            <a:p>
              <a:endParaRPr lang="en-US" sz="1100"/>
            </a:p>
          </xdr:txBody>
        </xdr:sp>
      </mc:Fallback>
    </mc:AlternateContent>
    <xdr:clientData/>
  </xdr:oneCellAnchor>
  <xdr:oneCellAnchor>
    <xdr:from>
      <xdr:col>8</xdr:col>
      <xdr:colOff>320127</xdr:colOff>
      <xdr:row>307</xdr:row>
      <xdr:rowOff>123059</xdr:rowOff>
    </xdr:from>
    <xdr:ext cx="2795830" cy="402459"/>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6F935E15-11A5-4003-ADF7-FF425F2FA96F}"/>
                </a:ext>
              </a:extLst>
            </xdr:cNvPr>
            <xdr:cNvSpPr txBox="1"/>
          </xdr:nvSpPr>
          <xdr:spPr>
            <a:xfrm>
              <a:off x="5224955" y="55400904"/>
              <a:ext cx="2795830" cy="4024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𝜎</m:t>
                        </m:r>
                      </m:e>
                      <m:sub>
                        <m:r>
                          <a:rPr lang="en-GB" sz="1100" i="1">
                            <a:solidFill>
                              <a:schemeClr val="tx1"/>
                            </a:solidFill>
                            <a:effectLst/>
                            <a:latin typeface="Cambria Math" panose="02040503050406030204" pitchFamily="18" charset="0"/>
                            <a:ea typeface="+mn-ea"/>
                            <a:cs typeface="+mn-cs"/>
                          </a:rPr>
                          <m:t>𝑎𝑙𝑙</m:t>
                        </m:r>
                      </m:sub>
                    </m:sSub>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𝑎𝑙𝑙𝑜𝑤𝑎𝑏𝑙𝑒</m:t>
                    </m:r>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𝑏𝑏𝑒𝑛𝑑𝑖𝑛𝑔</m:t>
                    </m:r>
                    <m:r>
                      <a:rPr lang="en-GB" sz="1100" i="1">
                        <a:solidFill>
                          <a:schemeClr val="tx1"/>
                        </a:solidFill>
                        <a:effectLst/>
                        <a:latin typeface="Cambria Math" panose="02040503050406030204" pitchFamily="18" charset="0"/>
                        <a:ea typeface="+mn-ea"/>
                        <a:cs typeface="+mn-cs"/>
                      </a:rPr>
                      <m:t> </m:t>
                    </m:r>
                    <m:r>
                      <a:rPr lang="en-GB" sz="1100" i="1">
                        <a:solidFill>
                          <a:schemeClr val="tx1"/>
                        </a:solidFill>
                        <a:effectLst/>
                        <a:latin typeface="Cambria Math" panose="02040503050406030204" pitchFamily="18" charset="0"/>
                        <a:ea typeface="+mn-ea"/>
                        <a:cs typeface="+mn-cs"/>
                      </a:rPr>
                      <m:t>𝑠𝑡𝑟𝑒𝑠𝑠</m:t>
                    </m:r>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𝑆</m:t>
                            </m:r>
                          </m:e>
                          <m:sub>
                            <m:r>
                              <a:rPr lang="en-GB" sz="1100" i="1">
                                <a:solidFill>
                                  <a:schemeClr val="tx1"/>
                                </a:solidFill>
                                <a:effectLst/>
                                <a:latin typeface="Cambria Math" panose="02040503050406030204" pitchFamily="18" charset="0"/>
                                <a:ea typeface="+mn-ea"/>
                                <a:cs typeface="+mn-cs"/>
                              </a:rPr>
                              <m:t>𝑐</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𝑆</m:t>
                            </m:r>
                          </m:e>
                          <m:sub>
                            <m:r>
                              <a:rPr lang="en-GB" sz="1100" i="1">
                                <a:solidFill>
                                  <a:schemeClr val="tx1"/>
                                </a:solidFill>
                                <a:effectLst/>
                                <a:latin typeface="Cambria Math" panose="02040503050406030204" pitchFamily="18" charset="0"/>
                                <a:ea typeface="+mn-ea"/>
                                <a:cs typeface="+mn-cs"/>
                              </a:rPr>
                              <m:t>𝐻</m:t>
                            </m:r>
                          </m:sub>
                        </m:sSub>
                      </m:den>
                    </m:f>
                    <m:r>
                      <a:rPr lang="en-GB" sz="110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𝑍</m:t>
                            </m:r>
                          </m:e>
                          <m:sub>
                            <m:r>
                              <a:rPr lang="en-GB" sz="1100" i="1">
                                <a:solidFill>
                                  <a:schemeClr val="tx1"/>
                                </a:solidFill>
                                <a:effectLst/>
                                <a:latin typeface="Cambria Math" panose="02040503050406030204" pitchFamily="18" charset="0"/>
                                <a:ea typeface="+mn-ea"/>
                                <a:cs typeface="+mn-cs"/>
                              </a:rPr>
                              <m:t>𝑁</m:t>
                            </m:r>
                            <m:r>
                              <a:rPr lang="en-GB" sz="1100" i="1">
                                <a:solidFill>
                                  <a:schemeClr val="tx1"/>
                                </a:solidFill>
                                <a:effectLst/>
                                <a:latin typeface="Cambria Math" panose="02040503050406030204" pitchFamily="18" charset="0"/>
                                <a:ea typeface="+mn-ea"/>
                                <a:cs typeface="+mn-cs"/>
                              </a:rPr>
                              <m:t>∙</m:t>
                            </m:r>
                          </m:sub>
                        </m:sSub>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𝑍</m:t>
                            </m:r>
                          </m:e>
                          <m:sub>
                            <m:r>
                              <a:rPr lang="en-GB" sz="1100" i="1">
                                <a:solidFill>
                                  <a:schemeClr val="tx1"/>
                                </a:solidFill>
                                <a:effectLst/>
                                <a:latin typeface="Cambria Math" panose="02040503050406030204" pitchFamily="18" charset="0"/>
                                <a:ea typeface="+mn-ea"/>
                                <a:cs typeface="+mn-cs"/>
                              </a:rPr>
                              <m:t>𝑊</m:t>
                            </m:r>
                          </m:sub>
                        </m:sSub>
                      </m:num>
                      <m:den>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𝜃</m:t>
                            </m:r>
                          </m:sub>
                        </m:sSub>
                        <m:r>
                          <a:rPr lang="en-GB"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GB" sz="1100" i="1">
                                <a:solidFill>
                                  <a:schemeClr val="tx1"/>
                                </a:solidFill>
                                <a:effectLst/>
                                <a:latin typeface="Cambria Math" panose="02040503050406030204" pitchFamily="18" charset="0"/>
                                <a:ea typeface="+mn-ea"/>
                                <a:cs typeface="+mn-cs"/>
                              </a:rPr>
                              <m:t>𝑌</m:t>
                            </m:r>
                          </m:e>
                          <m:sub>
                            <m:r>
                              <a:rPr lang="en-GB" sz="1100" i="1">
                                <a:solidFill>
                                  <a:schemeClr val="tx1"/>
                                </a:solidFill>
                                <a:effectLst/>
                                <a:latin typeface="Cambria Math" panose="02040503050406030204" pitchFamily="18" charset="0"/>
                                <a:ea typeface="+mn-ea"/>
                                <a:cs typeface="+mn-cs"/>
                              </a:rPr>
                              <m:t>𝑧</m:t>
                            </m:r>
                          </m:sub>
                        </m:sSub>
                      </m:den>
                    </m:f>
                  </m:oMath>
                </m:oMathPara>
              </a14:m>
              <a:endParaRPr lang="en-US" sz="1100">
                <a:solidFill>
                  <a:schemeClr val="tx1"/>
                </a:solidFill>
                <a:effectLst/>
                <a:latin typeface="+mn-lt"/>
                <a:ea typeface="+mn-ea"/>
                <a:cs typeface="+mn-cs"/>
              </a:endParaRPr>
            </a:p>
            <a:p>
              <a:endParaRPr lang="en-US" sz="1100"/>
            </a:p>
          </xdr:txBody>
        </xdr:sp>
      </mc:Choice>
      <mc:Fallback xmlns="">
        <xdr:sp macro="" textlink="">
          <xdr:nvSpPr>
            <xdr:cNvPr id="52" name="TextBox 51">
              <a:extLst>
                <a:ext uri="{FF2B5EF4-FFF2-40B4-BE49-F238E27FC236}">
                  <a16:creationId xmlns:a16="http://schemas.microsoft.com/office/drawing/2014/main" id="{6F935E15-11A5-4003-ADF7-FF425F2FA96F}"/>
                </a:ext>
              </a:extLst>
            </xdr:cNvPr>
            <xdr:cNvSpPr txBox="1"/>
          </xdr:nvSpPr>
          <xdr:spPr>
            <a:xfrm>
              <a:off x="5224955" y="55400904"/>
              <a:ext cx="2795830" cy="4024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mn-lt"/>
                  <a:ea typeface="+mn-ea"/>
                  <a:cs typeface="+mn-cs"/>
                </a:rPr>
                <a:t>𝜎</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𝑎𝑙𝑙, 𝑎𝑙𝑙𝑜𝑤𝑎𝑏𝑙𝑒 𝑏𝑏𝑒𝑛𝑑𝑖𝑛𝑔 𝑠𝑡𝑟𝑒𝑠𝑠=𝑆</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𝑐</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𝑆</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𝐻 ∙</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𝑍</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𝑁∙</a:t>
              </a:r>
              <a:r>
                <a:rPr lang="en-US" sz="1100" i="0">
                  <a:solidFill>
                    <a:schemeClr val="tx1"/>
                  </a:solidFill>
                  <a:effectLst/>
                  <a:latin typeface="+mn-lt"/>
                  <a:ea typeface="+mn-ea"/>
                  <a:cs typeface="+mn-cs"/>
                </a:rPr>
                <a:t>) </a:t>
              </a:r>
              <a:r>
                <a:rPr lang="en-GB" sz="1100" i="0">
                  <a:solidFill>
                    <a:schemeClr val="tx1"/>
                  </a:solidFill>
                  <a:effectLst/>
                  <a:latin typeface="+mn-lt"/>
                  <a:ea typeface="+mn-ea"/>
                  <a:cs typeface="+mn-cs"/>
                </a:rPr>
                <a:t>𝑍</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𝑊</a:t>
              </a:r>
              <a:r>
                <a:rPr lang="en-US" sz="1100" i="0">
                  <a:solidFill>
                    <a:schemeClr val="tx1"/>
                  </a:solidFill>
                  <a:effectLst/>
                  <a:latin typeface="+mn-lt"/>
                  <a:ea typeface="+mn-ea"/>
                  <a:cs typeface="+mn-cs"/>
                </a:rPr>
                <a:t>)/(</a:t>
              </a:r>
              <a:r>
                <a:rPr lang="en-GB" sz="1100" i="0">
                  <a:solidFill>
                    <a:schemeClr val="tx1"/>
                  </a:solidFill>
                  <a:effectLst/>
                  <a:latin typeface="+mn-lt"/>
                  <a:ea typeface="+mn-ea"/>
                  <a:cs typeface="+mn-cs"/>
                </a:rPr>
                <a:t>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𝜃∙𝑌</a:t>
              </a:r>
              <a:r>
                <a:rPr lang="en-US" sz="1100" i="0">
                  <a:solidFill>
                    <a:schemeClr val="tx1"/>
                  </a:solidFill>
                  <a:effectLst/>
                  <a:latin typeface="+mn-lt"/>
                  <a:ea typeface="+mn-ea"/>
                  <a:cs typeface="+mn-cs"/>
                </a:rPr>
                <a:t>_</a:t>
              </a:r>
              <a:r>
                <a:rPr lang="en-GB" sz="1100" i="0">
                  <a:solidFill>
                    <a:schemeClr val="tx1"/>
                  </a:solidFill>
                  <a:effectLst/>
                  <a:latin typeface="+mn-lt"/>
                  <a:ea typeface="+mn-ea"/>
                  <a:cs typeface="+mn-cs"/>
                </a:rPr>
                <a:t>𝑧 </a:t>
              </a:r>
              <a:r>
                <a:rPr lang="en-US" sz="1100" i="0">
                  <a:solidFill>
                    <a:schemeClr val="tx1"/>
                  </a:solidFill>
                  <a:effectLst/>
                  <a:latin typeface="+mn-lt"/>
                  <a:ea typeface="+mn-ea"/>
                  <a:cs typeface="+mn-cs"/>
                </a:rPr>
                <a:t>)</a:t>
              </a:r>
              <a:endParaRPr lang="en-US" sz="1100">
                <a:solidFill>
                  <a:schemeClr val="tx1"/>
                </a:solidFill>
                <a:effectLst/>
                <a:latin typeface="+mn-lt"/>
                <a:ea typeface="+mn-ea"/>
                <a:cs typeface="+mn-cs"/>
              </a:endParaRPr>
            </a:p>
            <a:p>
              <a:endParaRPr lang="en-US" sz="1100"/>
            </a:p>
          </xdr:txBody>
        </xdr:sp>
      </mc:Fallback>
    </mc:AlternateContent>
    <xdr:clientData/>
  </xdr:oneCellAnchor>
  <xdr:oneCellAnchor>
    <xdr:from>
      <xdr:col>2</xdr:col>
      <xdr:colOff>46420</xdr:colOff>
      <xdr:row>313</xdr:row>
      <xdr:rowOff>35472</xdr:rowOff>
    </xdr:from>
    <xdr:ext cx="1183016" cy="17222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CD4742E8-34CA-4862-885C-764ACB81E81D}"/>
                </a:ext>
              </a:extLst>
            </xdr:cNvPr>
            <xdr:cNvSpPr txBox="1"/>
          </xdr:nvSpPr>
          <xdr:spPr>
            <a:xfrm>
              <a:off x="1272627" y="56430041"/>
              <a:ext cx="1183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𝜎</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𝜎</m:t>
                        </m:r>
                      </m:e>
                      <m:sub>
                        <m:r>
                          <a:rPr lang="en-US" sz="1100" b="0" i="1">
                            <a:latin typeface="Cambria Math" panose="02040503050406030204" pitchFamily="18" charset="0"/>
                            <a:ea typeface="Cambria Math" panose="02040503050406030204" pitchFamily="18" charset="0"/>
                          </a:rPr>
                          <m:t>𝑎𝑙𝑙</m:t>
                        </m:r>
                      </m:sub>
                    </m:sSub>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𝑏</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53" name="TextBox 52">
              <a:extLst>
                <a:ext uri="{FF2B5EF4-FFF2-40B4-BE49-F238E27FC236}">
                  <a16:creationId xmlns:a16="http://schemas.microsoft.com/office/drawing/2014/main" id="{CD4742E8-34CA-4862-885C-764ACB81E81D}"/>
                </a:ext>
              </a:extLst>
            </xdr:cNvPr>
            <xdr:cNvSpPr txBox="1"/>
          </xdr:nvSpPr>
          <xdr:spPr>
            <a:xfrm>
              <a:off x="1272627" y="56430041"/>
              <a:ext cx="11830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ea typeface="Cambria Math" panose="02040503050406030204" pitchFamily="18" charset="0"/>
                </a:rPr>
                <a:t>𝜎</a:t>
              </a:r>
              <a:r>
                <a:rPr lang="en-US" sz="1100" b="0" i="0">
                  <a:latin typeface="Cambria Math" panose="02040503050406030204" pitchFamily="18" charset="0"/>
                  <a:ea typeface="Cambria Math" panose="02040503050406030204" pitchFamily="18" charset="0"/>
                </a:rPr>
                <a:t>=𝜎_𝑎𝑙𝑙          ∴𝑏=</a:t>
              </a:r>
              <a:endParaRPr lang="en-US" sz="1100"/>
            </a:p>
          </xdr:txBody>
        </xdr:sp>
      </mc:Fallback>
    </mc:AlternateContent>
    <xdr:clientData/>
  </xdr:oneCellAnchor>
  <xdr:oneCellAnchor>
    <xdr:from>
      <xdr:col>3</xdr:col>
      <xdr:colOff>188748</xdr:colOff>
      <xdr:row>311</xdr:row>
      <xdr:rowOff>13575</xdr:rowOff>
    </xdr:from>
    <xdr:ext cx="203645" cy="199157"/>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7015D513-621B-449D-B45A-915700356D72}"/>
                </a:ext>
              </a:extLst>
            </xdr:cNvPr>
            <xdr:cNvSpPr txBox="1"/>
          </xdr:nvSpPr>
          <xdr:spPr>
            <a:xfrm>
              <a:off x="2028058" y="56035903"/>
              <a:ext cx="203645" cy="199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ad>
                      <m:radPr>
                        <m:degHide m:val="on"/>
                        <m:ctrlPr>
                          <a:rPr lang="en-US" sz="1100" i="1">
                            <a:latin typeface="Cambria Math" panose="02040503050406030204" pitchFamily="18" charset="0"/>
                          </a:rPr>
                        </m:ctrlPr>
                      </m:radPr>
                      <m:deg/>
                      <m:e>
                        <m:r>
                          <a:rPr lang="en-US" sz="1100" b="0" i="1">
                            <a:latin typeface="Cambria Math" panose="02040503050406030204" pitchFamily="18" charset="0"/>
                          </a:rPr>
                          <m:t>𝑏</m:t>
                        </m:r>
                      </m:e>
                    </m:rad>
                  </m:oMath>
                </m:oMathPara>
              </a14:m>
              <a:endParaRPr lang="en-US" sz="1100"/>
            </a:p>
          </xdr:txBody>
        </xdr:sp>
      </mc:Choice>
      <mc:Fallback xmlns="">
        <xdr:sp macro="" textlink="">
          <xdr:nvSpPr>
            <xdr:cNvPr id="54" name="TextBox 53">
              <a:extLst>
                <a:ext uri="{FF2B5EF4-FFF2-40B4-BE49-F238E27FC236}">
                  <a16:creationId xmlns:a16="http://schemas.microsoft.com/office/drawing/2014/main" id="{7015D513-621B-449D-B45A-915700356D72}"/>
                </a:ext>
              </a:extLst>
            </xdr:cNvPr>
            <xdr:cNvSpPr txBox="1"/>
          </xdr:nvSpPr>
          <xdr:spPr>
            <a:xfrm>
              <a:off x="2028058" y="56035903"/>
              <a:ext cx="203645" cy="199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𝑏</a:t>
              </a:r>
              <a:endParaRPr lang="en-US" sz="1100"/>
            </a:p>
          </xdr:txBody>
        </xdr:sp>
      </mc:Fallback>
    </mc:AlternateContent>
    <xdr:clientData/>
  </xdr:oneCellAnchor>
  <xdr:twoCellAnchor editAs="oneCell">
    <xdr:from>
      <xdr:col>1</xdr:col>
      <xdr:colOff>112058</xdr:colOff>
      <xdr:row>321</xdr:row>
      <xdr:rowOff>168087</xdr:rowOff>
    </xdr:from>
    <xdr:to>
      <xdr:col>9</xdr:col>
      <xdr:colOff>455999</xdr:colOff>
      <xdr:row>336</xdr:row>
      <xdr:rowOff>178227</xdr:rowOff>
    </xdr:to>
    <xdr:pic>
      <xdr:nvPicPr>
        <xdr:cNvPr id="16" name="Picture 15">
          <a:extLst>
            <a:ext uri="{FF2B5EF4-FFF2-40B4-BE49-F238E27FC236}">
              <a16:creationId xmlns:a16="http://schemas.microsoft.com/office/drawing/2014/main" id="{31446AA5-58EF-405D-870C-52859F7A197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28382" y="60119558"/>
          <a:ext cx="5360147" cy="2811610"/>
        </a:xfrm>
        <a:prstGeom prst="rect">
          <a:avLst/>
        </a:prstGeom>
      </xdr:spPr>
    </xdr:pic>
    <xdr:clientData/>
  </xdr:twoCellAnchor>
  <xdr:twoCellAnchor editAs="oneCell">
    <xdr:from>
      <xdr:col>10</xdr:col>
      <xdr:colOff>44823</xdr:colOff>
      <xdr:row>320</xdr:row>
      <xdr:rowOff>33616</xdr:rowOff>
    </xdr:from>
    <xdr:to>
      <xdr:col>14</xdr:col>
      <xdr:colOff>324222</xdr:colOff>
      <xdr:row>348</xdr:row>
      <xdr:rowOff>112058</xdr:rowOff>
    </xdr:to>
    <xdr:pic>
      <xdr:nvPicPr>
        <xdr:cNvPr id="13" name="Picture 12" descr="Terminology used in gears (spur gear nomenclature) - Gears ...">
          <a:extLst>
            <a:ext uri="{FF2B5EF4-FFF2-40B4-BE49-F238E27FC236}">
              <a16:creationId xmlns:a16="http://schemas.microsoft.com/office/drawing/2014/main" id="{D7266419-1117-1E4B-FFB4-888D019AB15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589058" y="61027234"/>
          <a:ext cx="3870958" cy="54124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44"/>
  <sheetViews>
    <sheetView tabSelected="1" zoomScale="83" zoomScaleNormal="89" workbookViewId="0">
      <selection activeCell="L16" sqref="L16"/>
    </sheetView>
  </sheetViews>
  <sheetFormatPr defaultRowHeight="15" x14ac:dyDescent="0.25"/>
  <cols>
    <col min="1" max="1" width="15.140625" customWidth="1"/>
    <col min="3" max="3" width="10.42578125" customWidth="1"/>
    <col min="11" max="11" width="15.28515625" customWidth="1"/>
    <col min="12" max="13" width="12" customWidth="1"/>
    <col min="14" max="14" width="14.7109375" customWidth="1"/>
    <col min="15" max="15" width="14.140625" customWidth="1"/>
  </cols>
  <sheetData>
    <row r="1" spans="1:12" x14ac:dyDescent="0.25">
      <c r="A1" s="1"/>
      <c r="B1" s="1" t="s">
        <v>88</v>
      </c>
      <c r="C1" s="1"/>
      <c r="D1" s="1"/>
      <c r="E1" s="1"/>
      <c r="F1" s="1"/>
      <c r="G1" s="1"/>
      <c r="H1" s="1"/>
      <c r="I1" s="1" t="s">
        <v>108</v>
      </c>
      <c r="J1" s="1"/>
      <c r="K1" s="1"/>
      <c r="L1" s="1"/>
    </row>
    <row r="3" spans="1:12" x14ac:dyDescent="0.25">
      <c r="B3" s="1" t="s">
        <v>9</v>
      </c>
    </row>
    <row r="5" spans="1:12" x14ac:dyDescent="0.25">
      <c r="A5" s="20" t="s">
        <v>82</v>
      </c>
      <c r="B5" s="20"/>
      <c r="C5" s="20"/>
      <c r="D5" s="20"/>
      <c r="E5" s="3">
        <v>150</v>
      </c>
      <c r="F5" t="s">
        <v>5</v>
      </c>
    </row>
    <row r="7" spans="1:12" x14ac:dyDescent="0.25">
      <c r="A7" s="20" t="s">
        <v>83</v>
      </c>
      <c r="B7" s="20"/>
      <c r="C7" s="20"/>
      <c r="D7" s="20"/>
      <c r="E7" s="3">
        <v>120</v>
      </c>
      <c r="F7" t="s">
        <v>8</v>
      </c>
    </row>
    <row r="9" spans="1:12" x14ac:dyDescent="0.25">
      <c r="A9" s="20" t="s">
        <v>84</v>
      </c>
      <c r="B9" s="20"/>
      <c r="C9" s="20"/>
      <c r="D9" s="20"/>
      <c r="E9" s="3">
        <v>4</v>
      </c>
    </row>
    <row r="11" spans="1:12" x14ac:dyDescent="0.25">
      <c r="A11" s="20" t="s">
        <v>85</v>
      </c>
      <c r="B11" s="20"/>
      <c r="C11" s="20"/>
      <c r="D11" s="20"/>
      <c r="E11" s="7">
        <f>E7/E9</f>
        <v>30</v>
      </c>
      <c r="F11" t="s">
        <v>8</v>
      </c>
    </row>
    <row r="13" spans="1:12" x14ac:dyDescent="0.25">
      <c r="A13" s="20" t="s">
        <v>86</v>
      </c>
      <c r="B13" s="20"/>
      <c r="C13" s="20"/>
      <c r="D13" s="20"/>
      <c r="E13" s="7">
        <f>E5/E9</f>
        <v>37.5</v>
      </c>
      <c r="F13" t="s">
        <v>5</v>
      </c>
    </row>
    <row r="15" spans="1:12" x14ac:dyDescent="0.25">
      <c r="A15" s="20" t="s">
        <v>87</v>
      </c>
      <c r="B15" s="20"/>
      <c r="C15" s="20"/>
      <c r="D15" s="20"/>
      <c r="E15" s="3">
        <v>0.4</v>
      </c>
      <c r="F15" t="s">
        <v>2</v>
      </c>
    </row>
    <row r="17" spans="2:15" x14ac:dyDescent="0.25">
      <c r="B17" s="1"/>
      <c r="E17" s="7">
        <f>E15*E9</f>
        <v>1.6</v>
      </c>
      <c r="F17" t="s">
        <v>2</v>
      </c>
    </row>
    <row r="20" spans="2:15" x14ac:dyDescent="0.25">
      <c r="B20" s="1" t="s">
        <v>10</v>
      </c>
    </row>
    <row r="21" spans="2:15" ht="15.75" thickBot="1" x14ac:dyDescent="0.3"/>
    <row r="22" spans="2:15" ht="15.75" thickBot="1" x14ac:dyDescent="0.3">
      <c r="I22" s="17" t="s">
        <v>4</v>
      </c>
      <c r="J22" s="18"/>
      <c r="K22" s="18"/>
      <c r="L22" s="18"/>
      <c r="M22" s="19"/>
      <c r="O22" t="s">
        <v>14</v>
      </c>
    </row>
    <row r="23" spans="2:15" x14ac:dyDescent="0.25">
      <c r="I23" s="8"/>
      <c r="M23" s="9"/>
    </row>
    <row r="24" spans="2:15" x14ac:dyDescent="0.25">
      <c r="C24" s="2" t="s">
        <v>1</v>
      </c>
      <c r="D24" s="7">
        <f>(1/1000)*E17*L24</f>
        <v>6.4280000000000006E-3</v>
      </c>
      <c r="E24" t="s">
        <v>11</v>
      </c>
      <c r="I24" s="10">
        <v>37.5</v>
      </c>
      <c r="J24" t="s">
        <v>6</v>
      </c>
      <c r="L24" s="7">
        <f>I24*(2*3.214)/60</f>
        <v>4.0175000000000001</v>
      </c>
      <c r="M24" s="9" t="s">
        <v>3</v>
      </c>
      <c r="O24" t="s">
        <v>15</v>
      </c>
    </row>
    <row r="25" spans="2:15" x14ac:dyDescent="0.25">
      <c r="I25" s="8"/>
      <c r="M25" s="9"/>
    </row>
    <row r="26" spans="2:15" x14ac:dyDescent="0.25">
      <c r="I26" s="10">
        <v>2.5712000000000002</v>
      </c>
      <c r="J26" t="s">
        <v>7</v>
      </c>
      <c r="L26" s="7">
        <f>(I26*60)/(3.214*2)</f>
        <v>24.000000000000004</v>
      </c>
      <c r="M26" s="9" t="s">
        <v>5</v>
      </c>
    </row>
    <row r="27" spans="2:15" x14ac:dyDescent="0.25">
      <c r="I27" s="8"/>
      <c r="M27" s="9"/>
    </row>
    <row r="28" spans="2:15" ht="15.75" thickBot="1" x14ac:dyDescent="0.3">
      <c r="C28" s="2" t="s">
        <v>1</v>
      </c>
      <c r="D28" s="7">
        <f>(60000*D24)/(3.142*E13*E7)</f>
        <v>2.7277742414597923E-2</v>
      </c>
      <c r="E28" t="s">
        <v>12</v>
      </c>
      <c r="I28" s="11"/>
      <c r="J28" s="12"/>
      <c r="K28" s="12"/>
      <c r="L28" s="12"/>
      <c r="M28" s="13"/>
    </row>
    <row r="30" spans="2:15" x14ac:dyDescent="0.25">
      <c r="D30" s="3">
        <v>3</v>
      </c>
      <c r="E30" t="s">
        <v>13</v>
      </c>
    </row>
    <row r="32" spans="2:15" x14ac:dyDescent="0.25">
      <c r="F32" s="7">
        <f>E11/D30</f>
        <v>10</v>
      </c>
      <c r="G32" t="s">
        <v>16</v>
      </c>
      <c r="O32" t="s">
        <v>17</v>
      </c>
    </row>
    <row r="34" spans="2:7" x14ac:dyDescent="0.25">
      <c r="F34" s="7">
        <f>E7/D30</f>
        <v>40</v>
      </c>
      <c r="G34" t="s">
        <v>16</v>
      </c>
    </row>
    <row r="46" spans="2:7" x14ac:dyDescent="0.25">
      <c r="B46" s="1" t="s">
        <v>18</v>
      </c>
    </row>
    <row r="48" spans="2:7" x14ac:dyDescent="0.25">
      <c r="B48" s="1" t="s">
        <v>19</v>
      </c>
    </row>
    <row r="50" spans="2:8" s="6" customFormat="1" x14ac:dyDescent="0.25">
      <c r="B50" s="21" t="s">
        <v>40</v>
      </c>
      <c r="C50" s="21"/>
      <c r="D50" s="21"/>
    </row>
    <row r="51" spans="2:8" x14ac:dyDescent="0.25">
      <c r="H51" t="s">
        <v>20</v>
      </c>
    </row>
    <row r="55" spans="2:8" x14ac:dyDescent="0.25">
      <c r="C55" s="2" t="s">
        <v>21</v>
      </c>
      <c r="D55" s="7">
        <f>(2*3.142*E13*(E7/1000))/60</f>
        <v>0.4713</v>
      </c>
      <c r="E55" t="s">
        <v>22</v>
      </c>
    </row>
    <row r="57" spans="2:8" x14ac:dyDescent="0.25">
      <c r="B57" t="s">
        <v>23</v>
      </c>
    </row>
    <row r="58" spans="2:8" x14ac:dyDescent="0.25">
      <c r="B58" t="s">
        <v>41</v>
      </c>
      <c r="C58" s="7">
        <f>(6.1+D55)/6.1</f>
        <v>1.0772622950819672</v>
      </c>
    </row>
    <row r="66" spans="2:8" s="6" customFormat="1" x14ac:dyDescent="0.25">
      <c r="B66" s="21" t="s">
        <v>42</v>
      </c>
      <c r="C66" s="21"/>
      <c r="D66" s="21"/>
    </row>
    <row r="68" spans="2:8" x14ac:dyDescent="0.25">
      <c r="B68" t="s">
        <v>43</v>
      </c>
      <c r="F68" s="3">
        <v>0.37</v>
      </c>
      <c r="H68" t="s">
        <v>24</v>
      </c>
    </row>
    <row r="69" spans="2:8" x14ac:dyDescent="0.25">
      <c r="B69" t="s">
        <v>44</v>
      </c>
      <c r="F69" s="3">
        <v>0.2</v>
      </c>
    </row>
    <row r="93" spans="2:8" s="6" customFormat="1" x14ac:dyDescent="0.25">
      <c r="B93" s="21" t="s">
        <v>45</v>
      </c>
      <c r="C93" s="21"/>
      <c r="D93" s="21"/>
    </row>
    <row r="95" spans="2:8" x14ac:dyDescent="0.25">
      <c r="H95" t="s">
        <v>25</v>
      </c>
    </row>
    <row r="96" spans="2:8" x14ac:dyDescent="0.25">
      <c r="B96" t="s">
        <v>26</v>
      </c>
    </row>
    <row r="97" spans="2:4" x14ac:dyDescent="0.25">
      <c r="B97" t="s">
        <v>27</v>
      </c>
      <c r="D97" s="3">
        <v>191</v>
      </c>
    </row>
    <row r="117" spans="2:8" s="6" customFormat="1" x14ac:dyDescent="0.25">
      <c r="B117" s="21" t="s">
        <v>46</v>
      </c>
      <c r="C117" s="21"/>
      <c r="D117" s="21"/>
    </row>
    <row r="119" spans="2:8" x14ac:dyDescent="0.25">
      <c r="H119" t="s">
        <v>28</v>
      </c>
    </row>
    <row r="120" spans="2:8" x14ac:dyDescent="0.25">
      <c r="B120" t="s">
        <v>29</v>
      </c>
      <c r="E120" s="3">
        <v>2.25</v>
      </c>
    </row>
    <row r="133" spans="2:14" s="6" customFormat="1" x14ac:dyDescent="0.25">
      <c r="B133" s="21" t="s">
        <v>47</v>
      </c>
      <c r="C133" s="21"/>
      <c r="D133" s="21"/>
    </row>
    <row r="134" spans="2:14" ht="15.75" thickBot="1" x14ac:dyDescent="0.3"/>
    <row r="135" spans="2:14" ht="51" customHeight="1" thickBot="1" x14ac:dyDescent="0.3">
      <c r="B135" t="s">
        <v>48</v>
      </c>
      <c r="E135" s="3">
        <v>1</v>
      </c>
      <c r="I135" s="23" t="s">
        <v>89</v>
      </c>
      <c r="J135" s="23"/>
      <c r="K135" s="24" t="s">
        <v>91</v>
      </c>
      <c r="L135" s="24" t="s">
        <v>92</v>
      </c>
      <c r="M135" s="24" t="s">
        <v>93</v>
      </c>
      <c r="N135" s="24" t="s">
        <v>94</v>
      </c>
    </row>
    <row r="136" spans="2:14" ht="15.75" thickBot="1" x14ac:dyDescent="0.3">
      <c r="I136" s="23" t="s">
        <v>90</v>
      </c>
      <c r="J136" s="23"/>
      <c r="K136" s="25">
        <v>1</v>
      </c>
      <c r="L136" s="25" t="s">
        <v>95</v>
      </c>
      <c r="M136" s="25" t="s">
        <v>96</v>
      </c>
      <c r="N136" s="26" t="s">
        <v>97</v>
      </c>
    </row>
    <row r="137" spans="2:14" x14ac:dyDescent="0.25">
      <c r="N137" s="22"/>
    </row>
    <row r="139" spans="2:14" s="6" customFormat="1" x14ac:dyDescent="0.25">
      <c r="B139" s="21" t="s">
        <v>30</v>
      </c>
      <c r="C139" s="21"/>
      <c r="D139" s="21"/>
    </row>
    <row r="143" spans="2:14" x14ac:dyDescent="0.25">
      <c r="B143" s="2" t="s">
        <v>21</v>
      </c>
      <c r="C143" s="7">
        <f>1/P235</f>
        <v>0.41666666666666669</v>
      </c>
    </row>
    <row r="144" spans="2:14" x14ac:dyDescent="0.25">
      <c r="B144" s="2"/>
    </row>
    <row r="147" spans="2:15" s="6" customFormat="1" x14ac:dyDescent="0.25">
      <c r="B147" s="21" t="s">
        <v>49</v>
      </c>
      <c r="C147" s="21"/>
      <c r="D147" s="21"/>
    </row>
    <row r="148" spans="2:15" ht="15.75" thickBot="1" x14ac:dyDescent="0.3"/>
    <row r="149" spans="2:15" ht="38.25" customHeight="1" thickBot="1" x14ac:dyDescent="0.3">
      <c r="B149" t="s">
        <v>50</v>
      </c>
      <c r="E149" s="3">
        <v>1.05</v>
      </c>
      <c r="K149" s="27" t="s">
        <v>99</v>
      </c>
      <c r="L149" s="24" t="s">
        <v>100</v>
      </c>
      <c r="M149" s="27" t="s">
        <v>101</v>
      </c>
      <c r="N149" s="27" t="s">
        <v>102</v>
      </c>
      <c r="O149" s="24" t="s">
        <v>103</v>
      </c>
    </row>
    <row r="150" spans="2:15" ht="15.75" thickBot="1" x14ac:dyDescent="0.3">
      <c r="K150" s="27" t="s">
        <v>98</v>
      </c>
      <c r="L150" s="25" t="s">
        <v>104</v>
      </c>
      <c r="M150" s="25" t="s">
        <v>105</v>
      </c>
      <c r="N150" s="25" t="s">
        <v>106</v>
      </c>
      <c r="O150" s="25" t="s">
        <v>107</v>
      </c>
    </row>
    <row r="153" spans="2:15" s="6" customFormat="1" x14ac:dyDescent="0.25">
      <c r="B153" s="21" t="s">
        <v>51</v>
      </c>
      <c r="C153" s="21"/>
      <c r="D153" s="21"/>
    </row>
    <row r="157" spans="2:15" x14ac:dyDescent="0.25">
      <c r="B157" s="14"/>
      <c r="C157" t="s">
        <v>52</v>
      </c>
      <c r="F157" s="3">
        <v>1.05</v>
      </c>
    </row>
    <row r="177" spans="2:14" s="6" customFormat="1" x14ac:dyDescent="0.25">
      <c r="B177" s="21" t="s">
        <v>31</v>
      </c>
      <c r="C177" s="21"/>
      <c r="D177" s="21"/>
    </row>
    <row r="179" spans="2:14" x14ac:dyDescent="0.25">
      <c r="B179" t="s">
        <v>53</v>
      </c>
      <c r="N179" t="s">
        <v>54</v>
      </c>
    </row>
    <row r="198" spans="2:18" x14ac:dyDescent="0.25">
      <c r="B198" s="14"/>
      <c r="C198" t="s">
        <v>34</v>
      </c>
      <c r="F198" s="3">
        <v>1</v>
      </c>
      <c r="N198" s="14"/>
      <c r="O198" t="s">
        <v>55</v>
      </c>
      <c r="R198" s="3">
        <v>1</v>
      </c>
    </row>
    <row r="203" spans="2:18" s="6" customFormat="1" x14ac:dyDescent="0.25">
      <c r="B203" s="21" t="s">
        <v>35</v>
      </c>
      <c r="C203" s="21"/>
      <c r="D203" s="21"/>
    </row>
    <row r="205" spans="2:18" x14ac:dyDescent="0.25">
      <c r="H205" s="14"/>
      <c r="I205" t="s">
        <v>36</v>
      </c>
      <c r="L205" s="3">
        <v>1</v>
      </c>
    </row>
    <row r="206" spans="2:18" x14ac:dyDescent="0.25">
      <c r="H206" t="s">
        <v>33</v>
      </c>
    </row>
    <row r="221" spans="2:2" s="6" customFormat="1" x14ac:dyDescent="0.25">
      <c r="B221" s="6" t="s">
        <v>37</v>
      </c>
    </row>
    <row r="223" spans="2:2" x14ac:dyDescent="0.25">
      <c r="B223" s="1" t="s">
        <v>38</v>
      </c>
    </row>
    <row r="227" spans="2:16" x14ac:dyDescent="0.25">
      <c r="B227" s="14"/>
      <c r="C227" t="s">
        <v>56</v>
      </c>
      <c r="F227" s="3">
        <v>1</v>
      </c>
    </row>
    <row r="228" spans="2:16" x14ac:dyDescent="0.25">
      <c r="B228" t="s">
        <v>39</v>
      </c>
    </row>
    <row r="232" spans="2:16" s="6" customFormat="1" x14ac:dyDescent="0.25">
      <c r="B232" s="6" t="s">
        <v>57</v>
      </c>
    </row>
    <row r="235" spans="2:16" x14ac:dyDescent="0.25">
      <c r="L235" s="14"/>
      <c r="M235" t="s">
        <v>58</v>
      </c>
      <c r="P235" s="3">
        <v>2.4</v>
      </c>
    </row>
    <row r="251" spans="2:13" s="6" customFormat="1" x14ac:dyDescent="0.25">
      <c r="B251" s="6" t="s">
        <v>59</v>
      </c>
    </row>
    <row r="253" spans="2:13" x14ac:dyDescent="0.25">
      <c r="B253" t="s">
        <v>32</v>
      </c>
      <c r="I253" t="s">
        <v>61</v>
      </c>
    </row>
    <row r="254" spans="2:13" x14ac:dyDescent="0.25">
      <c r="B254" s="14"/>
      <c r="C254" t="s">
        <v>60</v>
      </c>
      <c r="F254" s="3">
        <v>2.5</v>
      </c>
      <c r="I254" s="14"/>
      <c r="J254" t="s">
        <v>62</v>
      </c>
      <c r="M254" s="3">
        <v>4</v>
      </c>
    </row>
    <row r="258" spans="2:17" x14ac:dyDescent="0.25">
      <c r="B258" s="1" t="s">
        <v>63</v>
      </c>
      <c r="C258" s="1"/>
    </row>
    <row r="261" spans="2:17" x14ac:dyDescent="0.25">
      <c r="K261" s="14"/>
      <c r="L261" t="s">
        <v>67</v>
      </c>
      <c r="P261" s="3">
        <v>170000</v>
      </c>
      <c r="Q261" t="s">
        <v>68</v>
      </c>
    </row>
    <row r="262" spans="2:17" x14ac:dyDescent="0.25">
      <c r="L262" t="s">
        <v>69</v>
      </c>
      <c r="O262" s="7">
        <f>0.00689476*P261</f>
        <v>1172.1091999999999</v>
      </c>
    </row>
    <row r="265" spans="2:17" x14ac:dyDescent="0.25">
      <c r="K265" s="14"/>
      <c r="L265" t="s">
        <v>70</v>
      </c>
      <c r="P265" s="3">
        <v>45000</v>
      </c>
      <c r="Q265" t="s">
        <v>68</v>
      </c>
    </row>
    <row r="266" spans="2:17" x14ac:dyDescent="0.25">
      <c r="L266" t="s">
        <v>71</v>
      </c>
      <c r="O266" s="7">
        <f>0.00689476*P265</f>
        <v>310.26420000000002</v>
      </c>
    </row>
    <row r="277" spans="2:14" x14ac:dyDescent="0.25">
      <c r="B277" t="s">
        <v>64</v>
      </c>
    </row>
    <row r="281" spans="2:14" x14ac:dyDescent="0.25">
      <c r="C281" s="2" t="s">
        <v>0</v>
      </c>
      <c r="D281" s="4">
        <f>(D28*1000*E120*C58*C143)*(1/D30)*((P235*E149)/F69)</f>
        <v>115.70455338043016</v>
      </c>
      <c r="E281" t="s">
        <v>66</v>
      </c>
      <c r="L281" s="2" t="s">
        <v>0</v>
      </c>
      <c r="M281" s="7">
        <f>(O266/F254)*(F198/(F227*L205))</f>
        <v>124.10568000000001</v>
      </c>
      <c r="N281" t="s">
        <v>66</v>
      </c>
    </row>
    <row r="282" spans="2:14" x14ac:dyDescent="0.25">
      <c r="D282" s="5" t="s">
        <v>65</v>
      </c>
    </row>
    <row r="284" spans="2:14" x14ac:dyDescent="0.25">
      <c r="E284" s="7">
        <f>D281/M281</f>
        <v>0.93230667105993981</v>
      </c>
      <c r="F284" t="s">
        <v>8</v>
      </c>
    </row>
    <row r="287" spans="2:14" x14ac:dyDescent="0.25">
      <c r="B287" t="s">
        <v>72</v>
      </c>
    </row>
    <row r="291" spans="2:14" x14ac:dyDescent="0.25">
      <c r="C291" s="2" t="s">
        <v>0</v>
      </c>
      <c r="D291" s="4">
        <f>(D28*1000*E120*C58*C143)*(1/D30)*((E149*P235)/F68)</f>
        <v>62.543001827259545</v>
      </c>
      <c r="E291" t="s">
        <v>66</v>
      </c>
      <c r="L291" s="2" t="s">
        <v>0</v>
      </c>
      <c r="M291" s="7">
        <f>(O266/F254)*(F198/(F227*L205))</f>
        <v>124.10568000000001</v>
      </c>
      <c r="N291" t="s">
        <v>66</v>
      </c>
    </row>
    <row r="292" spans="2:14" x14ac:dyDescent="0.25">
      <c r="D292" s="5" t="s">
        <v>65</v>
      </c>
    </row>
    <row r="294" spans="2:14" x14ac:dyDescent="0.25">
      <c r="E294" s="7">
        <f>D291/M291</f>
        <v>0.50394955192429181</v>
      </c>
      <c r="F294" t="s">
        <v>8</v>
      </c>
    </row>
    <row r="297" spans="2:14" x14ac:dyDescent="0.25">
      <c r="B297" t="s">
        <v>73</v>
      </c>
    </row>
    <row r="301" spans="2:14" x14ac:dyDescent="0.25">
      <c r="C301" s="2" t="s">
        <v>0</v>
      </c>
      <c r="D301" s="15">
        <f>D97*POWER((D28*1000*C58*E120*C143)*(1/E11)*(E135/F69),0.5)</f>
        <v>409.26850211114044</v>
      </c>
      <c r="E301" t="s">
        <v>66</v>
      </c>
      <c r="L301" s="2" t="s">
        <v>0</v>
      </c>
      <c r="M301" s="7">
        <f>(O262/M254)*((R198*1)/(F227*L205))</f>
        <v>293.02729999999997</v>
      </c>
      <c r="N301" t="s">
        <v>66</v>
      </c>
    </row>
    <row r="302" spans="2:14" x14ac:dyDescent="0.25">
      <c r="D302" s="16"/>
    </row>
    <row r="304" spans="2:14" x14ac:dyDescent="0.25">
      <c r="E304">
        <f>D301/M301</f>
        <v>1.3966906909736414</v>
      </c>
      <c r="F304" t="s">
        <v>8</v>
      </c>
    </row>
    <row r="307" spans="2:14" x14ac:dyDescent="0.25">
      <c r="B307" t="s">
        <v>74</v>
      </c>
    </row>
    <row r="311" spans="2:14" x14ac:dyDescent="0.25">
      <c r="C311" s="2" t="s">
        <v>0</v>
      </c>
      <c r="D311" s="15">
        <f>D97*POWER((D28*1000*C58*E120*C143)*(1/E7)*(E135/F69),0.5)</f>
        <v>204.63425105557022</v>
      </c>
      <c r="E311" t="s">
        <v>66</v>
      </c>
      <c r="L311" s="2" t="s">
        <v>0</v>
      </c>
      <c r="M311" s="7">
        <f>(O262/M254)*((R198*1)/(F227*L205))</f>
        <v>293.02729999999997</v>
      </c>
      <c r="N311" t="s">
        <v>66</v>
      </c>
    </row>
    <row r="312" spans="2:14" x14ac:dyDescent="0.25">
      <c r="D312" s="16"/>
    </row>
    <row r="314" spans="2:14" x14ac:dyDescent="0.25">
      <c r="E314">
        <f>D311/M311</f>
        <v>0.6983453454868207</v>
      </c>
      <c r="F314" t="s">
        <v>8</v>
      </c>
    </row>
    <row r="317" spans="2:14" x14ac:dyDescent="0.25">
      <c r="B317" s="14"/>
      <c r="C317" t="s">
        <v>75</v>
      </c>
      <c r="G317" s="3">
        <v>10</v>
      </c>
      <c r="H317" t="s">
        <v>8</v>
      </c>
    </row>
    <row r="321" spans="2:2" x14ac:dyDescent="0.25">
      <c r="B321" s="1" t="s">
        <v>76</v>
      </c>
    </row>
    <row r="340" spans="2:5" x14ac:dyDescent="0.25">
      <c r="B340" t="s">
        <v>78</v>
      </c>
      <c r="D340" s="7">
        <f>3.142*D30</f>
        <v>9.4260000000000002</v>
      </c>
      <c r="E340" t="s">
        <v>8</v>
      </c>
    </row>
    <row r="341" spans="2:5" x14ac:dyDescent="0.25">
      <c r="B341" t="s">
        <v>77</v>
      </c>
      <c r="D341" s="7">
        <f>D340/2</f>
        <v>4.7130000000000001</v>
      </c>
      <c r="E341" t="s">
        <v>8</v>
      </c>
    </row>
    <row r="342" spans="2:5" x14ac:dyDescent="0.25">
      <c r="B342" t="s">
        <v>79</v>
      </c>
      <c r="D342" s="7">
        <f>1*D30</f>
        <v>3</v>
      </c>
      <c r="E342" t="s">
        <v>8</v>
      </c>
    </row>
    <row r="343" spans="2:5" x14ac:dyDescent="0.25">
      <c r="B343" t="s">
        <v>80</v>
      </c>
      <c r="D343" s="7">
        <f>1.25*D30</f>
        <v>3.75</v>
      </c>
      <c r="E343" t="s">
        <v>8</v>
      </c>
    </row>
    <row r="344" spans="2:5" x14ac:dyDescent="0.25">
      <c r="B344" t="s">
        <v>81</v>
      </c>
      <c r="D344" s="7">
        <f>D343-D342</f>
        <v>0.75</v>
      </c>
      <c r="E344" t="s">
        <v>8</v>
      </c>
    </row>
  </sheetData>
  <mergeCells count="19">
    <mergeCell ref="B153:D153"/>
    <mergeCell ref="B177:D177"/>
    <mergeCell ref="B203:D203"/>
    <mergeCell ref="I135:J135"/>
    <mergeCell ref="I136:J136"/>
    <mergeCell ref="B147:D147"/>
    <mergeCell ref="B139:D139"/>
    <mergeCell ref="B50:D50"/>
    <mergeCell ref="B66:D66"/>
    <mergeCell ref="B93:D93"/>
    <mergeCell ref="B117:D117"/>
    <mergeCell ref="B133:D133"/>
    <mergeCell ref="I22:M22"/>
    <mergeCell ref="A5:D5"/>
    <mergeCell ref="A7:D7"/>
    <mergeCell ref="A9:D9"/>
    <mergeCell ref="A11:D11"/>
    <mergeCell ref="A13:D13"/>
    <mergeCell ref="A15:D15"/>
  </mergeCells>
  <pageMargins left="0.7" right="0.7" top="0.75" bottom="0.75" header="0.3" footer="0.3"/>
  <pageSetup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Gear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2025-05-22T16:58:24Z</dcterms:modified>
</cp:coreProperties>
</file>