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15.xml" ContentType="application/vnd.openxmlformats-officedocument.spreadsheetml.pivotTable+xml"/>
  <Override PartName="/xl/pivotTables/pivotTable16.xml" ContentType="application/vnd.openxmlformats-officedocument.spreadsheetml.pivotTable+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mc:AlternateContent xmlns:mc="http://schemas.openxmlformats.org/markup-compatibility/2006">
    <mc:Choice Requires="x15">
      <x15ac:absPath xmlns:x15ac="http://schemas.microsoft.com/office/spreadsheetml/2010/11/ac" url="G:\Shared drives\2024 LM CCM\2024 LM\Plan Fisico\"/>
    </mc:Choice>
  </mc:AlternateContent>
  <xr:revisionPtr revIDLastSave="0" documentId="13_ncr:1_{AE777771-E63C-42F8-B59D-869A6D341FC2}" xr6:coauthVersionLast="47" xr6:coauthVersionMax="47" xr10:uidLastSave="{00000000-0000-0000-0000-000000000000}"/>
  <bookViews>
    <workbookView xWindow="-96" yWindow="0" windowWidth="11712" windowHeight="13056" activeTab="2" xr2:uid="{00000000-000D-0000-FFFF-FFFF00000000}"/>
  </bookViews>
  <sheets>
    <sheet name="DashBoard" sheetId="18" r:id="rId1"/>
    <sheet name="PlayerStats" sheetId="17" r:id="rId2"/>
    <sheet name="Ranking" sheetId="19" r:id="rId3"/>
    <sheet name="Best" sheetId="14" r:id="rId4"/>
    <sheet name="Pruebas Acum" sheetId="7" r:id="rId5"/>
    <sheet name="Data Players" sheetId="4" r:id="rId6"/>
    <sheet name="tbl_Stats" sheetId="16" r:id="rId7"/>
    <sheet name="Apoyo" sheetId="3" state="hidden" r:id="rId8"/>
  </sheets>
  <externalReferences>
    <externalReference r:id="rId9"/>
  </externalReferences>
  <definedNames>
    <definedName name="_xlnm._FilterDatabase" localSheetId="7" hidden="1">Apoyo!$A$5:$AG$70</definedName>
    <definedName name="_xlnm._FilterDatabase" localSheetId="4" hidden="1">'Pruebas Acum'!$A$1:$S$62</definedName>
    <definedName name="Apellidos">[1]Data_Forms!$D$2:$D$86</definedName>
    <definedName name="Carrera">[1]Data_Forms!$F$2:$F$86</definedName>
    <definedName name="CURP">[1]Data_Forms!$C$2:$C$86</definedName>
    <definedName name="Estatura">[1]Data_Forms!$H$2:$H$86</definedName>
    <definedName name="ExternalData_1" localSheetId="6" hidden="1">tbl_Stats!$A$1:$R$617</definedName>
    <definedName name="Matrícula">[1]Data_Forms!$B$2:$B$86</definedName>
    <definedName name="Nombre_s">[1]Data_Forms!$E$2:$E$86</definedName>
    <definedName name="Peso">[1]Data_Forms!$I$2:$I$86</definedName>
    <definedName name="Semestre">[1]Data_Forms!$G$2:$G$86</definedName>
    <definedName name="Slicer_Name">#N/A</definedName>
    <definedName name="Slicer_Pos">#N/A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4" roundtripDataChecksum="BBCtx6gIoJHvbG0+fi6DvrK+CS020XITKrB+5+9y+fc="/>
    </ext>
  </extLst>
</workbook>
</file>

<file path=xl/calcChain.xml><?xml version="1.0" encoding="utf-8"?>
<calcChain xmlns="http://schemas.openxmlformats.org/spreadsheetml/2006/main">
  <c r="B2" i="7" l="1" a="1"/>
  <c r="B2" i="7" s="1"/>
  <c r="B5" i="7" a="1"/>
  <c r="B5" i="7" s="1"/>
  <c r="B6" i="7" a="1"/>
  <c r="B6" i="7" s="1"/>
  <c r="B8" i="7" a="1"/>
  <c r="B8" i="7" s="1"/>
  <c r="B3" i="7" a="1"/>
  <c r="B3" i="7" s="1"/>
  <c r="B7" i="7" a="1"/>
  <c r="B7" i="7" s="1"/>
  <c r="B4" i="7" a="1"/>
  <c r="B4"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C2" i="7"/>
  <c r="C5" i="7"/>
  <c r="C6" i="7"/>
  <c r="C8" i="7"/>
  <c r="C3" i="7"/>
  <c r="C7" i="7"/>
  <c r="C4"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G2" i="7"/>
  <c r="G5" i="7"/>
  <c r="G6" i="7"/>
  <c r="G8" i="7"/>
  <c r="G3" i="7"/>
  <c r="G7" i="7"/>
  <c r="G4"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K2" i="7"/>
  <c r="K5" i="7"/>
  <c r="K6" i="7"/>
  <c r="K8" i="7"/>
  <c r="K3" i="7"/>
  <c r="K7" i="7"/>
  <c r="K4"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N2" i="7"/>
  <c r="N5" i="7"/>
  <c r="N6" i="7"/>
  <c r="N8" i="7"/>
  <c r="N3" i="7"/>
  <c r="N7" i="7"/>
  <c r="N4"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Q2" i="7"/>
  <c r="Q5" i="7"/>
  <c r="Q6" i="7"/>
  <c r="Q8" i="7"/>
  <c r="Q3" i="7"/>
  <c r="Q7" i="7"/>
  <c r="Q4"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T2" i="7"/>
  <c r="T5" i="7"/>
  <c r="T6" i="7"/>
  <c r="T8" i="7"/>
  <c r="T3" i="7"/>
  <c r="T7" i="7"/>
  <c r="T4" i="7"/>
  <c r="T9" i="7"/>
  <c r="T10" i="7"/>
  <c r="T11" i="7"/>
  <c r="T12" i="7"/>
  <c r="T13" i="7"/>
  <c r="T14" i="7"/>
  <c r="T15" i="7"/>
  <c r="T16" i="7"/>
  <c r="T17" i="7"/>
  <c r="T18" i="7"/>
  <c r="T19" i="7"/>
  <c r="T20" i="7"/>
  <c r="T21" i="7"/>
  <c r="T22" i="7"/>
  <c r="T23" i="7"/>
  <c r="T24" i="7"/>
  <c r="T25" i="7"/>
  <c r="T26" i="7"/>
  <c r="T27" i="7"/>
  <c r="T28" i="7"/>
  <c r="T29" i="7"/>
  <c r="T30" i="7"/>
  <c r="T31" i="7"/>
  <c r="T32" i="7"/>
  <c r="T33" i="7"/>
  <c r="T34" i="7"/>
  <c r="T35" i="7"/>
  <c r="T36" i="7"/>
  <c r="T37" i="7"/>
  <c r="T38" i="7"/>
  <c r="T39" i="7"/>
  <c r="T40" i="7"/>
  <c r="T41" i="7"/>
  <c r="T42" i="7"/>
  <c r="T43" i="7"/>
  <c r="T44" i="7"/>
  <c r="T45" i="7"/>
  <c r="T46" i="7"/>
  <c r="T47" i="7"/>
  <c r="T48" i="7"/>
  <c r="T49" i="7"/>
  <c r="T50" i="7"/>
  <c r="T51" i="7"/>
  <c r="T52" i="7"/>
  <c r="T53" i="7"/>
  <c r="T54" i="7"/>
  <c r="T55" i="7"/>
  <c r="T56" i="7"/>
  <c r="T57" i="7"/>
  <c r="T58" i="7"/>
  <c r="T59" i="7"/>
  <c r="T60" i="7"/>
  <c r="T61" i="7"/>
  <c r="T62" i="7"/>
  <c r="T63" i="7"/>
  <c r="T64" i="7"/>
  <c r="T65" i="7"/>
  <c r="T66" i="7"/>
  <c r="T67" i="7"/>
  <c r="T68" i="7"/>
  <c r="T69" i="7"/>
  <c r="T70" i="7"/>
  <c r="T71" i="7"/>
  <c r="T72" i="7"/>
  <c r="T73" i="7"/>
  <c r="T74" i="7"/>
  <c r="W2" i="7"/>
  <c r="W5" i="7"/>
  <c r="W6" i="7"/>
  <c r="W8" i="7"/>
  <c r="W3" i="7"/>
  <c r="W7" i="7"/>
  <c r="W4" i="7"/>
  <c r="W9" i="7"/>
  <c r="W10" i="7"/>
  <c r="W11" i="7"/>
  <c r="W12" i="7"/>
  <c r="W13" i="7"/>
  <c r="W14" i="7"/>
  <c r="W15" i="7"/>
  <c r="W16" i="7"/>
  <c r="W17" i="7"/>
  <c r="W18" i="7"/>
  <c r="W19" i="7"/>
  <c r="W20" i="7"/>
  <c r="W21" i="7"/>
  <c r="W22" i="7"/>
  <c r="W23" i="7"/>
  <c r="W24" i="7"/>
  <c r="W25" i="7"/>
  <c r="W26" i="7"/>
  <c r="W27" i="7"/>
  <c r="W28" i="7"/>
  <c r="W29" i="7"/>
  <c r="W30" i="7"/>
  <c r="W31" i="7"/>
  <c r="W32" i="7"/>
  <c r="W33" i="7"/>
  <c r="W34" i="7"/>
  <c r="W35" i="7"/>
  <c r="W36" i="7"/>
  <c r="W37" i="7"/>
  <c r="W38" i="7"/>
  <c r="W39" i="7"/>
  <c r="W40" i="7"/>
  <c r="W41" i="7"/>
  <c r="W42" i="7"/>
  <c r="W43" i="7"/>
  <c r="W44" i="7"/>
  <c r="W45" i="7"/>
  <c r="W46" i="7"/>
  <c r="W47" i="7"/>
  <c r="W48" i="7"/>
  <c r="W49" i="7"/>
  <c r="W50" i="7"/>
  <c r="W51" i="7"/>
  <c r="W52" i="7"/>
  <c r="W53" i="7"/>
  <c r="W54" i="7"/>
  <c r="W55" i="7"/>
  <c r="W56" i="7"/>
  <c r="W57" i="7"/>
  <c r="W58" i="7"/>
  <c r="W59" i="7"/>
  <c r="W60" i="7"/>
  <c r="W61" i="7"/>
  <c r="W62" i="7"/>
  <c r="W63" i="7"/>
  <c r="W64" i="7"/>
  <c r="W65" i="7"/>
  <c r="W66" i="7"/>
  <c r="W67" i="7"/>
  <c r="W68" i="7"/>
  <c r="W69" i="7"/>
  <c r="W70" i="7"/>
  <c r="W71" i="7"/>
  <c r="W72" i="7"/>
  <c r="W73" i="7"/>
  <c r="W74" i="7"/>
  <c r="Z2" i="7"/>
  <c r="Z5" i="7"/>
  <c r="Z6" i="7"/>
  <c r="Z8" i="7"/>
  <c r="Z3" i="7"/>
  <c r="Z7" i="7"/>
  <c r="Z4" i="7"/>
  <c r="Z9" i="7"/>
  <c r="Z10" i="7"/>
  <c r="Z11" i="7"/>
  <c r="Z12" i="7"/>
  <c r="Z13" i="7"/>
  <c r="Z14" i="7"/>
  <c r="Z15" i="7"/>
  <c r="Z16" i="7"/>
  <c r="Z17" i="7"/>
  <c r="Z18" i="7"/>
  <c r="Z19" i="7"/>
  <c r="Z20" i="7"/>
  <c r="Z21" i="7"/>
  <c r="Z22" i="7"/>
  <c r="Z23" i="7"/>
  <c r="Z24" i="7"/>
  <c r="Z25" i="7"/>
  <c r="Z26" i="7"/>
  <c r="Z27" i="7"/>
  <c r="Z28" i="7"/>
  <c r="Z29" i="7"/>
  <c r="Z30" i="7"/>
  <c r="Z31" i="7"/>
  <c r="Z32" i="7"/>
  <c r="Z33" i="7"/>
  <c r="Z34" i="7"/>
  <c r="Z35" i="7"/>
  <c r="Z36" i="7"/>
  <c r="Z37" i="7"/>
  <c r="Z38" i="7"/>
  <c r="Z39" i="7"/>
  <c r="Z40" i="7"/>
  <c r="Z41" i="7"/>
  <c r="Z42" i="7"/>
  <c r="Z43" i="7"/>
  <c r="Z44" i="7"/>
  <c r="Z45" i="7"/>
  <c r="Z46" i="7"/>
  <c r="Z47" i="7"/>
  <c r="Z48" i="7"/>
  <c r="Z49" i="7"/>
  <c r="Z50" i="7"/>
  <c r="Z51" i="7"/>
  <c r="Z52" i="7"/>
  <c r="Z53" i="7"/>
  <c r="Z54" i="7"/>
  <c r="Z55" i="7"/>
  <c r="Z56" i="7"/>
  <c r="Z57" i="7"/>
  <c r="Z58" i="7"/>
  <c r="Z59" i="7"/>
  <c r="Z60" i="7"/>
  <c r="Z61" i="7"/>
  <c r="Z62" i="7"/>
  <c r="Z63" i="7"/>
  <c r="Z64" i="7"/>
  <c r="Z65" i="7"/>
  <c r="Z66" i="7"/>
  <c r="Z67" i="7"/>
  <c r="Z68" i="7"/>
  <c r="Z69" i="7"/>
  <c r="Z70" i="7"/>
  <c r="Z71" i="7"/>
  <c r="Z72" i="7"/>
  <c r="Z73" i="7"/>
  <c r="Z74" i="7"/>
  <c r="Z120" i="7"/>
  <c r="Z91" i="7"/>
  <c r="Z128" i="7"/>
  <c r="Z110" i="7"/>
  <c r="Z126" i="7"/>
  <c r="Z89" i="7"/>
  <c r="Z93" i="7"/>
  <c r="Z101" i="7"/>
  <c r="Z109" i="7"/>
  <c r="Z118" i="7"/>
  <c r="Z122" i="7"/>
  <c r="Z77" i="7"/>
  <c r="Z115" i="7"/>
  <c r="Z117" i="7"/>
  <c r="Z96" i="7"/>
  <c r="Z94" i="7"/>
  <c r="Z88" i="7"/>
  <c r="Z127" i="7"/>
  <c r="Z76" i="7"/>
  <c r="Z86" i="7"/>
  <c r="Z100" i="7"/>
  <c r="Z75" i="7"/>
  <c r="Z103" i="7"/>
  <c r="Z102" i="7"/>
  <c r="Z123" i="7"/>
  <c r="Z80" i="7"/>
  <c r="Z95" i="7"/>
  <c r="Z106" i="7"/>
  <c r="Z87" i="7"/>
  <c r="Z98" i="7"/>
  <c r="Z82" i="7"/>
  <c r="Z112" i="7"/>
  <c r="Z81" i="7"/>
  <c r="Z113" i="7"/>
  <c r="Z121" i="7"/>
  <c r="Z119" i="7"/>
  <c r="Z104" i="7"/>
  <c r="Z78" i="7"/>
  <c r="Z107" i="7"/>
  <c r="Z116" i="7"/>
  <c r="Z85" i="7"/>
  <c r="Z79" i="7"/>
  <c r="Z114" i="7"/>
  <c r="Z92" i="7"/>
  <c r="Z124" i="7"/>
  <c r="Z97" i="7"/>
  <c r="Z105" i="7"/>
  <c r="Z84" i="7"/>
  <c r="Z111" i="7"/>
  <c r="Z90" i="7"/>
  <c r="Z125" i="7"/>
  <c r="Z83" i="7"/>
  <c r="Z108" i="7"/>
  <c r="Z99" i="7"/>
  <c r="W120" i="7"/>
  <c r="W91" i="7"/>
  <c r="W128" i="7"/>
  <c r="W110" i="7"/>
  <c r="W126" i="7"/>
  <c r="W89" i="7"/>
  <c r="W93" i="7"/>
  <c r="W101" i="7"/>
  <c r="W109" i="7"/>
  <c r="W118" i="7"/>
  <c r="W122" i="7"/>
  <c r="W77" i="7"/>
  <c r="W115" i="7"/>
  <c r="W117" i="7"/>
  <c r="W96" i="7"/>
  <c r="W94" i="7"/>
  <c r="W88" i="7"/>
  <c r="W127" i="7"/>
  <c r="W76" i="7"/>
  <c r="W86" i="7"/>
  <c r="W100" i="7"/>
  <c r="W75" i="7"/>
  <c r="W103" i="7"/>
  <c r="W102" i="7"/>
  <c r="W123" i="7"/>
  <c r="W80" i="7"/>
  <c r="W95" i="7"/>
  <c r="W106" i="7"/>
  <c r="W87" i="7"/>
  <c r="W98" i="7"/>
  <c r="W82" i="7"/>
  <c r="W112" i="7"/>
  <c r="W81" i="7"/>
  <c r="W113" i="7"/>
  <c r="W121" i="7"/>
  <c r="W119" i="7"/>
  <c r="W104" i="7"/>
  <c r="W78" i="7"/>
  <c r="W107" i="7"/>
  <c r="W116" i="7"/>
  <c r="W85" i="7"/>
  <c r="W79" i="7"/>
  <c r="W114" i="7"/>
  <c r="W92" i="7"/>
  <c r="W124" i="7"/>
  <c r="W97" i="7"/>
  <c r="W105" i="7"/>
  <c r="W84" i="7"/>
  <c r="W111" i="7"/>
  <c r="W90" i="7"/>
  <c r="W125" i="7"/>
  <c r="W83" i="7"/>
  <c r="W108" i="7"/>
  <c r="W99" i="7"/>
  <c r="T120" i="7"/>
  <c r="T91" i="7"/>
  <c r="T128" i="7"/>
  <c r="T110" i="7"/>
  <c r="T126" i="7"/>
  <c r="T89" i="7"/>
  <c r="T93" i="7"/>
  <c r="T101" i="7"/>
  <c r="T109" i="7"/>
  <c r="T118" i="7"/>
  <c r="T122" i="7"/>
  <c r="T77" i="7"/>
  <c r="T115" i="7"/>
  <c r="T117" i="7"/>
  <c r="T96" i="7"/>
  <c r="T94" i="7"/>
  <c r="T88" i="7"/>
  <c r="T127" i="7"/>
  <c r="T76" i="7"/>
  <c r="T86" i="7"/>
  <c r="T100" i="7"/>
  <c r="T75" i="7"/>
  <c r="T103" i="7"/>
  <c r="T102" i="7"/>
  <c r="T123" i="7"/>
  <c r="T80" i="7"/>
  <c r="T95" i="7"/>
  <c r="T106" i="7"/>
  <c r="T87" i="7"/>
  <c r="T98" i="7"/>
  <c r="T82" i="7"/>
  <c r="T112" i="7"/>
  <c r="T81" i="7"/>
  <c r="T113" i="7"/>
  <c r="T121" i="7"/>
  <c r="T119" i="7"/>
  <c r="T104" i="7"/>
  <c r="T78" i="7"/>
  <c r="T107" i="7"/>
  <c r="T116" i="7"/>
  <c r="T85" i="7"/>
  <c r="T79" i="7"/>
  <c r="T114" i="7"/>
  <c r="T92" i="7"/>
  <c r="T124" i="7"/>
  <c r="T97" i="7"/>
  <c r="T105" i="7"/>
  <c r="T84" i="7"/>
  <c r="T111" i="7"/>
  <c r="T90" i="7"/>
  <c r="T125" i="7"/>
  <c r="T83" i="7"/>
  <c r="T108" i="7"/>
  <c r="T99" i="7"/>
  <c r="C120" i="7"/>
  <c r="G120" i="7"/>
  <c r="K120" i="7"/>
  <c r="N120" i="7"/>
  <c r="Q120" i="7"/>
  <c r="C91" i="7"/>
  <c r="G91" i="7"/>
  <c r="K91" i="7"/>
  <c r="N91" i="7"/>
  <c r="Q91" i="7"/>
  <c r="C128" i="7"/>
  <c r="G128" i="7"/>
  <c r="K128" i="7"/>
  <c r="N128" i="7"/>
  <c r="Q128" i="7"/>
  <c r="Q110" i="7"/>
  <c r="Q126" i="7"/>
  <c r="Q89" i="7"/>
  <c r="Q93" i="7"/>
  <c r="Q101" i="7"/>
  <c r="Q109" i="7"/>
  <c r="Q118" i="7"/>
  <c r="Q122" i="7"/>
  <c r="Q77" i="7"/>
  <c r="Q115" i="7"/>
  <c r="Q117" i="7"/>
  <c r="Q96" i="7"/>
  <c r="Q94" i="7"/>
  <c r="Q88" i="7"/>
  <c r="Q127" i="7"/>
  <c r="Q76" i="7"/>
  <c r="Q86" i="7"/>
  <c r="Q100" i="7"/>
  <c r="Q75" i="7"/>
  <c r="Q103" i="7"/>
  <c r="Q102" i="7"/>
  <c r="Q123" i="7"/>
  <c r="Q80" i="7"/>
  <c r="Q95" i="7"/>
  <c r="Q106" i="7"/>
  <c r="Q87" i="7"/>
  <c r="Q98" i="7"/>
  <c r="Q82" i="7"/>
  <c r="Q112" i="7"/>
  <c r="Q81" i="7"/>
  <c r="Q113" i="7"/>
  <c r="Q121" i="7"/>
  <c r="Q119" i="7"/>
  <c r="Q104" i="7"/>
  <c r="Q78" i="7"/>
  <c r="Q107" i="7"/>
  <c r="Q116" i="7"/>
  <c r="Q85" i="7"/>
  <c r="Q79" i="7"/>
  <c r="Q114" i="7"/>
  <c r="Q92" i="7"/>
  <c r="Q124" i="7"/>
  <c r="Q97" i="7"/>
  <c r="Q105" i="7"/>
  <c r="Q84" i="7"/>
  <c r="Q111" i="7"/>
  <c r="Q90" i="7"/>
  <c r="Q125" i="7"/>
  <c r="Q83" i="7"/>
  <c r="Q108" i="7"/>
  <c r="Q99" i="7"/>
  <c r="N110" i="7"/>
  <c r="N126" i="7"/>
  <c r="N89" i="7"/>
  <c r="N93" i="7"/>
  <c r="N101" i="7"/>
  <c r="N109" i="7"/>
  <c r="N118" i="7"/>
  <c r="N122" i="7"/>
  <c r="N77" i="7"/>
  <c r="N115" i="7"/>
  <c r="N117" i="7"/>
  <c r="N96" i="7"/>
  <c r="N94" i="7"/>
  <c r="N88" i="7"/>
  <c r="N127" i="7"/>
  <c r="N76" i="7"/>
  <c r="N86" i="7"/>
  <c r="N100" i="7"/>
  <c r="N75" i="7"/>
  <c r="N103" i="7"/>
  <c r="N102" i="7"/>
  <c r="N123" i="7"/>
  <c r="N80" i="7"/>
  <c r="N95" i="7"/>
  <c r="N106" i="7"/>
  <c r="N87" i="7"/>
  <c r="N98" i="7"/>
  <c r="N82" i="7"/>
  <c r="N112" i="7"/>
  <c r="N81" i="7"/>
  <c r="N113" i="7"/>
  <c r="N121" i="7"/>
  <c r="N119" i="7"/>
  <c r="N104" i="7"/>
  <c r="N78" i="7"/>
  <c r="N107" i="7"/>
  <c r="N116" i="7"/>
  <c r="N85" i="7"/>
  <c r="N79" i="7"/>
  <c r="N114" i="7"/>
  <c r="N92" i="7"/>
  <c r="N124" i="7"/>
  <c r="N97" i="7"/>
  <c r="N105" i="7"/>
  <c r="N84" i="7"/>
  <c r="N111" i="7"/>
  <c r="N90" i="7"/>
  <c r="N125" i="7"/>
  <c r="N83" i="7"/>
  <c r="N108" i="7"/>
  <c r="N99" i="7"/>
  <c r="K110" i="7"/>
  <c r="K126" i="7"/>
  <c r="K89" i="7"/>
  <c r="K93" i="7"/>
  <c r="K101" i="7"/>
  <c r="K109" i="7"/>
  <c r="K118" i="7"/>
  <c r="K122" i="7"/>
  <c r="K77" i="7"/>
  <c r="K115" i="7"/>
  <c r="K117" i="7"/>
  <c r="K96" i="7"/>
  <c r="K94" i="7"/>
  <c r="K88" i="7"/>
  <c r="K127" i="7"/>
  <c r="K76" i="7"/>
  <c r="K86" i="7"/>
  <c r="K100" i="7"/>
  <c r="K75" i="7"/>
  <c r="K103" i="7"/>
  <c r="K102" i="7"/>
  <c r="K123" i="7"/>
  <c r="K80" i="7"/>
  <c r="K95" i="7"/>
  <c r="K106" i="7"/>
  <c r="K87" i="7"/>
  <c r="K98" i="7"/>
  <c r="K82" i="7"/>
  <c r="K112" i="7"/>
  <c r="K81" i="7"/>
  <c r="K113" i="7"/>
  <c r="K121" i="7"/>
  <c r="K119" i="7"/>
  <c r="K104" i="7"/>
  <c r="K78" i="7"/>
  <c r="K107" i="7"/>
  <c r="K116" i="7"/>
  <c r="K85" i="7"/>
  <c r="K79" i="7"/>
  <c r="K114" i="7"/>
  <c r="K92" i="7"/>
  <c r="K124" i="7"/>
  <c r="K97" i="7"/>
  <c r="K105" i="7"/>
  <c r="K84" i="7"/>
  <c r="K111" i="7"/>
  <c r="K90" i="7"/>
  <c r="K125" i="7"/>
  <c r="K83" i="7"/>
  <c r="K108" i="7"/>
  <c r="K99" i="7"/>
  <c r="G110" i="7"/>
  <c r="G126" i="7"/>
  <c r="G89" i="7"/>
  <c r="G93" i="7"/>
  <c r="G101" i="7"/>
  <c r="G109" i="7"/>
  <c r="G118" i="7"/>
  <c r="G122" i="7"/>
  <c r="G77" i="7"/>
  <c r="G115" i="7"/>
  <c r="G117" i="7"/>
  <c r="G96" i="7"/>
  <c r="G94" i="7"/>
  <c r="G88" i="7"/>
  <c r="G127" i="7"/>
  <c r="G76" i="7"/>
  <c r="G86" i="7"/>
  <c r="G100" i="7"/>
  <c r="G75" i="7"/>
  <c r="G103" i="7"/>
  <c r="G102" i="7"/>
  <c r="G123" i="7"/>
  <c r="G80" i="7"/>
  <c r="G95" i="7"/>
  <c r="G106" i="7"/>
  <c r="G87" i="7"/>
  <c r="G98" i="7"/>
  <c r="G82" i="7"/>
  <c r="G112" i="7"/>
  <c r="G81" i="7"/>
  <c r="G113" i="7"/>
  <c r="G121" i="7"/>
  <c r="G119" i="7"/>
  <c r="G104" i="7"/>
  <c r="G78" i="7"/>
  <c r="G107" i="7"/>
  <c r="G116" i="7"/>
  <c r="G85" i="7"/>
  <c r="G79" i="7"/>
  <c r="G114" i="7"/>
  <c r="G92" i="7"/>
  <c r="G124" i="7"/>
  <c r="G97" i="7"/>
  <c r="G105" i="7"/>
  <c r="G84" i="7"/>
  <c r="G111" i="7"/>
  <c r="G90" i="7"/>
  <c r="G125" i="7"/>
  <c r="G83" i="7"/>
  <c r="G108" i="7"/>
  <c r="G99" i="7"/>
  <c r="B120" i="7" a="1"/>
  <c r="B120" i="7" s="1"/>
  <c r="B91" i="7" a="1"/>
  <c r="B91" i="7" s="1"/>
  <c r="B128" i="7" a="1"/>
  <c r="B128" i="7" s="1"/>
  <c r="B110" i="7" a="1"/>
  <c r="B110" i="7" s="1"/>
  <c r="B126" i="7" a="1"/>
  <c r="B126" i="7" s="1"/>
  <c r="B89" i="7" a="1"/>
  <c r="B89" i="7" s="1"/>
  <c r="B93" i="7" a="1"/>
  <c r="B93" i="7" s="1"/>
  <c r="B101" i="7" a="1"/>
  <c r="B101" i="7" s="1"/>
  <c r="B109" i="7" a="1"/>
  <c r="B109" i="7" s="1"/>
  <c r="B118" i="7" a="1"/>
  <c r="B118" i="7" s="1"/>
  <c r="B122" i="7" a="1"/>
  <c r="B122" i="7" s="1"/>
  <c r="B77" i="7" a="1"/>
  <c r="B77" i="7" s="1"/>
  <c r="B115" i="7" a="1"/>
  <c r="B115" i="7" s="1"/>
  <c r="B117" i="7" a="1"/>
  <c r="B117" i="7" s="1"/>
  <c r="B96" i="7" a="1"/>
  <c r="B96" i="7" s="1"/>
  <c r="B94" i="7" a="1"/>
  <c r="B94" i="7" s="1"/>
  <c r="B88" i="7" a="1"/>
  <c r="B88" i="7" s="1"/>
  <c r="B127" i="7" a="1"/>
  <c r="B127" i="7" s="1"/>
  <c r="B76" i="7" a="1"/>
  <c r="B76" i="7" s="1"/>
  <c r="B86" i="7" a="1"/>
  <c r="B86" i="7" s="1"/>
  <c r="B100" i="7" a="1"/>
  <c r="B100" i="7" s="1"/>
  <c r="B75" i="7" a="1"/>
  <c r="B75" i="7" s="1"/>
  <c r="B103" i="7" a="1"/>
  <c r="B103" i="7" s="1"/>
  <c r="B102" i="7" a="1"/>
  <c r="B102" i="7" s="1"/>
  <c r="B123" i="7" a="1"/>
  <c r="B123" i="7" s="1"/>
  <c r="B80" i="7" a="1"/>
  <c r="B80" i="7" s="1"/>
  <c r="B95" i="7" a="1"/>
  <c r="B95" i="7" s="1"/>
  <c r="B106" i="7" a="1"/>
  <c r="B106" i="7" s="1"/>
  <c r="B87" i="7" a="1"/>
  <c r="B87" i="7" s="1"/>
  <c r="B98" i="7" a="1"/>
  <c r="B98" i="7" s="1"/>
  <c r="B82" i="7" a="1"/>
  <c r="B82" i="7" s="1"/>
  <c r="B112" i="7" a="1"/>
  <c r="B112" i="7" s="1"/>
  <c r="B81" i="7" a="1"/>
  <c r="B81" i="7" s="1"/>
  <c r="B113" i="7" a="1"/>
  <c r="B113" i="7" s="1"/>
  <c r="B121" i="7" a="1"/>
  <c r="B121" i="7" s="1"/>
  <c r="B119" i="7" a="1"/>
  <c r="B119" i="7" s="1"/>
  <c r="B104" i="7" a="1"/>
  <c r="B104" i="7" s="1"/>
  <c r="B78" i="7" a="1"/>
  <c r="B78" i="7" s="1"/>
  <c r="B107" i="7" a="1"/>
  <c r="B107" i="7" s="1"/>
  <c r="B116" i="7" a="1"/>
  <c r="B116" i="7" s="1"/>
  <c r="B85" i="7" a="1"/>
  <c r="B85" i="7" s="1"/>
  <c r="B79" i="7" a="1"/>
  <c r="B79" i="7" s="1"/>
  <c r="B114" i="7" a="1"/>
  <c r="B114" i="7" s="1"/>
  <c r="B92" i="7" a="1"/>
  <c r="B92" i="7" s="1"/>
  <c r="B124" i="7" a="1"/>
  <c r="B124" i="7" s="1"/>
  <c r="B97" i="7" a="1"/>
  <c r="B97" i="7" s="1"/>
  <c r="B105" i="7" a="1"/>
  <c r="B105" i="7" s="1"/>
  <c r="B84" i="7" a="1"/>
  <c r="B84" i="7" s="1"/>
  <c r="B111" i="7" a="1"/>
  <c r="B111" i="7" s="1"/>
  <c r="B90" i="7" a="1"/>
  <c r="B90" i="7" s="1"/>
  <c r="B125" i="7" a="1"/>
  <c r="B125" i="7" s="1"/>
  <c r="B83" i="7" a="1"/>
  <c r="B83" i="7" s="1"/>
  <c r="B108" i="7" a="1"/>
  <c r="B108" i="7" s="1"/>
  <c r="B99" i="7" a="1"/>
  <c r="B99" i="7" s="1"/>
  <c r="C110" i="7"/>
  <c r="C126" i="7"/>
  <c r="C89" i="7"/>
  <c r="C93" i="7"/>
  <c r="C101" i="7"/>
  <c r="C109" i="7"/>
  <c r="C118" i="7"/>
  <c r="C122" i="7"/>
  <c r="C77" i="7"/>
  <c r="C115" i="7"/>
  <c r="C117" i="7"/>
  <c r="C96" i="7"/>
  <c r="C94" i="7"/>
  <c r="C88" i="7"/>
  <c r="C127" i="7"/>
  <c r="C76" i="7"/>
  <c r="C86" i="7"/>
  <c r="C100" i="7"/>
  <c r="C75" i="7"/>
  <c r="C103" i="7"/>
  <c r="C102" i="7"/>
  <c r="C123" i="7"/>
  <c r="C80" i="7"/>
  <c r="C95" i="7"/>
  <c r="C106" i="7"/>
  <c r="C87" i="7"/>
  <c r="C98" i="7"/>
  <c r="C82" i="7"/>
  <c r="C112" i="7"/>
  <c r="C81" i="7"/>
  <c r="C113" i="7"/>
  <c r="C121" i="7"/>
  <c r="C119" i="7"/>
  <c r="C104" i="7"/>
  <c r="C78" i="7"/>
  <c r="C107" i="7"/>
  <c r="C116" i="7"/>
  <c r="C85" i="7"/>
  <c r="C79" i="7"/>
  <c r="C114" i="7"/>
  <c r="C92" i="7"/>
  <c r="C124" i="7"/>
  <c r="C97" i="7"/>
  <c r="C105" i="7"/>
  <c r="C84" i="7"/>
  <c r="C111" i="7"/>
  <c r="C90" i="7"/>
  <c r="C125" i="7"/>
  <c r="C83" i="7"/>
  <c r="C108" i="7"/>
  <c r="C99" i="7"/>
  <c r="D2" i="17" l="1"/>
  <c r="Z277" i="7" l="1"/>
  <c r="Z257" i="7"/>
  <c r="Z195" i="7"/>
  <c r="Z242" i="7"/>
  <c r="Z241" i="7"/>
  <c r="Z249" i="7"/>
  <c r="Z175" i="7"/>
  <c r="Z181" i="7"/>
  <c r="Z355" i="7"/>
  <c r="Z247" i="7"/>
  <c r="Z185" i="7"/>
  <c r="Z183" i="7"/>
  <c r="Z192" i="7"/>
  <c r="Z370" i="7"/>
  <c r="Z222" i="7"/>
  <c r="Z258" i="7"/>
  <c r="Z217" i="7"/>
  <c r="Z271" i="7"/>
  <c r="Z238" i="7"/>
  <c r="Z153" i="7"/>
  <c r="Z251" i="7"/>
  <c r="Z359" i="7"/>
  <c r="Z232" i="7"/>
  <c r="Z178" i="7"/>
  <c r="Z193" i="7"/>
  <c r="Z229" i="7"/>
  <c r="Z139" i="7"/>
  <c r="Z147" i="7"/>
  <c r="Z158" i="7"/>
  <c r="Z262" i="7"/>
  <c r="Z227" i="7"/>
  <c r="Z131" i="7"/>
  <c r="Z263" i="7"/>
  <c r="Z253" i="7"/>
  <c r="Z174" i="7"/>
  <c r="Z353" i="7"/>
  <c r="Z196" i="7"/>
  <c r="Z166" i="7"/>
  <c r="Z216" i="7"/>
  <c r="Z182" i="7"/>
  <c r="Z156" i="7"/>
  <c r="Z165" i="7"/>
  <c r="Z341" i="7"/>
  <c r="Z376" i="7"/>
  <c r="Z373" i="7"/>
  <c r="Z346" i="7"/>
  <c r="Z145" i="7"/>
  <c r="Z223" i="7"/>
  <c r="Z144" i="7"/>
  <c r="Z130" i="7"/>
  <c r="Z233" i="7"/>
  <c r="Z266" i="7"/>
  <c r="Z221" i="7"/>
  <c r="Z276" i="7"/>
  <c r="Z184" i="7"/>
  <c r="Z160" i="7"/>
  <c r="Z200" i="7"/>
  <c r="Z148" i="7"/>
  <c r="Z172" i="7"/>
  <c r="Z333" i="7"/>
  <c r="Z361" i="7"/>
  <c r="Z368" i="7"/>
  <c r="Z210" i="7"/>
  <c r="Z198" i="7"/>
  <c r="Z187" i="7"/>
  <c r="Z350" i="7"/>
  <c r="Z140" i="7"/>
  <c r="Z168" i="7"/>
  <c r="Z252" i="7"/>
  <c r="Z260" i="7"/>
  <c r="Z369" i="7"/>
  <c r="Z273" i="7"/>
  <c r="Z132" i="7"/>
  <c r="Z204" i="7"/>
  <c r="Z228" i="7"/>
  <c r="Z129" i="7"/>
  <c r="Z135" i="7"/>
  <c r="Z159" i="7"/>
  <c r="Z161" i="7"/>
  <c r="Z155" i="7"/>
  <c r="Z338" i="7"/>
  <c r="Z334" i="7"/>
  <c r="Z240" i="7"/>
  <c r="Z146" i="7"/>
  <c r="Z134" i="7"/>
  <c r="Z203" i="7"/>
  <c r="Z358" i="7"/>
  <c r="Z218" i="7"/>
  <c r="Z250" i="7"/>
  <c r="Z363" i="7"/>
  <c r="Z362" i="7"/>
  <c r="Z202" i="7"/>
  <c r="Z212" i="7"/>
  <c r="Z169" i="7"/>
  <c r="Z230" i="7"/>
  <c r="Z267" i="7"/>
  <c r="Z335" i="7"/>
  <c r="Z225" i="7"/>
  <c r="Z343" i="7"/>
  <c r="Z371" i="7"/>
  <c r="Z259" i="7"/>
  <c r="Z231" i="7"/>
  <c r="Z138" i="7"/>
  <c r="Z190" i="7"/>
  <c r="Z177" i="7"/>
  <c r="Z356" i="7"/>
  <c r="Z349" i="7"/>
  <c r="Z197" i="7"/>
  <c r="Z199" i="7"/>
  <c r="Z237" i="7"/>
  <c r="Z254" i="7"/>
  <c r="Z244" i="7"/>
  <c r="Z377" i="7"/>
  <c r="Z336" i="7"/>
  <c r="Z360" i="7"/>
  <c r="Z208" i="7"/>
  <c r="Z207" i="7"/>
  <c r="Z365" i="7"/>
  <c r="Z378" i="7"/>
  <c r="Z205" i="7"/>
  <c r="Z170" i="7"/>
  <c r="Z348" i="7"/>
  <c r="Z264" i="7"/>
  <c r="Z179" i="7"/>
  <c r="Z213" i="7"/>
  <c r="Z214" i="7"/>
  <c r="Z141" i="7"/>
  <c r="Z180" i="7"/>
  <c r="Z342" i="7"/>
  <c r="Z374" i="7"/>
  <c r="Z136" i="7"/>
  <c r="Z171" i="7"/>
  <c r="Z176" i="7"/>
  <c r="Z186" i="7"/>
  <c r="Z366" i="7"/>
  <c r="Z347" i="7"/>
  <c r="Z344" i="7"/>
  <c r="Z345" i="7"/>
  <c r="Z211" i="7"/>
  <c r="Z143" i="7"/>
  <c r="Z340" i="7"/>
  <c r="Z152" i="7"/>
  <c r="Z270" i="7"/>
  <c r="Z337" i="7"/>
  <c r="Z372" i="7"/>
  <c r="Z351" i="7"/>
  <c r="Z201" i="7"/>
  <c r="Z354" i="7"/>
  <c r="Z151" i="7"/>
  <c r="Z234" i="7"/>
  <c r="Z154" i="7"/>
  <c r="Z367" i="7"/>
  <c r="Z206" i="7"/>
  <c r="Z194" i="7"/>
  <c r="Z142" i="7"/>
  <c r="Z236" i="7"/>
  <c r="Z357" i="7"/>
  <c r="Z220" i="7"/>
  <c r="Z163" i="7"/>
  <c r="Z191" i="7"/>
  <c r="Z248" i="7"/>
  <c r="Z352" i="7"/>
  <c r="Z375" i="7"/>
  <c r="Z339" i="7"/>
  <c r="Z173" i="7"/>
  <c r="Z209" i="7"/>
  <c r="Z215" i="7"/>
  <c r="Z364" i="7"/>
  <c r="Z323" i="7"/>
  <c r="Z302" i="7"/>
  <c r="Z243" i="7"/>
  <c r="Z308" i="7"/>
  <c r="Z284" i="7"/>
  <c r="Z268" i="7"/>
  <c r="Z157" i="7"/>
  <c r="Z189" i="7"/>
  <c r="Z306" i="7"/>
  <c r="Z285" i="7"/>
  <c r="Z324" i="7"/>
  <c r="Z313" i="7"/>
  <c r="Z219" i="7"/>
  <c r="Z224" i="7"/>
  <c r="Z239" i="7"/>
  <c r="Z328" i="7"/>
  <c r="Z283" i="7"/>
  <c r="Z137" i="7"/>
  <c r="Z286" i="7"/>
  <c r="Z315" i="7"/>
  <c r="Z299" i="7"/>
  <c r="Z301" i="7"/>
  <c r="Z282" i="7"/>
  <c r="Z226" i="7"/>
  <c r="Z290" i="7"/>
  <c r="Z298" i="7"/>
  <c r="Z318" i="7"/>
  <c r="Z293" i="7"/>
  <c r="Z288" i="7"/>
  <c r="Z261" i="7"/>
  <c r="Z319" i="7"/>
  <c r="Z287" i="7"/>
  <c r="Z326" i="7"/>
  <c r="Z307" i="7"/>
  <c r="Z311" i="7"/>
  <c r="Z188" i="7"/>
  <c r="Z164" i="7"/>
  <c r="Z305" i="7"/>
  <c r="Z292" i="7"/>
  <c r="Z278" i="7"/>
  <c r="Z235" i="7"/>
  <c r="Z149" i="7"/>
  <c r="Z269" i="7"/>
  <c r="Z325" i="7"/>
  <c r="Z281" i="7"/>
  <c r="Z167" i="7"/>
  <c r="Z265" i="7"/>
  <c r="Z295" i="7"/>
  <c r="Z246" i="7"/>
  <c r="Z296" i="7"/>
  <c r="Z274" i="7"/>
  <c r="Z297" i="7"/>
  <c r="Z314" i="7"/>
  <c r="Z272" i="7"/>
  <c r="Z327" i="7"/>
  <c r="Z317" i="7"/>
  <c r="Z256" i="7"/>
  <c r="Z289" i="7"/>
  <c r="Z322" i="7"/>
  <c r="Z291" i="7"/>
  <c r="Z321" i="7"/>
  <c r="Z303" i="7"/>
  <c r="Z300" i="7"/>
  <c r="Z331" i="7"/>
  <c r="Z275" i="7"/>
  <c r="Z245" i="7"/>
  <c r="Z320" i="7"/>
  <c r="Z309" i="7"/>
  <c r="Z279" i="7"/>
  <c r="Z310" i="7"/>
  <c r="Z330" i="7"/>
  <c r="Z280" i="7"/>
  <c r="Z316" i="7"/>
  <c r="Z329" i="7"/>
  <c r="Z304" i="7"/>
  <c r="Z312" i="7"/>
  <c r="Z150" i="7"/>
  <c r="Z294" i="7"/>
  <c r="Z255" i="7"/>
  <c r="Z332" i="7"/>
  <c r="Z133" i="7"/>
  <c r="Z162" i="7"/>
  <c r="W277" i="7"/>
  <c r="W257" i="7"/>
  <c r="W195" i="7"/>
  <c r="W242" i="7"/>
  <c r="W241" i="7"/>
  <c r="W249" i="7"/>
  <c r="W175" i="7"/>
  <c r="W181" i="7"/>
  <c r="W355" i="7"/>
  <c r="W247" i="7"/>
  <c r="W185" i="7"/>
  <c r="W183" i="7"/>
  <c r="W192" i="7"/>
  <c r="W370" i="7"/>
  <c r="W222" i="7"/>
  <c r="W258" i="7"/>
  <c r="W217" i="7"/>
  <c r="W271" i="7"/>
  <c r="W238" i="7"/>
  <c r="W153" i="7"/>
  <c r="W251" i="7"/>
  <c r="W359" i="7"/>
  <c r="W232" i="7"/>
  <c r="W178" i="7"/>
  <c r="W193" i="7"/>
  <c r="W229" i="7"/>
  <c r="W139" i="7"/>
  <c r="W147" i="7"/>
  <c r="W158" i="7"/>
  <c r="W262" i="7"/>
  <c r="W227" i="7"/>
  <c r="W131" i="7"/>
  <c r="W263" i="7"/>
  <c r="W253" i="7"/>
  <c r="W174" i="7"/>
  <c r="W353" i="7"/>
  <c r="W196" i="7"/>
  <c r="W166" i="7"/>
  <c r="W216" i="7"/>
  <c r="W182" i="7"/>
  <c r="W156" i="7"/>
  <c r="W165" i="7"/>
  <c r="W341" i="7"/>
  <c r="W376" i="7"/>
  <c r="W373" i="7"/>
  <c r="W346" i="7"/>
  <c r="W145" i="7"/>
  <c r="W223" i="7"/>
  <c r="W144" i="7"/>
  <c r="W130" i="7"/>
  <c r="W233" i="7"/>
  <c r="W266" i="7"/>
  <c r="W221" i="7"/>
  <c r="W276" i="7"/>
  <c r="W184" i="7"/>
  <c r="W160" i="7"/>
  <c r="W200" i="7"/>
  <c r="W148" i="7"/>
  <c r="W172" i="7"/>
  <c r="W333" i="7"/>
  <c r="W361" i="7"/>
  <c r="W368" i="7"/>
  <c r="W210" i="7"/>
  <c r="W198" i="7"/>
  <c r="W187" i="7"/>
  <c r="W350" i="7"/>
  <c r="W140" i="7"/>
  <c r="W168" i="7"/>
  <c r="W252" i="7"/>
  <c r="W260" i="7"/>
  <c r="W369" i="7"/>
  <c r="W273" i="7"/>
  <c r="W132" i="7"/>
  <c r="W204" i="7"/>
  <c r="W228" i="7"/>
  <c r="W129" i="7"/>
  <c r="W135" i="7"/>
  <c r="W159" i="7"/>
  <c r="W161" i="7"/>
  <c r="W155" i="7"/>
  <c r="W338" i="7"/>
  <c r="W334" i="7"/>
  <c r="W240" i="7"/>
  <c r="W146" i="7"/>
  <c r="W134" i="7"/>
  <c r="W203" i="7"/>
  <c r="W358" i="7"/>
  <c r="W218" i="7"/>
  <c r="W250" i="7"/>
  <c r="W363" i="7"/>
  <c r="W362" i="7"/>
  <c r="W202" i="7"/>
  <c r="W212" i="7"/>
  <c r="W169" i="7"/>
  <c r="W230" i="7"/>
  <c r="W267" i="7"/>
  <c r="W335" i="7"/>
  <c r="W225" i="7"/>
  <c r="W343" i="7"/>
  <c r="W371" i="7"/>
  <c r="W259" i="7"/>
  <c r="W231" i="7"/>
  <c r="W138" i="7"/>
  <c r="W190" i="7"/>
  <c r="W177" i="7"/>
  <c r="W356" i="7"/>
  <c r="W349" i="7"/>
  <c r="W197" i="7"/>
  <c r="W199" i="7"/>
  <c r="W237" i="7"/>
  <c r="W254" i="7"/>
  <c r="W244" i="7"/>
  <c r="W377" i="7"/>
  <c r="W336" i="7"/>
  <c r="W360" i="7"/>
  <c r="W208" i="7"/>
  <c r="W207" i="7"/>
  <c r="W365" i="7"/>
  <c r="W378" i="7"/>
  <c r="W205" i="7"/>
  <c r="W170" i="7"/>
  <c r="W348" i="7"/>
  <c r="W264" i="7"/>
  <c r="W179" i="7"/>
  <c r="W213" i="7"/>
  <c r="W214" i="7"/>
  <c r="W141" i="7"/>
  <c r="W180" i="7"/>
  <c r="W342" i="7"/>
  <c r="W374" i="7"/>
  <c r="W136" i="7"/>
  <c r="W171" i="7"/>
  <c r="W176" i="7"/>
  <c r="W186" i="7"/>
  <c r="W366" i="7"/>
  <c r="W347" i="7"/>
  <c r="W344" i="7"/>
  <c r="W345" i="7"/>
  <c r="W211" i="7"/>
  <c r="W143" i="7"/>
  <c r="W340" i="7"/>
  <c r="W152" i="7"/>
  <c r="W270" i="7"/>
  <c r="W337" i="7"/>
  <c r="W372" i="7"/>
  <c r="W351" i="7"/>
  <c r="W201" i="7"/>
  <c r="W354" i="7"/>
  <c r="W151" i="7"/>
  <c r="W234" i="7"/>
  <c r="W154" i="7"/>
  <c r="W367" i="7"/>
  <c r="W206" i="7"/>
  <c r="W194" i="7"/>
  <c r="W142" i="7"/>
  <c r="W236" i="7"/>
  <c r="W357" i="7"/>
  <c r="W220" i="7"/>
  <c r="W163" i="7"/>
  <c r="W191" i="7"/>
  <c r="W248" i="7"/>
  <c r="W352" i="7"/>
  <c r="W375" i="7"/>
  <c r="W339" i="7"/>
  <c r="W173" i="7"/>
  <c r="W209" i="7"/>
  <c r="W215" i="7"/>
  <c r="W364" i="7"/>
  <c r="W323" i="7"/>
  <c r="W302" i="7"/>
  <c r="W243" i="7"/>
  <c r="W308" i="7"/>
  <c r="W284" i="7"/>
  <c r="W268" i="7"/>
  <c r="W157" i="7"/>
  <c r="W189" i="7"/>
  <c r="W306" i="7"/>
  <c r="W285" i="7"/>
  <c r="W324" i="7"/>
  <c r="W313" i="7"/>
  <c r="W219" i="7"/>
  <c r="W224" i="7"/>
  <c r="W239" i="7"/>
  <c r="W328" i="7"/>
  <c r="W283" i="7"/>
  <c r="W137" i="7"/>
  <c r="W286" i="7"/>
  <c r="W315" i="7"/>
  <c r="W299" i="7"/>
  <c r="W301" i="7"/>
  <c r="W282" i="7"/>
  <c r="W226" i="7"/>
  <c r="W290" i="7"/>
  <c r="W298" i="7"/>
  <c r="W318" i="7"/>
  <c r="W293" i="7"/>
  <c r="W288" i="7"/>
  <c r="W261" i="7"/>
  <c r="W319" i="7"/>
  <c r="W287" i="7"/>
  <c r="W326" i="7"/>
  <c r="W307" i="7"/>
  <c r="W311" i="7"/>
  <c r="W188" i="7"/>
  <c r="W164" i="7"/>
  <c r="W305" i="7"/>
  <c r="W292" i="7"/>
  <c r="W278" i="7"/>
  <c r="W235" i="7"/>
  <c r="W149" i="7"/>
  <c r="W269" i="7"/>
  <c r="W325" i="7"/>
  <c r="W281" i="7"/>
  <c r="W167" i="7"/>
  <c r="W265" i="7"/>
  <c r="W295" i="7"/>
  <c r="W246" i="7"/>
  <c r="W296" i="7"/>
  <c r="W274" i="7"/>
  <c r="W297" i="7"/>
  <c r="W314" i="7"/>
  <c r="W272" i="7"/>
  <c r="W327" i="7"/>
  <c r="W317" i="7"/>
  <c r="W256" i="7"/>
  <c r="W289" i="7"/>
  <c r="W322" i="7"/>
  <c r="W291" i="7"/>
  <c r="W321" i="7"/>
  <c r="W303" i="7"/>
  <c r="W300" i="7"/>
  <c r="W331" i="7"/>
  <c r="W275" i="7"/>
  <c r="W245" i="7"/>
  <c r="W320" i="7"/>
  <c r="W309" i="7"/>
  <c r="W279" i="7"/>
  <c r="W310" i="7"/>
  <c r="W330" i="7"/>
  <c r="W280" i="7"/>
  <c r="W316" i="7"/>
  <c r="W329" i="7"/>
  <c r="W304" i="7"/>
  <c r="W312" i="7"/>
  <c r="W150" i="7"/>
  <c r="W294" i="7"/>
  <c r="W255" i="7"/>
  <c r="W332" i="7"/>
  <c r="W133" i="7"/>
  <c r="W162" i="7"/>
  <c r="T277" i="7"/>
  <c r="T257" i="7"/>
  <c r="T195" i="7"/>
  <c r="T242" i="7"/>
  <c r="T241" i="7"/>
  <c r="T249" i="7"/>
  <c r="T175" i="7"/>
  <c r="T181" i="7"/>
  <c r="T355" i="7"/>
  <c r="T247" i="7"/>
  <c r="T185" i="7"/>
  <c r="T183" i="7"/>
  <c r="T192" i="7"/>
  <c r="T370" i="7"/>
  <c r="T222" i="7"/>
  <c r="T258" i="7"/>
  <c r="T217" i="7"/>
  <c r="T271" i="7"/>
  <c r="T238" i="7"/>
  <c r="T153" i="7"/>
  <c r="T251" i="7"/>
  <c r="T359" i="7"/>
  <c r="T232" i="7"/>
  <c r="T178" i="7"/>
  <c r="T193" i="7"/>
  <c r="T229" i="7"/>
  <c r="T139" i="7"/>
  <c r="T147" i="7"/>
  <c r="T158" i="7"/>
  <c r="T262" i="7"/>
  <c r="T227" i="7"/>
  <c r="T131" i="7"/>
  <c r="T263" i="7"/>
  <c r="T253" i="7"/>
  <c r="T174" i="7"/>
  <c r="T353" i="7"/>
  <c r="T196" i="7"/>
  <c r="T166" i="7"/>
  <c r="T216" i="7"/>
  <c r="T182" i="7"/>
  <c r="T156" i="7"/>
  <c r="T165" i="7"/>
  <c r="T341" i="7"/>
  <c r="T376" i="7"/>
  <c r="T373" i="7"/>
  <c r="T346" i="7"/>
  <c r="T145" i="7"/>
  <c r="T223" i="7"/>
  <c r="T144" i="7"/>
  <c r="T130" i="7"/>
  <c r="T233" i="7"/>
  <c r="T266" i="7"/>
  <c r="T221" i="7"/>
  <c r="T276" i="7"/>
  <c r="T184" i="7"/>
  <c r="T160" i="7"/>
  <c r="T200" i="7"/>
  <c r="T148" i="7"/>
  <c r="T172" i="7"/>
  <c r="T333" i="7"/>
  <c r="T361" i="7"/>
  <c r="T368" i="7"/>
  <c r="T210" i="7"/>
  <c r="T198" i="7"/>
  <c r="T187" i="7"/>
  <c r="T350" i="7"/>
  <c r="T140" i="7"/>
  <c r="T168" i="7"/>
  <c r="T252" i="7"/>
  <c r="T260" i="7"/>
  <c r="T369" i="7"/>
  <c r="T273" i="7"/>
  <c r="T132" i="7"/>
  <c r="T204" i="7"/>
  <c r="T228" i="7"/>
  <c r="T129" i="7"/>
  <c r="T135" i="7"/>
  <c r="T159" i="7"/>
  <c r="T161" i="7"/>
  <c r="T155" i="7"/>
  <c r="T338" i="7"/>
  <c r="T334" i="7"/>
  <c r="T240" i="7"/>
  <c r="T146" i="7"/>
  <c r="T134" i="7"/>
  <c r="T203" i="7"/>
  <c r="T358" i="7"/>
  <c r="T218" i="7"/>
  <c r="T250" i="7"/>
  <c r="T363" i="7"/>
  <c r="T362" i="7"/>
  <c r="T202" i="7"/>
  <c r="T212" i="7"/>
  <c r="T169" i="7"/>
  <c r="T230" i="7"/>
  <c r="T267" i="7"/>
  <c r="T335" i="7"/>
  <c r="T225" i="7"/>
  <c r="T343" i="7"/>
  <c r="T371" i="7"/>
  <c r="T259" i="7"/>
  <c r="T231" i="7"/>
  <c r="T138" i="7"/>
  <c r="T190" i="7"/>
  <c r="T177" i="7"/>
  <c r="T356" i="7"/>
  <c r="T349" i="7"/>
  <c r="T197" i="7"/>
  <c r="T199" i="7"/>
  <c r="T237" i="7"/>
  <c r="T254" i="7"/>
  <c r="T244" i="7"/>
  <c r="T377" i="7"/>
  <c r="T336" i="7"/>
  <c r="T360" i="7"/>
  <c r="T208" i="7"/>
  <c r="T207" i="7"/>
  <c r="T365" i="7"/>
  <c r="T378" i="7"/>
  <c r="T205" i="7"/>
  <c r="T170" i="7"/>
  <c r="T348" i="7"/>
  <c r="T264" i="7"/>
  <c r="T179" i="7"/>
  <c r="T213" i="7"/>
  <c r="T214" i="7"/>
  <c r="T141" i="7"/>
  <c r="T180" i="7"/>
  <c r="T342" i="7"/>
  <c r="T374" i="7"/>
  <c r="T136" i="7"/>
  <c r="T171" i="7"/>
  <c r="T176" i="7"/>
  <c r="T186" i="7"/>
  <c r="T366" i="7"/>
  <c r="T347" i="7"/>
  <c r="T344" i="7"/>
  <c r="T345" i="7"/>
  <c r="T211" i="7"/>
  <c r="T143" i="7"/>
  <c r="T340" i="7"/>
  <c r="T152" i="7"/>
  <c r="T270" i="7"/>
  <c r="T337" i="7"/>
  <c r="T372" i="7"/>
  <c r="T351" i="7"/>
  <c r="T201" i="7"/>
  <c r="T354" i="7"/>
  <c r="T151" i="7"/>
  <c r="T234" i="7"/>
  <c r="T154" i="7"/>
  <c r="T367" i="7"/>
  <c r="T206" i="7"/>
  <c r="T194" i="7"/>
  <c r="T142" i="7"/>
  <c r="T236" i="7"/>
  <c r="T357" i="7"/>
  <c r="T220" i="7"/>
  <c r="T163" i="7"/>
  <c r="T191" i="7"/>
  <c r="T248" i="7"/>
  <c r="T352" i="7"/>
  <c r="T375" i="7"/>
  <c r="T339" i="7"/>
  <c r="T173" i="7"/>
  <c r="T209" i="7"/>
  <c r="T215" i="7"/>
  <c r="T364" i="7"/>
  <c r="T323" i="7"/>
  <c r="T302" i="7"/>
  <c r="T243" i="7"/>
  <c r="T308" i="7"/>
  <c r="T284" i="7"/>
  <c r="T268" i="7"/>
  <c r="T157" i="7"/>
  <c r="T189" i="7"/>
  <c r="T306" i="7"/>
  <c r="T285" i="7"/>
  <c r="T324" i="7"/>
  <c r="T313" i="7"/>
  <c r="T219" i="7"/>
  <c r="T224" i="7"/>
  <c r="T239" i="7"/>
  <c r="T328" i="7"/>
  <c r="T283" i="7"/>
  <c r="T137" i="7"/>
  <c r="T286" i="7"/>
  <c r="T315" i="7"/>
  <c r="T299" i="7"/>
  <c r="T301" i="7"/>
  <c r="T282" i="7"/>
  <c r="T226" i="7"/>
  <c r="T290" i="7"/>
  <c r="T298" i="7"/>
  <c r="T318" i="7"/>
  <c r="T293" i="7"/>
  <c r="T288" i="7"/>
  <c r="T261" i="7"/>
  <c r="T319" i="7"/>
  <c r="T287" i="7"/>
  <c r="T326" i="7"/>
  <c r="T307" i="7"/>
  <c r="T311" i="7"/>
  <c r="T188" i="7"/>
  <c r="T164" i="7"/>
  <c r="T305" i="7"/>
  <c r="T292" i="7"/>
  <c r="T278" i="7"/>
  <c r="T235" i="7"/>
  <c r="T149" i="7"/>
  <c r="T269" i="7"/>
  <c r="T325" i="7"/>
  <c r="T281" i="7"/>
  <c r="T167" i="7"/>
  <c r="T265" i="7"/>
  <c r="T295" i="7"/>
  <c r="T246" i="7"/>
  <c r="T296" i="7"/>
  <c r="T274" i="7"/>
  <c r="T297" i="7"/>
  <c r="T314" i="7"/>
  <c r="T272" i="7"/>
  <c r="T327" i="7"/>
  <c r="T317" i="7"/>
  <c r="T256" i="7"/>
  <c r="T289" i="7"/>
  <c r="T322" i="7"/>
  <c r="T291" i="7"/>
  <c r="T321" i="7"/>
  <c r="T303" i="7"/>
  <c r="T300" i="7"/>
  <c r="T331" i="7"/>
  <c r="T275" i="7"/>
  <c r="T245" i="7"/>
  <c r="T320" i="7"/>
  <c r="T309" i="7"/>
  <c r="T279" i="7"/>
  <c r="T310" i="7"/>
  <c r="T330" i="7"/>
  <c r="T280" i="7"/>
  <c r="T316" i="7"/>
  <c r="T329" i="7"/>
  <c r="T304" i="7"/>
  <c r="T312" i="7"/>
  <c r="T150" i="7"/>
  <c r="T294" i="7"/>
  <c r="T255" i="7"/>
  <c r="T332" i="7"/>
  <c r="T133" i="7"/>
  <c r="T162" i="7"/>
  <c r="Q277" i="7"/>
  <c r="Q257" i="7"/>
  <c r="Q195" i="7"/>
  <c r="Q242" i="7"/>
  <c r="Q241" i="7"/>
  <c r="Q249" i="7"/>
  <c r="Q175" i="7"/>
  <c r="Q181" i="7"/>
  <c r="Q355" i="7"/>
  <c r="Q247" i="7"/>
  <c r="Q185" i="7"/>
  <c r="Q183" i="7"/>
  <c r="Q192" i="7"/>
  <c r="Q370" i="7"/>
  <c r="Q222" i="7"/>
  <c r="Q258" i="7"/>
  <c r="Q217" i="7"/>
  <c r="Q271" i="7"/>
  <c r="Q238" i="7"/>
  <c r="Q153" i="7"/>
  <c r="Q251" i="7"/>
  <c r="Q359" i="7"/>
  <c r="Q232" i="7"/>
  <c r="Q178" i="7"/>
  <c r="Q193" i="7"/>
  <c r="Q229" i="7"/>
  <c r="Q139" i="7"/>
  <c r="Q147" i="7"/>
  <c r="Q158" i="7"/>
  <c r="Q262" i="7"/>
  <c r="Q227" i="7"/>
  <c r="Q131" i="7"/>
  <c r="Q263" i="7"/>
  <c r="Q253" i="7"/>
  <c r="Q174" i="7"/>
  <c r="Q353" i="7"/>
  <c r="Q196" i="7"/>
  <c r="Q166" i="7"/>
  <c r="Q216" i="7"/>
  <c r="Q182" i="7"/>
  <c r="Q156" i="7"/>
  <c r="Q165" i="7"/>
  <c r="Q341" i="7"/>
  <c r="Q376" i="7"/>
  <c r="Q373" i="7"/>
  <c r="Q346" i="7"/>
  <c r="Q145" i="7"/>
  <c r="Q223" i="7"/>
  <c r="Q144" i="7"/>
  <c r="Q130" i="7"/>
  <c r="Q233" i="7"/>
  <c r="Q266" i="7"/>
  <c r="Q221" i="7"/>
  <c r="Q276" i="7"/>
  <c r="Q184" i="7"/>
  <c r="Q160" i="7"/>
  <c r="Q200" i="7"/>
  <c r="Q148" i="7"/>
  <c r="Q172" i="7"/>
  <c r="Q333" i="7"/>
  <c r="Q361" i="7"/>
  <c r="Q368" i="7"/>
  <c r="Q210" i="7"/>
  <c r="Q198" i="7"/>
  <c r="Q187" i="7"/>
  <c r="Q350" i="7"/>
  <c r="Q140" i="7"/>
  <c r="Q168" i="7"/>
  <c r="Q252" i="7"/>
  <c r="Q260" i="7"/>
  <c r="Q369" i="7"/>
  <c r="Q273" i="7"/>
  <c r="Q132" i="7"/>
  <c r="Q204" i="7"/>
  <c r="Q228" i="7"/>
  <c r="Q129" i="7"/>
  <c r="Q135" i="7"/>
  <c r="Q159" i="7"/>
  <c r="Q161" i="7"/>
  <c r="Q155" i="7"/>
  <c r="Q338" i="7"/>
  <c r="Q334" i="7"/>
  <c r="Q240" i="7"/>
  <c r="Q146" i="7"/>
  <c r="Q134" i="7"/>
  <c r="Q203" i="7"/>
  <c r="Q358" i="7"/>
  <c r="Q218" i="7"/>
  <c r="Q250" i="7"/>
  <c r="Q363" i="7"/>
  <c r="Q362" i="7"/>
  <c r="Q202" i="7"/>
  <c r="Q212" i="7"/>
  <c r="Q169" i="7"/>
  <c r="Q230" i="7"/>
  <c r="Q267" i="7"/>
  <c r="Q335" i="7"/>
  <c r="Q225" i="7"/>
  <c r="Q343" i="7"/>
  <c r="Q371" i="7"/>
  <c r="Q259" i="7"/>
  <c r="Q231" i="7"/>
  <c r="Q138" i="7"/>
  <c r="Q190" i="7"/>
  <c r="Q177" i="7"/>
  <c r="Q356" i="7"/>
  <c r="Q349" i="7"/>
  <c r="Q197" i="7"/>
  <c r="Q199" i="7"/>
  <c r="Q237" i="7"/>
  <c r="Q254" i="7"/>
  <c r="Q244" i="7"/>
  <c r="Q377" i="7"/>
  <c r="Q336" i="7"/>
  <c r="Q360" i="7"/>
  <c r="Q208" i="7"/>
  <c r="Q207" i="7"/>
  <c r="Q365" i="7"/>
  <c r="Q378" i="7"/>
  <c r="Q205" i="7"/>
  <c r="Q170" i="7"/>
  <c r="Q348" i="7"/>
  <c r="Q264" i="7"/>
  <c r="Q179" i="7"/>
  <c r="Q213" i="7"/>
  <c r="Q214" i="7"/>
  <c r="Q141" i="7"/>
  <c r="Q180" i="7"/>
  <c r="Q342" i="7"/>
  <c r="Q374" i="7"/>
  <c r="Q136" i="7"/>
  <c r="Q171" i="7"/>
  <c r="Q176" i="7"/>
  <c r="Q186" i="7"/>
  <c r="Q366" i="7"/>
  <c r="Q347" i="7"/>
  <c r="Q344" i="7"/>
  <c r="Q345" i="7"/>
  <c r="Q211" i="7"/>
  <c r="Q143" i="7"/>
  <c r="Q340" i="7"/>
  <c r="Q152" i="7"/>
  <c r="Q270" i="7"/>
  <c r="Q337" i="7"/>
  <c r="Q372" i="7"/>
  <c r="Q351" i="7"/>
  <c r="Q201" i="7"/>
  <c r="Q354" i="7"/>
  <c r="Q151" i="7"/>
  <c r="Q234" i="7"/>
  <c r="Q154" i="7"/>
  <c r="Q367" i="7"/>
  <c r="Q206" i="7"/>
  <c r="Q194" i="7"/>
  <c r="Q142" i="7"/>
  <c r="Q236" i="7"/>
  <c r="Q357" i="7"/>
  <c r="Q220" i="7"/>
  <c r="Q163" i="7"/>
  <c r="Q191" i="7"/>
  <c r="Q248" i="7"/>
  <c r="Q352" i="7"/>
  <c r="Q375" i="7"/>
  <c r="Q339" i="7"/>
  <c r="Q173" i="7"/>
  <c r="Q209" i="7"/>
  <c r="Q215" i="7"/>
  <c r="Q364" i="7"/>
  <c r="Q323" i="7"/>
  <c r="Q302" i="7"/>
  <c r="Q243" i="7"/>
  <c r="Q308" i="7"/>
  <c r="Q284" i="7"/>
  <c r="Q268" i="7"/>
  <c r="Q157" i="7"/>
  <c r="Q189" i="7"/>
  <c r="Q306" i="7"/>
  <c r="Q285" i="7"/>
  <c r="Q324" i="7"/>
  <c r="Q313" i="7"/>
  <c r="Q219" i="7"/>
  <c r="Q224" i="7"/>
  <c r="Q239" i="7"/>
  <c r="Q328" i="7"/>
  <c r="Q283" i="7"/>
  <c r="Q137" i="7"/>
  <c r="Q286" i="7"/>
  <c r="Q315" i="7"/>
  <c r="Q299" i="7"/>
  <c r="Q301" i="7"/>
  <c r="Q282" i="7"/>
  <c r="Q226" i="7"/>
  <c r="Q290" i="7"/>
  <c r="Q298" i="7"/>
  <c r="Q318" i="7"/>
  <c r="Q293" i="7"/>
  <c r="Q288" i="7"/>
  <c r="Q261" i="7"/>
  <c r="Q319" i="7"/>
  <c r="Q287" i="7"/>
  <c r="Q326" i="7"/>
  <c r="Q307" i="7"/>
  <c r="Q311" i="7"/>
  <c r="Q188" i="7"/>
  <c r="Q164" i="7"/>
  <c r="Q305" i="7"/>
  <c r="Q292" i="7"/>
  <c r="Q278" i="7"/>
  <c r="Q235" i="7"/>
  <c r="Q149" i="7"/>
  <c r="Q269" i="7"/>
  <c r="Q325" i="7"/>
  <c r="Q281" i="7"/>
  <c r="Q167" i="7"/>
  <c r="Q265" i="7"/>
  <c r="Q295" i="7"/>
  <c r="Q246" i="7"/>
  <c r="Q296" i="7"/>
  <c r="Q274" i="7"/>
  <c r="Q297" i="7"/>
  <c r="Q314" i="7"/>
  <c r="Q272" i="7"/>
  <c r="Q327" i="7"/>
  <c r="Q317" i="7"/>
  <c r="Q256" i="7"/>
  <c r="Q289" i="7"/>
  <c r="Q322" i="7"/>
  <c r="Q291" i="7"/>
  <c r="Q321" i="7"/>
  <c r="Q303" i="7"/>
  <c r="Q300" i="7"/>
  <c r="Q331" i="7"/>
  <c r="Q275" i="7"/>
  <c r="Q245" i="7"/>
  <c r="Q320" i="7"/>
  <c r="Q309" i="7"/>
  <c r="Q279" i="7"/>
  <c r="Q310" i="7"/>
  <c r="Q330" i="7"/>
  <c r="Q280" i="7"/>
  <c r="Q316" i="7"/>
  <c r="Q329" i="7"/>
  <c r="Q304" i="7"/>
  <c r="Q312" i="7"/>
  <c r="Q150" i="7"/>
  <c r="Q294" i="7"/>
  <c r="Q255" i="7"/>
  <c r="Q332" i="7"/>
  <c r="Q133" i="7"/>
  <c r="Q162" i="7"/>
  <c r="N277" i="7"/>
  <c r="N257" i="7"/>
  <c r="N195" i="7"/>
  <c r="N242" i="7"/>
  <c r="N241" i="7"/>
  <c r="N249" i="7"/>
  <c r="N175" i="7"/>
  <c r="N181" i="7"/>
  <c r="N355" i="7"/>
  <c r="N247" i="7"/>
  <c r="N185" i="7"/>
  <c r="N183" i="7"/>
  <c r="N192" i="7"/>
  <c r="N370" i="7"/>
  <c r="N222" i="7"/>
  <c r="N258" i="7"/>
  <c r="N217" i="7"/>
  <c r="N271" i="7"/>
  <c r="N238" i="7"/>
  <c r="N153" i="7"/>
  <c r="N251" i="7"/>
  <c r="N359" i="7"/>
  <c r="N232" i="7"/>
  <c r="N178" i="7"/>
  <c r="N193" i="7"/>
  <c r="N229" i="7"/>
  <c r="N139" i="7"/>
  <c r="N147" i="7"/>
  <c r="N158" i="7"/>
  <c r="N262" i="7"/>
  <c r="N227" i="7"/>
  <c r="N131" i="7"/>
  <c r="N263" i="7"/>
  <c r="N253" i="7"/>
  <c r="N174" i="7"/>
  <c r="N353" i="7"/>
  <c r="N196" i="7"/>
  <c r="N166" i="7"/>
  <c r="N216" i="7"/>
  <c r="N182" i="7"/>
  <c r="N156" i="7"/>
  <c r="N165" i="7"/>
  <c r="N341" i="7"/>
  <c r="N376" i="7"/>
  <c r="N373" i="7"/>
  <c r="N346" i="7"/>
  <c r="N145" i="7"/>
  <c r="N223" i="7"/>
  <c r="N144" i="7"/>
  <c r="N130" i="7"/>
  <c r="N233" i="7"/>
  <c r="N266" i="7"/>
  <c r="N221" i="7"/>
  <c r="N276" i="7"/>
  <c r="N184" i="7"/>
  <c r="N160" i="7"/>
  <c r="N200" i="7"/>
  <c r="N148" i="7"/>
  <c r="N172" i="7"/>
  <c r="N333" i="7"/>
  <c r="N361" i="7"/>
  <c r="N368" i="7"/>
  <c r="N210" i="7"/>
  <c r="N198" i="7"/>
  <c r="N187" i="7"/>
  <c r="N350" i="7"/>
  <c r="N140" i="7"/>
  <c r="N168" i="7"/>
  <c r="N252" i="7"/>
  <c r="N260" i="7"/>
  <c r="N369" i="7"/>
  <c r="N273" i="7"/>
  <c r="N132" i="7"/>
  <c r="N204" i="7"/>
  <c r="N228" i="7"/>
  <c r="N129" i="7"/>
  <c r="N135" i="7"/>
  <c r="N159" i="7"/>
  <c r="N161" i="7"/>
  <c r="N155" i="7"/>
  <c r="N338" i="7"/>
  <c r="N334" i="7"/>
  <c r="N240" i="7"/>
  <c r="N146" i="7"/>
  <c r="N134" i="7"/>
  <c r="N203" i="7"/>
  <c r="N358" i="7"/>
  <c r="N218" i="7"/>
  <c r="N250" i="7"/>
  <c r="N363" i="7"/>
  <c r="N362" i="7"/>
  <c r="N202" i="7"/>
  <c r="N212" i="7"/>
  <c r="N169" i="7"/>
  <c r="N230" i="7"/>
  <c r="N267" i="7"/>
  <c r="N335" i="7"/>
  <c r="N225" i="7"/>
  <c r="N343" i="7"/>
  <c r="N371" i="7"/>
  <c r="N259" i="7"/>
  <c r="N231" i="7"/>
  <c r="N138" i="7"/>
  <c r="N190" i="7"/>
  <c r="N177" i="7"/>
  <c r="N356" i="7"/>
  <c r="N349" i="7"/>
  <c r="N197" i="7"/>
  <c r="N199" i="7"/>
  <c r="N237" i="7"/>
  <c r="N254" i="7"/>
  <c r="N244" i="7"/>
  <c r="N377" i="7"/>
  <c r="N336" i="7"/>
  <c r="N360" i="7"/>
  <c r="N208" i="7"/>
  <c r="N207" i="7"/>
  <c r="N365" i="7"/>
  <c r="N378" i="7"/>
  <c r="N205" i="7"/>
  <c r="N170" i="7"/>
  <c r="N348" i="7"/>
  <c r="N264" i="7"/>
  <c r="N179" i="7"/>
  <c r="N213" i="7"/>
  <c r="N214" i="7"/>
  <c r="N141" i="7"/>
  <c r="N180" i="7"/>
  <c r="N342" i="7"/>
  <c r="N374" i="7"/>
  <c r="N136" i="7"/>
  <c r="N171" i="7"/>
  <c r="N176" i="7"/>
  <c r="N186" i="7"/>
  <c r="N366" i="7"/>
  <c r="N347" i="7"/>
  <c r="N344" i="7"/>
  <c r="N345" i="7"/>
  <c r="N211" i="7"/>
  <c r="N143" i="7"/>
  <c r="N340" i="7"/>
  <c r="N152" i="7"/>
  <c r="N270" i="7"/>
  <c r="N337" i="7"/>
  <c r="N372" i="7"/>
  <c r="N351" i="7"/>
  <c r="N201" i="7"/>
  <c r="N354" i="7"/>
  <c r="N151" i="7"/>
  <c r="N234" i="7"/>
  <c r="N154" i="7"/>
  <c r="N367" i="7"/>
  <c r="N206" i="7"/>
  <c r="N194" i="7"/>
  <c r="N142" i="7"/>
  <c r="N236" i="7"/>
  <c r="N357" i="7"/>
  <c r="N220" i="7"/>
  <c r="N163" i="7"/>
  <c r="N191" i="7"/>
  <c r="N248" i="7"/>
  <c r="N352" i="7"/>
  <c r="N375" i="7"/>
  <c r="N339" i="7"/>
  <c r="N173" i="7"/>
  <c r="N209" i="7"/>
  <c r="N215" i="7"/>
  <c r="N364" i="7"/>
  <c r="N323" i="7"/>
  <c r="N302" i="7"/>
  <c r="N243" i="7"/>
  <c r="N308" i="7"/>
  <c r="N284" i="7"/>
  <c r="N268" i="7"/>
  <c r="N157" i="7"/>
  <c r="N189" i="7"/>
  <c r="N306" i="7"/>
  <c r="N285" i="7"/>
  <c r="N324" i="7"/>
  <c r="N313" i="7"/>
  <c r="N219" i="7"/>
  <c r="N224" i="7"/>
  <c r="N239" i="7"/>
  <c r="N328" i="7"/>
  <c r="N283" i="7"/>
  <c r="N137" i="7"/>
  <c r="N286" i="7"/>
  <c r="N315" i="7"/>
  <c r="N299" i="7"/>
  <c r="N301" i="7"/>
  <c r="N282" i="7"/>
  <c r="N226" i="7"/>
  <c r="N290" i="7"/>
  <c r="N298" i="7"/>
  <c r="N318" i="7"/>
  <c r="N293" i="7"/>
  <c r="N288" i="7"/>
  <c r="N261" i="7"/>
  <c r="N319" i="7"/>
  <c r="N287" i="7"/>
  <c r="N326" i="7"/>
  <c r="N307" i="7"/>
  <c r="N311" i="7"/>
  <c r="N188" i="7"/>
  <c r="N164" i="7"/>
  <c r="N305" i="7"/>
  <c r="N292" i="7"/>
  <c r="N278" i="7"/>
  <c r="N235" i="7"/>
  <c r="N149" i="7"/>
  <c r="N269" i="7"/>
  <c r="N325" i="7"/>
  <c r="N281" i="7"/>
  <c r="N167" i="7"/>
  <c r="N265" i="7"/>
  <c r="N295" i="7"/>
  <c r="N246" i="7"/>
  <c r="N296" i="7"/>
  <c r="N274" i="7"/>
  <c r="N297" i="7"/>
  <c r="N314" i="7"/>
  <c r="N272" i="7"/>
  <c r="N327" i="7"/>
  <c r="N317" i="7"/>
  <c r="N256" i="7"/>
  <c r="N289" i="7"/>
  <c r="N322" i="7"/>
  <c r="N291" i="7"/>
  <c r="N321" i="7"/>
  <c r="N303" i="7"/>
  <c r="N300" i="7"/>
  <c r="N331" i="7"/>
  <c r="N275" i="7"/>
  <c r="N245" i="7"/>
  <c r="N320" i="7"/>
  <c r="N309" i="7"/>
  <c r="N279" i="7"/>
  <c r="N310" i="7"/>
  <c r="N330" i="7"/>
  <c r="N280" i="7"/>
  <c r="N316" i="7"/>
  <c r="N329" i="7"/>
  <c r="N304" i="7"/>
  <c r="N312" i="7"/>
  <c r="N150" i="7"/>
  <c r="N294" i="7"/>
  <c r="N255" i="7"/>
  <c r="N332" i="7"/>
  <c r="N133" i="7"/>
  <c r="N162" i="7"/>
  <c r="K277" i="7"/>
  <c r="K257" i="7"/>
  <c r="K195" i="7"/>
  <c r="K242" i="7"/>
  <c r="K241" i="7"/>
  <c r="K249" i="7"/>
  <c r="K175" i="7"/>
  <c r="K181" i="7"/>
  <c r="K355" i="7"/>
  <c r="K247" i="7"/>
  <c r="K185" i="7"/>
  <c r="K183" i="7"/>
  <c r="K192" i="7"/>
  <c r="K370" i="7"/>
  <c r="K222" i="7"/>
  <c r="K258" i="7"/>
  <c r="K217" i="7"/>
  <c r="K271" i="7"/>
  <c r="K238" i="7"/>
  <c r="K153" i="7"/>
  <c r="K251" i="7"/>
  <c r="K359" i="7"/>
  <c r="K232" i="7"/>
  <c r="K178" i="7"/>
  <c r="K193" i="7"/>
  <c r="K229" i="7"/>
  <c r="K139" i="7"/>
  <c r="K147" i="7"/>
  <c r="K158" i="7"/>
  <c r="K262" i="7"/>
  <c r="K227" i="7"/>
  <c r="K131" i="7"/>
  <c r="K263" i="7"/>
  <c r="K253" i="7"/>
  <c r="K174" i="7"/>
  <c r="K353" i="7"/>
  <c r="K196" i="7"/>
  <c r="K166" i="7"/>
  <c r="K216" i="7"/>
  <c r="K182" i="7"/>
  <c r="K156" i="7"/>
  <c r="K165" i="7"/>
  <c r="K341" i="7"/>
  <c r="K376" i="7"/>
  <c r="K373" i="7"/>
  <c r="K346" i="7"/>
  <c r="K145" i="7"/>
  <c r="K223" i="7"/>
  <c r="K144" i="7"/>
  <c r="K130" i="7"/>
  <c r="K233" i="7"/>
  <c r="K266" i="7"/>
  <c r="K221" i="7"/>
  <c r="K276" i="7"/>
  <c r="K184" i="7"/>
  <c r="K160" i="7"/>
  <c r="K200" i="7"/>
  <c r="K148" i="7"/>
  <c r="K172" i="7"/>
  <c r="K333" i="7"/>
  <c r="K361" i="7"/>
  <c r="K368" i="7"/>
  <c r="K210" i="7"/>
  <c r="K198" i="7"/>
  <c r="K187" i="7"/>
  <c r="K350" i="7"/>
  <c r="K140" i="7"/>
  <c r="K168" i="7"/>
  <c r="K252" i="7"/>
  <c r="K260" i="7"/>
  <c r="K369" i="7"/>
  <c r="K273" i="7"/>
  <c r="K132" i="7"/>
  <c r="K204" i="7"/>
  <c r="K228" i="7"/>
  <c r="K129" i="7"/>
  <c r="K135" i="7"/>
  <c r="K159" i="7"/>
  <c r="K161" i="7"/>
  <c r="K155" i="7"/>
  <c r="K338" i="7"/>
  <c r="K334" i="7"/>
  <c r="K240" i="7"/>
  <c r="K146" i="7"/>
  <c r="K134" i="7"/>
  <c r="K203" i="7"/>
  <c r="K358" i="7"/>
  <c r="K218" i="7"/>
  <c r="K250" i="7"/>
  <c r="K363" i="7"/>
  <c r="K362" i="7"/>
  <c r="K202" i="7"/>
  <c r="K212" i="7"/>
  <c r="K169" i="7"/>
  <c r="K230" i="7"/>
  <c r="K267" i="7"/>
  <c r="K335" i="7"/>
  <c r="K225" i="7"/>
  <c r="K343" i="7"/>
  <c r="K371" i="7"/>
  <c r="K259" i="7"/>
  <c r="K231" i="7"/>
  <c r="K138" i="7"/>
  <c r="K190" i="7"/>
  <c r="K177" i="7"/>
  <c r="K356" i="7"/>
  <c r="K349" i="7"/>
  <c r="K197" i="7"/>
  <c r="K199" i="7"/>
  <c r="K237" i="7"/>
  <c r="K254" i="7"/>
  <c r="K244" i="7"/>
  <c r="K377" i="7"/>
  <c r="K336" i="7"/>
  <c r="K360" i="7"/>
  <c r="K208" i="7"/>
  <c r="K207" i="7"/>
  <c r="K365" i="7"/>
  <c r="K378" i="7"/>
  <c r="K205" i="7"/>
  <c r="K170" i="7"/>
  <c r="K348" i="7"/>
  <c r="K264" i="7"/>
  <c r="K179" i="7"/>
  <c r="K213" i="7"/>
  <c r="K214" i="7"/>
  <c r="K141" i="7"/>
  <c r="K180" i="7"/>
  <c r="K342" i="7"/>
  <c r="K374" i="7"/>
  <c r="K136" i="7"/>
  <c r="K171" i="7"/>
  <c r="K176" i="7"/>
  <c r="K186" i="7"/>
  <c r="K366" i="7"/>
  <c r="K347" i="7"/>
  <c r="K344" i="7"/>
  <c r="K345" i="7"/>
  <c r="K211" i="7"/>
  <c r="K143" i="7"/>
  <c r="K340" i="7"/>
  <c r="K152" i="7"/>
  <c r="K270" i="7"/>
  <c r="K337" i="7"/>
  <c r="K372" i="7"/>
  <c r="K351" i="7"/>
  <c r="K201" i="7"/>
  <c r="K354" i="7"/>
  <c r="K151" i="7"/>
  <c r="K234" i="7"/>
  <c r="K154" i="7"/>
  <c r="K367" i="7"/>
  <c r="K206" i="7"/>
  <c r="K194" i="7"/>
  <c r="K142" i="7"/>
  <c r="K236" i="7"/>
  <c r="K357" i="7"/>
  <c r="K220" i="7"/>
  <c r="K163" i="7"/>
  <c r="K191" i="7"/>
  <c r="K248" i="7"/>
  <c r="K352" i="7"/>
  <c r="K375" i="7"/>
  <c r="K339" i="7"/>
  <c r="K173" i="7"/>
  <c r="K209" i="7"/>
  <c r="K215" i="7"/>
  <c r="K364" i="7"/>
  <c r="K323" i="7"/>
  <c r="K302" i="7"/>
  <c r="K243" i="7"/>
  <c r="K308" i="7"/>
  <c r="K284" i="7"/>
  <c r="K268" i="7"/>
  <c r="K157" i="7"/>
  <c r="K189" i="7"/>
  <c r="K306" i="7"/>
  <c r="K285" i="7"/>
  <c r="K324" i="7"/>
  <c r="K313" i="7"/>
  <c r="K219" i="7"/>
  <c r="K224" i="7"/>
  <c r="K239" i="7"/>
  <c r="K328" i="7"/>
  <c r="K283" i="7"/>
  <c r="K137" i="7"/>
  <c r="K286" i="7"/>
  <c r="K315" i="7"/>
  <c r="K299" i="7"/>
  <c r="K301" i="7"/>
  <c r="K282" i="7"/>
  <c r="K226" i="7"/>
  <c r="K290" i="7"/>
  <c r="K298" i="7"/>
  <c r="K318" i="7"/>
  <c r="K293" i="7"/>
  <c r="K288" i="7"/>
  <c r="K261" i="7"/>
  <c r="K319" i="7"/>
  <c r="K287" i="7"/>
  <c r="K326" i="7"/>
  <c r="K307" i="7"/>
  <c r="K311" i="7"/>
  <c r="K188" i="7"/>
  <c r="K164" i="7"/>
  <c r="K305" i="7"/>
  <c r="K292" i="7"/>
  <c r="K278" i="7"/>
  <c r="K235" i="7"/>
  <c r="K149" i="7"/>
  <c r="K269" i="7"/>
  <c r="K325" i="7"/>
  <c r="K281" i="7"/>
  <c r="K167" i="7"/>
  <c r="K265" i="7"/>
  <c r="K295" i="7"/>
  <c r="K246" i="7"/>
  <c r="K296" i="7"/>
  <c r="K274" i="7"/>
  <c r="K297" i="7"/>
  <c r="K314" i="7"/>
  <c r="K272" i="7"/>
  <c r="K327" i="7"/>
  <c r="K317" i="7"/>
  <c r="K256" i="7"/>
  <c r="K289" i="7"/>
  <c r="K322" i="7"/>
  <c r="K291" i="7"/>
  <c r="K321" i="7"/>
  <c r="K303" i="7"/>
  <c r="K300" i="7"/>
  <c r="K331" i="7"/>
  <c r="K275" i="7"/>
  <c r="K245" i="7"/>
  <c r="K320" i="7"/>
  <c r="K309" i="7"/>
  <c r="K279" i="7"/>
  <c r="K310" i="7"/>
  <c r="K330" i="7"/>
  <c r="K280" i="7"/>
  <c r="K316" i="7"/>
  <c r="K329" i="7"/>
  <c r="K304" i="7"/>
  <c r="K312" i="7"/>
  <c r="K150" i="7"/>
  <c r="K294" i="7"/>
  <c r="K255" i="7"/>
  <c r="K332" i="7"/>
  <c r="K133" i="7"/>
  <c r="K162" i="7"/>
  <c r="G277" i="7"/>
  <c r="G257" i="7"/>
  <c r="G195" i="7"/>
  <c r="G242" i="7"/>
  <c r="G241" i="7"/>
  <c r="G249" i="7"/>
  <c r="G175" i="7"/>
  <c r="G181" i="7"/>
  <c r="G355" i="7"/>
  <c r="G247" i="7"/>
  <c r="G185" i="7"/>
  <c r="G183" i="7"/>
  <c r="G192" i="7"/>
  <c r="G370" i="7"/>
  <c r="G222" i="7"/>
  <c r="G258" i="7"/>
  <c r="G217" i="7"/>
  <c r="G271" i="7"/>
  <c r="G238" i="7"/>
  <c r="G153" i="7"/>
  <c r="G251" i="7"/>
  <c r="G359" i="7"/>
  <c r="G232" i="7"/>
  <c r="G178" i="7"/>
  <c r="G193" i="7"/>
  <c r="G229" i="7"/>
  <c r="G139" i="7"/>
  <c r="G147" i="7"/>
  <c r="G158" i="7"/>
  <c r="G262" i="7"/>
  <c r="G227" i="7"/>
  <c r="G131" i="7"/>
  <c r="G263" i="7"/>
  <c r="G253" i="7"/>
  <c r="G174" i="7"/>
  <c r="G353" i="7"/>
  <c r="G196" i="7"/>
  <c r="G166" i="7"/>
  <c r="G216" i="7"/>
  <c r="G182" i="7"/>
  <c r="G156" i="7"/>
  <c r="G165" i="7"/>
  <c r="G341" i="7"/>
  <c r="G376" i="7"/>
  <c r="G373" i="7"/>
  <c r="G346" i="7"/>
  <c r="G145" i="7"/>
  <c r="G223" i="7"/>
  <c r="G144" i="7"/>
  <c r="G130" i="7"/>
  <c r="G233" i="7"/>
  <c r="G266" i="7"/>
  <c r="G221" i="7"/>
  <c r="G276" i="7"/>
  <c r="G184" i="7"/>
  <c r="G160" i="7"/>
  <c r="G200" i="7"/>
  <c r="G148" i="7"/>
  <c r="G172" i="7"/>
  <c r="G333" i="7"/>
  <c r="G361" i="7"/>
  <c r="G368" i="7"/>
  <c r="G210" i="7"/>
  <c r="G198" i="7"/>
  <c r="G187" i="7"/>
  <c r="G350" i="7"/>
  <c r="G140" i="7"/>
  <c r="G168" i="7"/>
  <c r="G252" i="7"/>
  <c r="G260" i="7"/>
  <c r="G369" i="7"/>
  <c r="G273" i="7"/>
  <c r="G132" i="7"/>
  <c r="G204" i="7"/>
  <c r="G228" i="7"/>
  <c r="G129" i="7"/>
  <c r="G135" i="7"/>
  <c r="G159" i="7"/>
  <c r="G161" i="7"/>
  <c r="G155" i="7"/>
  <c r="G338" i="7"/>
  <c r="G334" i="7"/>
  <c r="G240" i="7"/>
  <c r="G146" i="7"/>
  <c r="G134" i="7"/>
  <c r="G203" i="7"/>
  <c r="G358" i="7"/>
  <c r="G218" i="7"/>
  <c r="G250" i="7"/>
  <c r="G363" i="7"/>
  <c r="G362" i="7"/>
  <c r="G202" i="7"/>
  <c r="G212" i="7"/>
  <c r="G169" i="7"/>
  <c r="G230" i="7"/>
  <c r="G267" i="7"/>
  <c r="G335" i="7"/>
  <c r="G225" i="7"/>
  <c r="G343" i="7"/>
  <c r="G371" i="7"/>
  <c r="G259" i="7"/>
  <c r="G231" i="7"/>
  <c r="G138" i="7"/>
  <c r="G190" i="7"/>
  <c r="G177" i="7"/>
  <c r="G356" i="7"/>
  <c r="G349" i="7"/>
  <c r="G197" i="7"/>
  <c r="G199" i="7"/>
  <c r="G237" i="7"/>
  <c r="G254" i="7"/>
  <c r="G244" i="7"/>
  <c r="G377" i="7"/>
  <c r="G336" i="7"/>
  <c r="G360" i="7"/>
  <c r="G208" i="7"/>
  <c r="G207" i="7"/>
  <c r="G365" i="7"/>
  <c r="G378" i="7"/>
  <c r="G205" i="7"/>
  <c r="G170" i="7"/>
  <c r="G348" i="7"/>
  <c r="G264" i="7"/>
  <c r="G179" i="7"/>
  <c r="G213" i="7"/>
  <c r="G214" i="7"/>
  <c r="G141" i="7"/>
  <c r="G180" i="7"/>
  <c r="G342" i="7"/>
  <c r="G374" i="7"/>
  <c r="G136" i="7"/>
  <c r="G171" i="7"/>
  <c r="G176" i="7"/>
  <c r="G186" i="7"/>
  <c r="G366" i="7"/>
  <c r="G347" i="7"/>
  <c r="G344" i="7"/>
  <c r="G345" i="7"/>
  <c r="G211" i="7"/>
  <c r="G143" i="7"/>
  <c r="G340" i="7"/>
  <c r="G152" i="7"/>
  <c r="G270" i="7"/>
  <c r="G337" i="7"/>
  <c r="G372" i="7"/>
  <c r="G351" i="7"/>
  <c r="G201" i="7"/>
  <c r="G354" i="7"/>
  <c r="G151" i="7"/>
  <c r="G234" i="7"/>
  <c r="G154" i="7"/>
  <c r="G367" i="7"/>
  <c r="G206" i="7"/>
  <c r="G194" i="7"/>
  <c r="G142" i="7"/>
  <c r="G236" i="7"/>
  <c r="G357" i="7"/>
  <c r="G220" i="7"/>
  <c r="G163" i="7"/>
  <c r="G191" i="7"/>
  <c r="G248" i="7"/>
  <c r="G352" i="7"/>
  <c r="G375" i="7"/>
  <c r="G339" i="7"/>
  <c r="G173" i="7"/>
  <c r="G209" i="7"/>
  <c r="G215" i="7"/>
  <c r="G364" i="7"/>
  <c r="G323" i="7"/>
  <c r="G302" i="7"/>
  <c r="G243" i="7"/>
  <c r="G308" i="7"/>
  <c r="G284" i="7"/>
  <c r="G268" i="7"/>
  <c r="G157" i="7"/>
  <c r="G189" i="7"/>
  <c r="G306" i="7"/>
  <c r="G285" i="7"/>
  <c r="G324" i="7"/>
  <c r="G313" i="7"/>
  <c r="G219" i="7"/>
  <c r="G224" i="7"/>
  <c r="G239" i="7"/>
  <c r="G328" i="7"/>
  <c r="G283" i="7"/>
  <c r="G137" i="7"/>
  <c r="G286" i="7"/>
  <c r="G315" i="7"/>
  <c r="G299" i="7"/>
  <c r="G301" i="7"/>
  <c r="G282" i="7"/>
  <c r="G226" i="7"/>
  <c r="G290" i="7"/>
  <c r="G298" i="7"/>
  <c r="G318" i="7"/>
  <c r="G293" i="7"/>
  <c r="G288" i="7"/>
  <c r="G261" i="7"/>
  <c r="G319" i="7"/>
  <c r="G287" i="7"/>
  <c r="G326" i="7"/>
  <c r="G307" i="7"/>
  <c r="G311" i="7"/>
  <c r="G188" i="7"/>
  <c r="G164" i="7"/>
  <c r="G305" i="7"/>
  <c r="G292" i="7"/>
  <c r="G278" i="7"/>
  <c r="G235" i="7"/>
  <c r="G149" i="7"/>
  <c r="G269" i="7"/>
  <c r="G325" i="7"/>
  <c r="G281" i="7"/>
  <c r="G167" i="7"/>
  <c r="G265" i="7"/>
  <c r="G295" i="7"/>
  <c r="G246" i="7"/>
  <c r="G296" i="7"/>
  <c r="G274" i="7"/>
  <c r="G297" i="7"/>
  <c r="G314" i="7"/>
  <c r="G272" i="7"/>
  <c r="G327" i="7"/>
  <c r="G317" i="7"/>
  <c r="G256" i="7"/>
  <c r="G289" i="7"/>
  <c r="G322" i="7"/>
  <c r="G291" i="7"/>
  <c r="G321" i="7"/>
  <c r="G303" i="7"/>
  <c r="G300" i="7"/>
  <c r="G331" i="7"/>
  <c r="G275" i="7"/>
  <c r="G245" i="7"/>
  <c r="G320" i="7"/>
  <c r="G309" i="7"/>
  <c r="G279" i="7"/>
  <c r="G310" i="7"/>
  <c r="G330" i="7"/>
  <c r="G280" i="7"/>
  <c r="G316" i="7"/>
  <c r="G329" i="7"/>
  <c r="G304" i="7"/>
  <c r="G312" i="7"/>
  <c r="G150" i="7"/>
  <c r="G294" i="7"/>
  <c r="G255" i="7"/>
  <c r="G332" i="7"/>
  <c r="G133" i="7"/>
  <c r="G162" i="7"/>
  <c r="B196" i="7" l="1" a="1"/>
  <c r="B196" i="7" s="1"/>
  <c r="B200" i="7" a="1"/>
  <c r="B200" i="7" s="1"/>
  <c r="B210" i="7" a="1"/>
  <c r="B210" i="7" s="1"/>
  <c r="B198" i="7" a="1"/>
  <c r="B198" i="7" s="1"/>
  <c r="B204" i="7" a="1"/>
  <c r="B204" i="7" s="1"/>
  <c r="B203" i="7" a="1"/>
  <c r="B203" i="7" s="1"/>
  <c r="B202" i="7" a="1"/>
  <c r="B202" i="7" s="1"/>
  <c r="B212" i="7" a="1"/>
  <c r="B212" i="7" s="1"/>
  <c r="B197" i="7" a="1"/>
  <c r="B197" i="7" s="1"/>
  <c r="B199" i="7" a="1"/>
  <c r="B199" i="7" s="1"/>
  <c r="B208" i="7" a="1"/>
  <c r="B208" i="7" s="1"/>
  <c r="B207" i="7" a="1"/>
  <c r="B207" i="7" s="1"/>
  <c r="B205" i="7" a="1"/>
  <c r="B205" i="7" s="1"/>
  <c r="B214" i="7" a="1"/>
  <c r="B214" i="7" s="1"/>
  <c r="B213" i="7" a="1"/>
  <c r="B213" i="7" s="1"/>
  <c r="B211" i="7" a="1"/>
  <c r="B211" i="7" s="1"/>
  <c r="B201" i="7" a="1"/>
  <c r="B201" i="7" s="1"/>
  <c r="B206" i="7" a="1"/>
  <c r="B206" i="7" s="1"/>
  <c r="B209" i="7" a="1"/>
  <c r="B209" i="7" s="1"/>
  <c r="B215" i="7" a="1"/>
  <c r="B215" i="7" s="1"/>
  <c r="C196" i="7"/>
  <c r="C200" i="7"/>
  <c r="C210" i="7"/>
  <c r="C198" i="7"/>
  <c r="C204" i="7"/>
  <c r="C203" i="7"/>
  <c r="C202" i="7"/>
  <c r="C212" i="7"/>
  <c r="C197" i="7"/>
  <c r="C199" i="7"/>
  <c r="C208" i="7"/>
  <c r="C207" i="7"/>
  <c r="C205" i="7"/>
  <c r="C214" i="7"/>
  <c r="C213" i="7"/>
  <c r="C211" i="7"/>
  <c r="C201" i="7"/>
  <c r="C206" i="7"/>
  <c r="C209" i="7"/>
  <c r="C215" i="7"/>
  <c r="B176" i="7" a="1"/>
  <c r="B176" i="7" s="1"/>
  <c r="B330" i="7" a="1"/>
  <c r="B330" i="7" s="1"/>
  <c r="B153" i="7" a="1"/>
  <c r="B153" i="7" s="1"/>
  <c r="B192" i="7" a="1"/>
  <c r="B192" i="7" s="1"/>
  <c r="B278" i="7" a="1"/>
  <c r="B278" i="7" s="1"/>
  <c r="B279" i="7" a="1"/>
  <c r="B279" i="7" s="1"/>
  <c r="B332" i="7" a="1"/>
  <c r="B332" i="7" s="1"/>
  <c r="B331" i="7" a="1"/>
  <c r="B331" i="7" s="1"/>
  <c r="B327" i="7" a="1"/>
  <c r="B327" i="7" s="1"/>
  <c r="B280" i="7" a="1"/>
  <c r="B280" i="7" s="1"/>
  <c r="B281" i="7" a="1"/>
  <c r="B281" i="7" s="1"/>
  <c r="B309" i="7" a="1"/>
  <c r="B309" i="7" s="1"/>
  <c r="B325" i="7" a="1"/>
  <c r="B325" i="7" s="1"/>
  <c r="B314" i="7" a="1"/>
  <c r="B314" i="7" s="1"/>
  <c r="B164" i="7" a="1"/>
  <c r="B164" i="7" s="1"/>
  <c r="B304" i="7" a="1"/>
  <c r="B304" i="7" s="1"/>
  <c r="B297" i="7" a="1"/>
  <c r="B297" i="7" s="1"/>
  <c r="B181" i="7" a="1"/>
  <c r="B181" i="7" s="1"/>
  <c r="B320" i="7" a="1"/>
  <c r="B320" i="7" s="1"/>
  <c r="B170" i="7" a="1"/>
  <c r="B170" i="7" s="1"/>
  <c r="B298" i="7" a="1"/>
  <c r="B298" i="7" s="1"/>
  <c r="B326" i="7" a="1"/>
  <c r="B326" i="7" s="1"/>
  <c r="B296" i="7" a="1"/>
  <c r="B296" i="7" s="1"/>
  <c r="B187" i="7" a="1"/>
  <c r="B187" i="7" s="1"/>
  <c r="B300" i="7" a="1"/>
  <c r="B300" i="7" s="1"/>
  <c r="B294" i="7" a="1"/>
  <c r="B294" i="7" s="1"/>
  <c r="B303" i="7" a="1"/>
  <c r="B303" i="7" s="1"/>
  <c r="B138" i="7" a="1"/>
  <c r="B138" i="7" s="1"/>
  <c r="B312" i="7" a="1"/>
  <c r="B312" i="7" s="1"/>
  <c r="B292" i="7" a="1"/>
  <c r="B292" i="7" s="1"/>
  <c r="B287" i="7" a="1"/>
  <c r="B287" i="7" s="1"/>
  <c r="B329" i="7" a="1"/>
  <c r="B329" i="7" s="1"/>
  <c r="B136" i="7" a="1"/>
  <c r="B136" i="7" s="1"/>
  <c r="B152" i="7" a="1"/>
  <c r="B152" i="7" s="1"/>
  <c r="B295" i="7" a="1"/>
  <c r="B295" i="7" s="1"/>
  <c r="B290" i="7" a="1"/>
  <c r="B290" i="7" s="1"/>
  <c r="B301" i="7" a="1"/>
  <c r="B301" i="7" s="1"/>
  <c r="B321" i="7" a="1"/>
  <c r="B321" i="7" s="1"/>
  <c r="B299" i="7" a="1"/>
  <c r="B299" i="7" s="1"/>
  <c r="B283" i="7" a="1"/>
  <c r="B283" i="7" s="1"/>
  <c r="B313" i="7" a="1"/>
  <c r="B313" i="7" s="1"/>
  <c r="B143" i="7" a="1"/>
  <c r="B143" i="7" s="1"/>
  <c r="B141" i="7" a="1"/>
  <c r="B141" i="7" s="1"/>
  <c r="B316" i="7" a="1"/>
  <c r="B316" i="7" s="1"/>
  <c r="B288" i="7" a="1"/>
  <c r="B288" i="7" s="1"/>
  <c r="B291" i="7" a="1"/>
  <c r="B291" i="7" s="1"/>
  <c r="B311" i="7" a="1"/>
  <c r="B311" i="7" s="1"/>
  <c r="B318" i="7" a="1"/>
  <c r="B318" i="7" s="1"/>
  <c r="B322" i="7" a="1"/>
  <c r="B322" i="7" s="1"/>
  <c r="B324" i="7" a="1"/>
  <c r="B324" i="7" s="1"/>
  <c r="B293" i="7" a="1"/>
  <c r="B293" i="7" s="1"/>
  <c r="B146" i="7" a="1"/>
  <c r="B146" i="7" s="1"/>
  <c r="B315" i="7" a="1"/>
  <c r="B315" i="7" s="1"/>
  <c r="B145" i="7" a="1"/>
  <c r="B145" i="7" s="1"/>
  <c r="B305" i="7" a="1"/>
  <c r="B305" i="7" s="1"/>
  <c r="B289" i="7" a="1"/>
  <c r="B289" i="7" s="1"/>
  <c r="B284" i="7" a="1"/>
  <c r="B284" i="7" s="1"/>
  <c r="B307" i="7" a="1"/>
  <c r="B307" i="7" s="1"/>
  <c r="B319" i="7" a="1"/>
  <c r="B319" i="7" s="1"/>
  <c r="B140" i="7" a="1"/>
  <c r="B140" i="7" s="1"/>
  <c r="B328" i="7" a="1"/>
  <c r="B328" i="7" s="1"/>
  <c r="B286" i="7" a="1"/>
  <c r="B286" i="7" s="1"/>
  <c r="B285" i="7" a="1"/>
  <c r="B285" i="7" s="1"/>
  <c r="B306" i="7" a="1"/>
  <c r="B306" i="7" s="1"/>
  <c r="B308" i="7" a="1"/>
  <c r="B308" i="7" s="1"/>
  <c r="B173" i="7" a="1"/>
  <c r="B173" i="7" s="1"/>
  <c r="B179" i="7" a="1"/>
  <c r="B179" i="7" s="1"/>
  <c r="B177" i="7" a="1"/>
  <c r="B177" i="7" s="1"/>
  <c r="B135" i="7" a="1"/>
  <c r="B135" i="7" s="1"/>
  <c r="B160" i="7" a="1"/>
  <c r="B160" i="7" s="1"/>
  <c r="B132" i="7" a="1"/>
  <c r="B132" i="7" s="1"/>
  <c r="B131" i="7" a="1"/>
  <c r="B131" i="7" s="1"/>
  <c r="B193" i="7" a="1"/>
  <c r="B193" i="7" s="1"/>
  <c r="B182" i="7" a="1"/>
  <c r="B182" i="7" s="1"/>
  <c r="B163" i="7" a="1"/>
  <c r="B163" i="7" s="1"/>
  <c r="B134" i="7" a="1"/>
  <c r="B134" i="7" s="1"/>
  <c r="B184" i="7" a="1"/>
  <c r="B184" i="7" s="1"/>
  <c r="B171" i="7" a="1"/>
  <c r="B171" i="7" s="1"/>
  <c r="B174" i="7" a="1"/>
  <c r="B174" i="7" s="1"/>
  <c r="B172" i="7" a="1"/>
  <c r="B172" i="7" s="1"/>
  <c r="B185" i="7" a="1"/>
  <c r="B185" i="7" s="1"/>
  <c r="B147" i="7" a="1"/>
  <c r="B147" i="7" s="1"/>
  <c r="B130" i="7" a="1"/>
  <c r="B130" i="7" s="1"/>
  <c r="B151" i="7" a="1"/>
  <c r="B151" i="7" s="1"/>
  <c r="B169" i="7" a="1"/>
  <c r="B169" i="7" s="1"/>
  <c r="B168" i="7" a="1"/>
  <c r="B168" i="7" s="1"/>
  <c r="B161" i="7" a="1"/>
  <c r="B161" i="7" s="1"/>
  <c r="B148" i="7" a="1"/>
  <c r="B148" i="7" s="1"/>
  <c r="B178" i="7" a="1"/>
  <c r="B178" i="7" s="1"/>
  <c r="B155" i="7" a="1"/>
  <c r="B155" i="7" s="1"/>
  <c r="B165" i="7" a="1"/>
  <c r="B165" i="7" s="1"/>
  <c r="B156" i="7" a="1"/>
  <c r="B156" i="7" s="1"/>
  <c r="B139" i="7" a="1"/>
  <c r="B139" i="7" s="1"/>
  <c r="B166" i="7" a="1"/>
  <c r="B166" i="7" s="1"/>
  <c r="B158" i="7" a="1"/>
  <c r="B158" i="7" s="1"/>
  <c r="B159" i="7" a="1"/>
  <c r="B159" i="7" s="1"/>
  <c r="B323" i="7" a="1"/>
  <c r="B323" i="7" s="1"/>
  <c r="B157" i="7" a="1"/>
  <c r="B157" i="7" s="1"/>
  <c r="B302" i="7" a="1"/>
  <c r="B302" i="7" s="1"/>
  <c r="B189" i="7" a="1"/>
  <c r="B189" i="7" s="1"/>
  <c r="B253" i="7" a="1"/>
  <c r="B253" i="7" s="1"/>
  <c r="B340" i="7" a="1"/>
  <c r="B340" i="7" s="1"/>
  <c r="B221" i="7" a="1"/>
  <c r="B221" i="7" s="1"/>
  <c r="B337" i="7" a="1"/>
  <c r="B337" i="7" s="1"/>
  <c r="B282" i="7" a="1"/>
  <c r="B282" i="7" s="1"/>
  <c r="B219" i="7" a="1"/>
  <c r="B219" i="7" s="1"/>
  <c r="B338" i="7" a="1"/>
  <c r="B338" i="7" s="1"/>
  <c r="B363" i="7" a="1"/>
  <c r="B363" i="7" s="1"/>
  <c r="B333" i="7" a="1"/>
  <c r="B333" i="7" s="1"/>
  <c r="B216" i="7" a="1"/>
  <c r="B216" i="7" s="1"/>
  <c r="B129" i="7" a="1"/>
  <c r="B129" i="7" s="1"/>
  <c r="B354" i="7" a="1"/>
  <c r="B354" i="7" s="1"/>
  <c r="B237" i="7" a="1"/>
  <c r="B237" i="7" s="1"/>
  <c r="B359" i="7" a="1"/>
  <c r="B359" i="7" s="1"/>
  <c r="B241" i="7" a="1"/>
  <c r="B241" i="7" s="1"/>
  <c r="B317" i="7" a="1"/>
  <c r="B317" i="7" s="1"/>
  <c r="B260" i="7" a="1"/>
  <c r="B260" i="7" s="1"/>
  <c r="B235" i="7" a="1"/>
  <c r="B235" i="7" s="1"/>
  <c r="B150" i="7" a="1"/>
  <c r="B150" i="7" s="1"/>
  <c r="B264" i="7" a="1"/>
  <c r="B264" i="7" s="1"/>
  <c r="B186" i="7" a="1"/>
  <c r="B186" i="7" s="1"/>
  <c r="B257" i="7" a="1"/>
  <c r="B257" i="7" s="1"/>
  <c r="B175" i="7" a="1"/>
  <c r="B175" i="7" s="1"/>
  <c r="B263" i="7" a="1"/>
  <c r="B263" i="7" s="1"/>
  <c r="B183" i="7" a="1"/>
  <c r="B183" i="7" s="1"/>
  <c r="B372" i="7" a="1"/>
  <c r="B372" i="7" s="1"/>
  <c r="B267" i="7" a="1"/>
  <c r="B267" i="7" s="1"/>
  <c r="B361" i="7" a="1"/>
  <c r="B361" i="7" s="1"/>
  <c r="B242" i="7" a="1"/>
  <c r="B242" i="7" s="1"/>
  <c r="B334" i="7" a="1"/>
  <c r="B334" i="7" s="1"/>
  <c r="B350" i="7" a="1"/>
  <c r="B350" i="7" s="1"/>
  <c r="B355" i="7" a="1"/>
  <c r="B355" i="7" s="1"/>
  <c r="B233" i="7" a="1"/>
  <c r="B233" i="7" s="1"/>
  <c r="B238" i="7" a="1"/>
  <c r="B238" i="7" s="1"/>
  <c r="B341" i="7" a="1"/>
  <c r="B341" i="7" s="1"/>
  <c r="B222" i="7" a="1"/>
  <c r="B222" i="7" s="1"/>
  <c r="B255" i="7" a="1"/>
  <c r="B255" i="7" s="1"/>
  <c r="B360" i="7" a="1"/>
  <c r="B360" i="7" s="1"/>
  <c r="B133" i="7" a="1"/>
  <c r="B133" i="7" s="1"/>
  <c r="B365" i="7" a="1"/>
  <c r="B365" i="7" s="1"/>
  <c r="B247" i="7" a="1"/>
  <c r="B247" i="7" s="1"/>
  <c r="B162" i="7" a="1"/>
  <c r="B162" i="7" s="1"/>
  <c r="B249" i="7" a="1"/>
  <c r="B249" i="7" s="1"/>
  <c r="B369" i="7" a="1"/>
  <c r="B369" i="7" s="1"/>
  <c r="B262" i="7" a="1"/>
  <c r="B262" i="7" s="1"/>
  <c r="B352" i="7" a="1"/>
  <c r="B352" i="7" s="1"/>
  <c r="B236" i="7" a="1"/>
  <c r="B236" i="7" s="1"/>
  <c r="B377" i="7" a="1"/>
  <c r="B377" i="7" s="1"/>
  <c r="B273" i="7" a="1"/>
  <c r="B273" i="7" s="1"/>
  <c r="B368" i="7" a="1"/>
  <c r="B368" i="7" s="1"/>
  <c r="B248" i="7" a="1"/>
  <c r="B248" i="7" s="1"/>
  <c r="B258" i="7" a="1"/>
  <c r="B258" i="7" s="1"/>
  <c r="B275" i="7" a="1"/>
  <c r="B275" i="7" s="1"/>
  <c r="B250" i="7" a="1"/>
  <c r="B250" i="7" s="1"/>
  <c r="B228" i="7" a="1"/>
  <c r="B228" i="7" s="1"/>
  <c r="B376" i="7" a="1"/>
  <c r="B376" i="7" s="1"/>
  <c r="B271" i="7" a="1"/>
  <c r="B271" i="7" s="1"/>
  <c r="B335" i="7" a="1"/>
  <c r="B335" i="7" s="1"/>
  <c r="B217" i="7" a="1"/>
  <c r="B217" i="7" s="1"/>
  <c r="B362" i="7" a="1"/>
  <c r="B362" i="7" s="1"/>
  <c r="B243" i="7" a="1"/>
  <c r="B243" i="7" s="1"/>
  <c r="B358" i="7" a="1"/>
  <c r="B358" i="7" s="1"/>
  <c r="B240" i="7" a="1"/>
  <c r="B240" i="7" s="1"/>
  <c r="B343" i="7" a="1"/>
  <c r="B343" i="7" s="1"/>
  <c r="B224" i="7" a="1"/>
  <c r="B224" i="7" s="1"/>
  <c r="B366" i="7" a="1"/>
  <c r="B366" i="7" s="1"/>
  <c r="B254" i="7" a="1"/>
  <c r="B254" i="7" s="1"/>
  <c r="B142" i="7" a="1"/>
  <c r="B142" i="7" s="1"/>
  <c r="B347" i="7" a="1"/>
  <c r="B347" i="7" s="1"/>
  <c r="B230" i="7" a="1"/>
  <c r="B230" i="7" s="1"/>
  <c r="B220" i="7" a="1"/>
  <c r="B220" i="7" s="1"/>
  <c r="B137" i="7" a="1"/>
  <c r="B137" i="7" s="1"/>
  <c r="B357" i="7" a="1"/>
  <c r="B357" i="7" s="1"/>
  <c r="B356" i="7" a="1"/>
  <c r="B356" i="7" s="1"/>
  <c r="B239" i="7" a="1"/>
  <c r="B239" i="7" s="1"/>
  <c r="B244" i="7" a="1"/>
  <c r="B244" i="7" s="1"/>
  <c r="B154" i="7" a="1"/>
  <c r="B154" i="7" s="1"/>
  <c r="B265" i="7" a="1"/>
  <c r="B265" i="7" s="1"/>
  <c r="B251" i="7" a="1"/>
  <c r="B251" i="7" s="1"/>
  <c r="B353" i="7" a="1"/>
  <c r="B353" i="7" s="1"/>
  <c r="B344" i="7" a="1"/>
  <c r="B344" i="7" s="1"/>
  <c r="B225" i="7" a="1"/>
  <c r="B225" i="7" s="1"/>
  <c r="B375" i="7" a="1"/>
  <c r="B375" i="7" s="1"/>
  <c r="B270" i="7" a="1"/>
  <c r="B270" i="7" s="1"/>
  <c r="B191" i="7" a="1"/>
  <c r="B191" i="7" s="1"/>
  <c r="B345" i="7" a="1"/>
  <c r="B345" i="7" s="1"/>
  <c r="B226" i="7" a="1"/>
  <c r="B226" i="7" s="1"/>
  <c r="B256" i="7" a="1"/>
  <c r="B256" i="7" s="1"/>
  <c r="B351" i="7" a="1"/>
  <c r="B351" i="7" s="1"/>
  <c r="B252" i="7" a="1"/>
  <c r="B252" i="7" s="1"/>
  <c r="B234" i="7" a="1"/>
  <c r="B234" i="7" s="1"/>
  <c r="B149" i="7" a="1"/>
  <c r="B149" i="7" s="1"/>
  <c r="B336" i="7" a="1"/>
  <c r="B336" i="7" s="1"/>
  <c r="B218" i="7" a="1"/>
  <c r="B218" i="7" s="1"/>
  <c r="B370" i="7" a="1"/>
  <c r="B370" i="7" s="1"/>
  <c r="B274" i="7" a="1"/>
  <c r="B274" i="7" s="1"/>
  <c r="B373" i="7" a="1"/>
  <c r="B373" i="7" s="1"/>
  <c r="B268" i="7" a="1"/>
  <c r="B268" i="7" s="1"/>
  <c r="B245" i="7" a="1"/>
  <c r="B245" i="7" s="1"/>
  <c r="B227" i="7" a="1"/>
  <c r="B227" i="7" s="1"/>
  <c r="B348" i="7" a="1"/>
  <c r="B348" i="7" s="1"/>
  <c r="B231" i="7" a="1"/>
  <c r="B231" i="7" s="1"/>
  <c r="B261" i="7" a="1"/>
  <c r="B261" i="7" s="1"/>
  <c r="B378" i="7" a="1"/>
  <c r="B378" i="7" s="1"/>
  <c r="B276" i="7" a="1"/>
  <c r="B276" i="7" s="1"/>
  <c r="B367" i="7" a="1"/>
  <c r="B367" i="7" s="1"/>
  <c r="B259" i="7" a="1"/>
  <c r="B259" i="7" s="1"/>
  <c r="B180" i="7" a="1"/>
  <c r="B180" i="7" s="1"/>
  <c r="B371" i="7" a="1"/>
  <c r="B371" i="7" s="1"/>
  <c r="B266" i="7" a="1"/>
  <c r="B266" i="7" s="1"/>
  <c r="B188" i="7" a="1"/>
  <c r="B188" i="7" s="1"/>
  <c r="B277" i="7" a="1"/>
  <c r="B277" i="7" s="1"/>
  <c r="B195" i="7" a="1"/>
  <c r="B195" i="7" s="1"/>
  <c r="B349" i="7" a="1"/>
  <c r="B349" i="7" s="1"/>
  <c r="B272" i="7" a="1"/>
  <c r="B272" i="7" s="1"/>
  <c r="B232" i="7" a="1"/>
  <c r="B232" i="7" s="1"/>
  <c r="B167" i="7" a="1"/>
  <c r="B167" i="7" s="1"/>
  <c r="B364" i="7" a="1"/>
  <c r="B364" i="7" s="1"/>
  <c r="B310" i="7" a="1"/>
  <c r="B310" i="7" s="1"/>
  <c r="B246" i="7" a="1"/>
  <c r="B246" i="7" s="1"/>
  <c r="B374" i="7" a="1"/>
  <c r="B374" i="7" s="1"/>
  <c r="B269" i="7" a="1"/>
  <c r="B269" i="7" s="1"/>
  <c r="B190" i="7" a="1"/>
  <c r="B190" i="7" s="1"/>
  <c r="B346" i="7" a="1"/>
  <c r="B346" i="7" s="1"/>
  <c r="B229" i="7" a="1"/>
  <c r="B229" i="7" s="1"/>
  <c r="B144" i="7" a="1"/>
  <c r="B144" i="7" s="1"/>
  <c r="B342" i="7" a="1"/>
  <c r="B342" i="7" s="1"/>
  <c r="B223" i="7" a="1"/>
  <c r="B223" i="7" s="1"/>
  <c r="B339" i="7" a="1"/>
  <c r="B339" i="7" s="1"/>
  <c r="B194" i="7" a="1"/>
  <c r="B194" i="7" s="1"/>
  <c r="C177" i="7" l="1"/>
  <c r="C176" i="7"/>
  <c r="C184" i="7"/>
  <c r="C174" i="7"/>
  <c r="C153" i="7"/>
  <c r="C171" i="7"/>
  <c r="C132" i="7"/>
  <c r="C190" i="7"/>
  <c r="C173" i="7"/>
  <c r="C135" i="7"/>
  <c r="C185" i="7"/>
  <c r="C178" i="7"/>
  <c r="C175" i="7"/>
  <c r="C195" i="7"/>
  <c r="C192" i="7"/>
  <c r="C129" i="7"/>
  <c r="C167" i="7"/>
  <c r="C138" i="7"/>
  <c r="C182" i="7"/>
  <c r="C172" i="7"/>
  <c r="C134" i="7"/>
  <c r="C131" i="7"/>
  <c r="C148" i="7"/>
  <c r="C149" i="7"/>
  <c r="C130" i="7"/>
  <c r="C170" i="7"/>
  <c r="C158" i="7"/>
  <c r="C179" i="7"/>
  <c r="C166" i="7"/>
  <c r="C161" i="7"/>
  <c r="C168" i="7"/>
  <c r="C143" i="7"/>
  <c r="C141" i="7"/>
  <c r="C146" i="7"/>
  <c r="C163" i="7"/>
  <c r="C191" i="7"/>
  <c r="C188" i="7"/>
  <c r="C142" i="7"/>
  <c r="C151" i="7"/>
  <c r="C152" i="7"/>
  <c r="C137" i="7"/>
  <c r="C140" i="7"/>
  <c r="C159" i="7"/>
  <c r="C169" i="7"/>
  <c r="C157" i="7"/>
  <c r="C189" i="7"/>
  <c r="C139" i="7"/>
  <c r="C164" i="7"/>
  <c r="C181" i="7"/>
  <c r="C187" i="7"/>
  <c r="C136" i="7"/>
  <c r="C145" i="7"/>
  <c r="C193" i="7"/>
  <c r="C156" i="7"/>
  <c r="C147" i="7"/>
  <c r="C133" i="7"/>
  <c r="C162" i="7"/>
  <c r="C186" i="7"/>
  <c r="C194" i="7"/>
  <c r="C154" i="7"/>
  <c r="C180" i="7"/>
  <c r="C144" i="7"/>
  <c r="C183" i="7"/>
  <c r="C155" i="7"/>
  <c r="C150" i="7"/>
  <c r="C160" i="7"/>
  <c r="C165" i="7"/>
  <c r="C253" i="7"/>
  <c r="C340" i="7"/>
  <c r="C303" i="7"/>
  <c r="C221" i="7"/>
  <c r="C338" i="7"/>
  <c r="C363" i="7"/>
  <c r="C307" i="7"/>
  <c r="C333" i="7"/>
  <c r="C278" i="7"/>
  <c r="C216" i="7"/>
  <c r="C354" i="7"/>
  <c r="C299" i="7"/>
  <c r="C237" i="7"/>
  <c r="C359" i="7"/>
  <c r="C304" i="7"/>
  <c r="C241" i="7"/>
  <c r="C317" i="7"/>
  <c r="C260" i="7"/>
  <c r="C297" i="7"/>
  <c r="C235" i="7"/>
  <c r="C264" i="7"/>
  <c r="C257" i="7"/>
  <c r="C320" i="7"/>
  <c r="C263" i="7"/>
  <c r="C334" i="7"/>
  <c r="C350" i="7"/>
  <c r="C279" i="7"/>
  <c r="C295" i="7"/>
  <c r="C233" i="7"/>
  <c r="C341" i="7"/>
  <c r="C284" i="7"/>
  <c r="C222" i="7"/>
  <c r="C314" i="7"/>
  <c r="C255" i="7"/>
  <c r="C360" i="7"/>
  <c r="C365" i="7"/>
  <c r="C311" i="7"/>
  <c r="C247" i="7"/>
  <c r="C312" i="7"/>
  <c r="C249" i="7"/>
  <c r="C369" i="7"/>
  <c r="C319" i="7"/>
  <c r="C262" i="7"/>
  <c r="C352" i="7"/>
  <c r="C298" i="7"/>
  <c r="C236" i="7"/>
  <c r="C377" i="7"/>
  <c r="C328" i="7"/>
  <c r="C273" i="7"/>
  <c r="C368" i="7"/>
  <c r="C316" i="7"/>
  <c r="C248" i="7"/>
  <c r="C258" i="7"/>
  <c r="C330" i="7"/>
  <c r="C275" i="7"/>
  <c r="C331" i="7"/>
  <c r="C250" i="7"/>
  <c r="C290" i="7"/>
  <c r="C228" i="7"/>
  <c r="C335" i="7"/>
  <c r="C280" i="7"/>
  <c r="C217" i="7"/>
  <c r="C362" i="7"/>
  <c r="C306" i="7"/>
  <c r="C243" i="7"/>
  <c r="C343" i="7"/>
  <c r="C286" i="7"/>
  <c r="C224" i="7"/>
  <c r="C366" i="7"/>
  <c r="C313" i="7"/>
  <c r="C254" i="7"/>
  <c r="C347" i="7"/>
  <c r="C292" i="7"/>
  <c r="C230" i="7"/>
  <c r="C283" i="7"/>
  <c r="C220" i="7"/>
  <c r="C357" i="7"/>
  <c r="C301" i="7"/>
  <c r="C239" i="7"/>
  <c r="C321" i="7"/>
  <c r="C265" i="7"/>
  <c r="C251" i="7"/>
  <c r="C353" i="7"/>
  <c r="C344" i="7"/>
  <c r="C287" i="7"/>
  <c r="C225" i="7"/>
  <c r="C375" i="7"/>
  <c r="C326" i="7"/>
  <c r="C270" i="7"/>
  <c r="C256" i="7"/>
  <c r="C351" i="7"/>
  <c r="C296" i="7"/>
  <c r="C252" i="7"/>
  <c r="C234" i="7"/>
  <c r="C336" i="7"/>
  <c r="C281" i="7"/>
  <c r="C218" i="7"/>
  <c r="C370" i="7"/>
  <c r="C329" i="7"/>
  <c r="C274" i="7"/>
  <c r="C309" i="7"/>
  <c r="C245" i="7"/>
  <c r="C289" i="7"/>
  <c r="C227" i="7"/>
  <c r="C348" i="7"/>
  <c r="C293" i="7"/>
  <c r="C231" i="7"/>
  <c r="C318" i="7"/>
  <c r="C261" i="7"/>
  <c r="C378" i="7"/>
  <c r="C332" i="7"/>
  <c r="C276" i="7"/>
  <c r="C367" i="7"/>
  <c r="C315" i="7"/>
  <c r="C259" i="7"/>
  <c r="C371" i="7"/>
  <c r="C322" i="7"/>
  <c r="C266" i="7"/>
  <c r="C277" i="7"/>
  <c r="C272" i="7"/>
  <c r="C364" i="7"/>
  <c r="C310" i="7"/>
  <c r="C246" i="7"/>
  <c r="C374" i="7"/>
  <c r="C325" i="7"/>
  <c r="C269" i="7"/>
  <c r="C346" i="7"/>
  <c r="C291" i="7"/>
  <c r="C229" i="7"/>
  <c r="C342" i="7"/>
  <c r="C285" i="7"/>
  <c r="C223" i="7"/>
  <c r="C339" i="7"/>
  <c r="C337" i="7"/>
  <c r="C282" i="7"/>
  <c r="C219" i="7"/>
  <c r="C345" i="7"/>
  <c r="C288" i="7"/>
  <c r="C226" i="7"/>
  <c r="C349" i="7"/>
  <c r="C294" i="7"/>
  <c r="C232" i="7"/>
  <c r="C355" i="7"/>
  <c r="C300" i="7"/>
  <c r="C238" i="7"/>
  <c r="C356" i="7"/>
  <c r="C308" i="7"/>
  <c r="C244" i="7"/>
  <c r="C361" i="7"/>
  <c r="C305" i="7"/>
  <c r="C242" i="7"/>
  <c r="C358" i="7"/>
  <c r="C302" i="7"/>
  <c r="C240" i="7"/>
  <c r="C372" i="7"/>
  <c r="C323" i="7"/>
  <c r="C267" i="7"/>
  <c r="C373" i="7"/>
  <c r="C324" i="7"/>
  <c r="C268" i="7"/>
  <c r="C376" i="7"/>
  <c r="C327" i="7"/>
  <c r="C271" i="7"/>
  <c r="X70" i="3" l="1"/>
  <c r="U70" i="3"/>
  <c r="R70" i="3"/>
  <c r="O70" i="3"/>
  <c r="X69" i="3"/>
  <c r="U69" i="3"/>
  <c r="R69" i="3"/>
  <c r="O69" i="3"/>
  <c r="X68" i="3"/>
  <c r="U68" i="3"/>
  <c r="R68" i="3"/>
  <c r="O68" i="3"/>
  <c r="X67" i="3"/>
  <c r="U67" i="3"/>
  <c r="R67" i="3"/>
  <c r="O67" i="3"/>
  <c r="X66" i="3"/>
  <c r="U66" i="3"/>
  <c r="R66" i="3"/>
  <c r="O66" i="3"/>
  <c r="X65" i="3"/>
  <c r="U65" i="3"/>
  <c r="R65" i="3"/>
  <c r="O65" i="3"/>
  <c r="X64" i="3"/>
  <c r="U64" i="3"/>
  <c r="R64" i="3"/>
  <c r="O64" i="3"/>
  <c r="U63" i="3"/>
  <c r="R63" i="3"/>
  <c r="O63" i="3"/>
  <c r="X62" i="3"/>
  <c r="U62" i="3"/>
  <c r="R62" i="3"/>
  <c r="O62" i="3"/>
  <c r="X61" i="3"/>
  <c r="U61" i="3"/>
  <c r="R61" i="3"/>
  <c r="O61" i="3"/>
  <c r="X60" i="3"/>
  <c r="U60" i="3"/>
  <c r="R60" i="3"/>
  <c r="O60" i="3"/>
  <c r="U59" i="3"/>
  <c r="R59" i="3"/>
  <c r="O59" i="3"/>
  <c r="X58" i="3"/>
  <c r="U58" i="3"/>
  <c r="R58" i="3"/>
  <c r="O58" i="3"/>
  <c r="X57" i="3"/>
  <c r="U57" i="3"/>
  <c r="R57" i="3"/>
  <c r="O57" i="3"/>
  <c r="U56" i="3"/>
  <c r="R56" i="3"/>
  <c r="O56" i="3"/>
  <c r="X55" i="3"/>
  <c r="U55" i="3"/>
  <c r="R55" i="3"/>
  <c r="O55" i="3"/>
  <c r="U54" i="3"/>
  <c r="R54" i="3"/>
  <c r="O54" i="3"/>
  <c r="X53" i="3"/>
  <c r="U53" i="3"/>
  <c r="R53" i="3"/>
  <c r="O53" i="3"/>
  <c r="X52" i="3"/>
  <c r="U52" i="3"/>
  <c r="R52" i="3"/>
  <c r="O52" i="3"/>
  <c r="X51" i="3"/>
  <c r="U51" i="3"/>
  <c r="R51" i="3"/>
  <c r="O51" i="3"/>
  <c r="X50" i="3"/>
  <c r="U50" i="3"/>
  <c r="R50" i="3"/>
  <c r="O50" i="3"/>
  <c r="X49" i="3"/>
  <c r="U49" i="3"/>
  <c r="R49" i="3"/>
  <c r="O49" i="3"/>
  <c r="X48" i="3"/>
  <c r="U48" i="3"/>
  <c r="R48" i="3"/>
  <c r="O48" i="3"/>
  <c r="X47" i="3"/>
  <c r="U47" i="3"/>
  <c r="R47" i="3"/>
  <c r="O47" i="3"/>
  <c r="U46" i="3"/>
  <c r="R46" i="3"/>
  <c r="O46" i="3"/>
  <c r="X45" i="3"/>
  <c r="U45" i="3"/>
  <c r="R45" i="3"/>
  <c r="O45" i="3"/>
  <c r="X44" i="3"/>
  <c r="U44" i="3"/>
  <c r="R44" i="3"/>
  <c r="O44" i="3"/>
  <c r="X43" i="3"/>
  <c r="U43" i="3"/>
  <c r="R43" i="3"/>
  <c r="O43" i="3"/>
  <c r="X42" i="3"/>
  <c r="U42" i="3"/>
  <c r="R42" i="3"/>
  <c r="O42" i="3"/>
  <c r="X41" i="3"/>
  <c r="U41" i="3"/>
  <c r="R41" i="3"/>
  <c r="O41" i="3"/>
  <c r="X40" i="3"/>
  <c r="U40" i="3"/>
  <c r="R40" i="3"/>
  <c r="O40" i="3"/>
  <c r="X39" i="3"/>
  <c r="U39" i="3"/>
  <c r="R39" i="3"/>
  <c r="O39" i="3"/>
  <c r="X38" i="3"/>
  <c r="U38" i="3"/>
  <c r="R38" i="3"/>
  <c r="O38" i="3"/>
  <c r="X37" i="3"/>
  <c r="U37" i="3"/>
  <c r="R37" i="3"/>
  <c r="O37" i="3"/>
  <c r="U36" i="3"/>
  <c r="R36" i="3"/>
  <c r="O36" i="3"/>
  <c r="X35" i="3"/>
  <c r="U35" i="3"/>
  <c r="R35" i="3"/>
  <c r="O35" i="3"/>
  <c r="U34" i="3"/>
  <c r="R34" i="3"/>
  <c r="O34" i="3"/>
  <c r="U33" i="3"/>
  <c r="R33" i="3"/>
  <c r="O33" i="3"/>
  <c r="U32" i="3"/>
  <c r="R32" i="3"/>
  <c r="O32" i="3"/>
  <c r="U31" i="3"/>
  <c r="R31" i="3"/>
  <c r="O31" i="3"/>
  <c r="U30" i="3"/>
  <c r="R30" i="3"/>
  <c r="O30" i="3"/>
  <c r="U29" i="3"/>
  <c r="R29" i="3"/>
  <c r="O29" i="3"/>
  <c r="X28" i="3"/>
  <c r="U28" i="3"/>
  <c r="R28" i="3"/>
  <c r="O28" i="3"/>
  <c r="X27" i="3"/>
  <c r="U27" i="3"/>
  <c r="R27" i="3"/>
  <c r="O27" i="3"/>
  <c r="X26" i="3"/>
  <c r="U26" i="3"/>
  <c r="R26" i="3"/>
  <c r="O26" i="3"/>
  <c r="X25" i="3"/>
  <c r="U25" i="3"/>
  <c r="R25" i="3"/>
  <c r="O25" i="3"/>
  <c r="U24" i="3"/>
  <c r="R24" i="3"/>
  <c r="O24" i="3"/>
  <c r="X23" i="3"/>
  <c r="U23" i="3"/>
  <c r="R23" i="3"/>
  <c r="O23" i="3"/>
  <c r="X22" i="3"/>
  <c r="U22" i="3"/>
  <c r="R22" i="3"/>
  <c r="O22" i="3"/>
  <c r="U21" i="3"/>
  <c r="R21" i="3"/>
  <c r="O21" i="3"/>
  <c r="U20" i="3"/>
  <c r="R20" i="3"/>
  <c r="O20" i="3"/>
  <c r="X19" i="3"/>
  <c r="U19" i="3"/>
  <c r="R19" i="3"/>
  <c r="O19" i="3"/>
  <c r="U18" i="3"/>
  <c r="R18" i="3"/>
  <c r="O18" i="3"/>
  <c r="X17" i="3"/>
  <c r="U17" i="3"/>
  <c r="R17" i="3"/>
  <c r="O17" i="3"/>
  <c r="X16" i="3"/>
  <c r="U16" i="3"/>
  <c r="R16" i="3"/>
  <c r="O16" i="3"/>
  <c r="X15" i="3"/>
  <c r="U15" i="3"/>
  <c r="R15" i="3"/>
  <c r="O15" i="3"/>
  <c r="X14" i="3"/>
  <c r="U14" i="3"/>
  <c r="R14" i="3"/>
  <c r="O14" i="3"/>
  <c r="U13" i="3"/>
  <c r="R13" i="3"/>
  <c r="O13" i="3"/>
  <c r="U12" i="3"/>
  <c r="R12" i="3"/>
  <c r="O12" i="3"/>
  <c r="U11" i="3"/>
  <c r="R11" i="3"/>
  <c r="O11" i="3"/>
  <c r="U10" i="3"/>
  <c r="R10" i="3"/>
  <c r="O10" i="3"/>
  <c r="X9" i="3"/>
  <c r="U9" i="3"/>
  <c r="R9" i="3"/>
  <c r="O9" i="3"/>
  <c r="X8" i="3"/>
  <c r="U8" i="3"/>
  <c r="R8" i="3"/>
  <c r="O8" i="3"/>
  <c r="X7" i="3"/>
  <c r="U7" i="3"/>
  <c r="R7" i="3"/>
  <c r="O7" i="3"/>
  <c r="U6" i="3"/>
  <c r="R6" i="3"/>
  <c r="O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C7906B-B3A2-4646-AFC1-C471F995757D}" keepAlive="1" name="Query - Errors in tbl_Stats" description="Connection to the 'Errors in tbl_Stats' query in the workbook." type="5" refreshedVersion="0" background="1">
    <dbPr connection="Provider=Microsoft.Mashup.OleDb.1;Data Source=$Workbook$;Location=&quot;Errors in tbl_Stats&quot;;Extended Properties=&quot;&quot;" command="SELECT * FROM [Errors in tbl_Stats]"/>
  </connection>
  <connection id="2" xr16:uid="{028F33E8-FA48-4A38-A9F7-1CAF653BE2E1}" keepAlive="1" name="Query - tb_historico" description="Connection to the 'tb_historico' query in the workbook." type="5" refreshedVersion="8" background="1" saveData="1">
    <dbPr connection="Provider=Microsoft.Mashup.OleDb.1;Data Source=$Workbook$;Location=tb_historico;Extended Properties=&quot;&quot;" command="SELECT * FROM [tb_historico]"/>
  </connection>
  <connection id="3" xr16:uid="{583C91DC-891F-46FE-8CA7-C23AAD6C3802}" keepAlive="1" name="Query - tbl_players" description="Connection to the 'tbl_players' query in the workbook." type="5" refreshedVersion="0" background="1">
    <dbPr connection="Provider=Microsoft.Mashup.OleDb.1;Data Source=$Workbook$;Location=tbl_players;Extended Properties=&quot;&quot;" command="SELECT * FROM [tbl_players]"/>
  </connection>
  <connection id="4" xr16:uid="{EE3572B3-1F06-485A-8AE5-0A41C22160A0}" keepAlive="1" name="Query - tbl_Pruebas" description="Connection to the 'tbl_Pruebas' query in the workbook." type="5" refreshedVersion="0" background="1">
    <dbPr connection="Provider=Microsoft.Mashup.OleDb.1;Data Source=$Workbook$;Location=tbl_Pruebas;Extended Properties=&quot;&quot;" command="SELECT * FROM [tbl_Pruebas]"/>
  </connection>
  <connection id="5" xr16:uid="{0EB9920A-3223-4DD3-BFB8-8554E0A43FAA}" keepAlive="1" name="Query - tbl_Stats" description="Connection to the 'tbl_Stats' query in the workbook." type="5" refreshedVersion="8" background="1" saveData="1">
    <dbPr connection="Provider=Microsoft.Mashup.OleDb.1;Data Source=$Workbook$;Location=tbl_Stats;Extended Properties=&quot;&quot;" command="SELECT * FROM [tbl_Stat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<sst xmlns="http://schemas.openxmlformats.org/spreadsheetml/2006/main" count="3749" uniqueCount="764">
  <si>
    <t>Estatus</t>
  </si>
  <si>
    <t>COORD</t>
  </si>
  <si>
    <t>POS</t>
  </si>
  <si>
    <t>NOMBRE</t>
  </si>
  <si>
    <t>MATRÍCULA</t>
  </si>
  <si>
    <t>CLEAN</t>
  </si>
  <si>
    <t>SQUAT</t>
  </si>
  <si>
    <t>BENCH PRESS 1</t>
  </si>
  <si>
    <t>BENCH PRESS</t>
  </si>
  <si>
    <t>10 YRDS</t>
  </si>
  <si>
    <t>3 CONE DRILL</t>
  </si>
  <si>
    <t>PRO SHUTTLE</t>
  </si>
  <si>
    <t>BROAD JUMP</t>
  </si>
  <si>
    <t>PESO</t>
  </si>
  <si>
    <t>ESTATURA</t>
  </si>
  <si>
    <t>Activo</t>
  </si>
  <si>
    <t>DEF</t>
  </si>
  <si>
    <t>DB</t>
  </si>
  <si>
    <t>LERMA ABURTO PAULO</t>
  </si>
  <si>
    <t>A01770413</t>
  </si>
  <si>
    <t>BAZALDÚA MÉNDEZ DAVID</t>
  </si>
  <si>
    <t>A01749922</t>
  </si>
  <si>
    <t>F</t>
  </si>
  <si>
    <t>RAMOS HERRERA HECTOR FELIPE ALEJANDRO</t>
  </si>
  <si>
    <t>A01236282</t>
  </si>
  <si>
    <t>PELAYO CASTILLO LUIS IGNACIO</t>
  </si>
  <si>
    <t>A01750834</t>
  </si>
  <si>
    <t xml:space="preserve">BRISEÑO RAMOS ADRIAN </t>
  </si>
  <si>
    <t>A01367061</t>
  </si>
  <si>
    <t xml:space="preserve">VALDESPINO TAMAYO SEBASTIAN </t>
  </si>
  <si>
    <t>A01658813</t>
  </si>
  <si>
    <t>ULLOA FLORES SANTIAGO</t>
  </si>
  <si>
    <t>A015714921</t>
  </si>
  <si>
    <t>HERMIDA GONZALEZ ULISES</t>
  </si>
  <si>
    <t>A01379794</t>
  </si>
  <si>
    <t>ENCALADA GALLARDO GABRIEL</t>
  </si>
  <si>
    <t>A01658336</t>
  </si>
  <si>
    <t>ROCHA CABRERA BRANDON OMAR</t>
  </si>
  <si>
    <t>A01749027</t>
  </si>
  <si>
    <t>GARCIA RAMIREZ MARTIN</t>
  </si>
  <si>
    <t>A01369442</t>
  </si>
  <si>
    <t>GONZALEZ SALAZAR JORGE ANDRÉS</t>
  </si>
  <si>
    <t>A01770266</t>
  </si>
  <si>
    <t>RAFAEL DE LA CONCHA</t>
  </si>
  <si>
    <t>A01733578</t>
  </si>
  <si>
    <t>GALLEGOS EMMANUEL</t>
  </si>
  <si>
    <t>A01795311</t>
  </si>
  <si>
    <t>SANTIAGO GARCÍA GANDARILLAS (pendiente doc)</t>
  </si>
  <si>
    <t>A01781586</t>
  </si>
  <si>
    <t>DL</t>
  </si>
  <si>
    <t xml:space="preserve">MORRISON GONZÁLEZ JIOSHI ALEXANDER </t>
  </si>
  <si>
    <t>A01656662</t>
  </si>
  <si>
    <t>MARTINEZ RODRIGUEZ MARTIN ALEJANDRO</t>
  </si>
  <si>
    <t>A01571323</t>
  </si>
  <si>
    <t>PEREZ FLETES IVAN ALEJANDRO</t>
  </si>
  <si>
    <t>A01664560</t>
  </si>
  <si>
    <t>CENTENO MENA ALAN</t>
  </si>
  <si>
    <t>A01358818</t>
  </si>
  <si>
    <t>RIVERA REYES IAN GABRIEL</t>
  </si>
  <si>
    <t>A01658613</t>
  </si>
  <si>
    <t>ROMERO LOERA JEUS EMILIANO</t>
  </si>
  <si>
    <t>A01567022</t>
  </si>
  <si>
    <t>RIOS MONJARAZ OMAR DAVID</t>
  </si>
  <si>
    <t>A01746058</t>
  </si>
  <si>
    <t>LEONARDO JIMENEZ</t>
  </si>
  <si>
    <t>A01660639</t>
  </si>
  <si>
    <t>LB</t>
  </si>
  <si>
    <t>RODEA ZEMPOALTECA MAURICIO</t>
  </si>
  <si>
    <t>A01749711</t>
  </si>
  <si>
    <t>ACEVES ALOR JUAN PÁBLO</t>
  </si>
  <si>
    <t>A01369394</t>
  </si>
  <si>
    <t>CRUZ PEREZ ALFONSO EFRAIN</t>
  </si>
  <si>
    <t>A01658634</t>
  </si>
  <si>
    <t>OLIVARES MACIAS JUAN JOSE</t>
  </si>
  <si>
    <t>A01368699</t>
  </si>
  <si>
    <t>DURAN VENADO GILBERTO CARLOS</t>
  </si>
  <si>
    <t>A01379096</t>
  </si>
  <si>
    <t xml:space="preserve">MORENO CORONADO ANDRÉS </t>
  </si>
  <si>
    <t>A01368274</t>
  </si>
  <si>
    <t>ESTRADA TRUJILLO VALDEMAR</t>
  </si>
  <si>
    <t>A01368369</t>
  </si>
  <si>
    <t>JIMENEZ PAZ DAVID MATEO</t>
  </si>
  <si>
    <t>A01770995</t>
  </si>
  <si>
    <t>L</t>
  </si>
  <si>
    <t>OFF</t>
  </si>
  <si>
    <t>OL</t>
  </si>
  <si>
    <t>TORRES ZARAGOZA FERNANDO</t>
  </si>
  <si>
    <t>A01653023</t>
  </si>
  <si>
    <t>HERNANDEZ BECERRIL JONATHAN YAIR</t>
  </si>
  <si>
    <t>A01655562</t>
  </si>
  <si>
    <t>HERNANDEZ TORIJA ANDRÉ</t>
  </si>
  <si>
    <t>A01655343</t>
  </si>
  <si>
    <t xml:space="preserve">DURAN NUÑEZ LEONARDO </t>
  </si>
  <si>
    <t>A01643546</t>
  </si>
  <si>
    <t xml:space="preserve">GALVAN GARCIA JUAN MANUEL </t>
  </si>
  <si>
    <t>A01771908</t>
  </si>
  <si>
    <t>PEÑA JOEL</t>
  </si>
  <si>
    <t>A01366442</t>
  </si>
  <si>
    <t>lesion</t>
  </si>
  <si>
    <t>GARCIA JUDA</t>
  </si>
  <si>
    <t>GARCIA MOISES</t>
  </si>
  <si>
    <t>KEVIN GONZALEZ</t>
  </si>
  <si>
    <t>A01666750</t>
  </si>
  <si>
    <t>GABRIEL LOPEZ</t>
  </si>
  <si>
    <t>A01659580</t>
  </si>
  <si>
    <t>CARLOS DURAN VENADO</t>
  </si>
  <si>
    <t>A01752094</t>
  </si>
  <si>
    <t>MEJIA EDGAR SANTIAGO</t>
  </si>
  <si>
    <t>A01666099</t>
  </si>
  <si>
    <t>QB</t>
  </si>
  <si>
    <t>OROPEZA GÁLVEZ DIEGO</t>
  </si>
  <si>
    <t>A01638537</t>
  </si>
  <si>
    <t xml:space="preserve">OROZCO ACEVES LUIS EMILIO </t>
  </si>
  <si>
    <t>A01286330</t>
  </si>
  <si>
    <t>COLIN IKER</t>
  </si>
  <si>
    <t>JORGE GONZALEZ</t>
  </si>
  <si>
    <t>A01660531</t>
  </si>
  <si>
    <t>RB</t>
  </si>
  <si>
    <t>RUIZ VALERO MARIO IVAN</t>
  </si>
  <si>
    <t>A017711026</t>
  </si>
  <si>
    <t>BASTIDAS MORENO FRANCISCO JAVIER</t>
  </si>
  <si>
    <t>A01794188</t>
  </si>
  <si>
    <t>RODRIGUEZ REYES DENILSON</t>
  </si>
  <si>
    <t>A01658597</t>
  </si>
  <si>
    <t>GOMEZ MONTUY EMILIO</t>
  </si>
  <si>
    <t>A01658834</t>
  </si>
  <si>
    <t>TE</t>
  </si>
  <si>
    <t>ARAUJO CORONA SEBASTIÁN ANDRÉS</t>
  </si>
  <si>
    <t>A01771688</t>
  </si>
  <si>
    <t>COLIN GUAZO IÑAQUI</t>
  </si>
  <si>
    <t>A01368456</t>
  </si>
  <si>
    <t>WR</t>
  </si>
  <si>
    <t>GARCÍA VALDEZ ALVARO</t>
  </si>
  <si>
    <t>A00572361</t>
  </si>
  <si>
    <t>CONFALONIERI WALLACE CARLO</t>
  </si>
  <si>
    <t>A01652183</t>
  </si>
  <si>
    <t>ZURADELLI RAMIREZ BRUNO</t>
  </si>
  <si>
    <t>A01749645</t>
  </si>
  <si>
    <t>SANDOVAL BAZ GUSTAVO</t>
  </si>
  <si>
    <t>A017722110</t>
  </si>
  <si>
    <t>SANCHEZ MEXUEIRO ENRIQUE</t>
  </si>
  <si>
    <t>A01749727</t>
  </si>
  <si>
    <t>ORNELAS HERNANDEZ DIEGO</t>
  </si>
  <si>
    <t>A01655480</t>
  </si>
  <si>
    <t>TRISTAN GAMEZ</t>
  </si>
  <si>
    <t>A01667110</t>
  </si>
  <si>
    <t>CANALES MARLON</t>
  </si>
  <si>
    <t>A01658812</t>
  </si>
  <si>
    <t>Inactivo</t>
  </si>
  <si>
    <t>A01338033</t>
  </si>
  <si>
    <t>A01658354</t>
  </si>
  <si>
    <t>A01652502</t>
  </si>
  <si>
    <t>A01351312</t>
  </si>
  <si>
    <t>A01656282</t>
  </si>
  <si>
    <t>A01366320</t>
  </si>
  <si>
    <t>A01752145</t>
  </si>
  <si>
    <t>A01656171</t>
  </si>
  <si>
    <t>A01654090</t>
  </si>
  <si>
    <t>MENDOZA LARA DIEGO</t>
  </si>
  <si>
    <t>A01178036</t>
  </si>
  <si>
    <t>JUV</t>
  </si>
  <si>
    <t>GERARDO JAVIER LOPEZ</t>
  </si>
  <si>
    <t>A01660262</t>
  </si>
  <si>
    <t>GONZALES RUBIO ALEXANDER</t>
  </si>
  <si>
    <t>A01659936</t>
  </si>
  <si>
    <t>IXBALANQUE JIMENEZ</t>
  </si>
  <si>
    <t>A01662436</t>
  </si>
  <si>
    <t>BORREGOS LIGA MAYOR 2023</t>
  </si>
  <si>
    <t>TEST CIERRE SPRING</t>
  </si>
  <si>
    <t>MARZO</t>
  </si>
  <si>
    <t>JUNIO</t>
  </si>
  <si>
    <t>Horario</t>
  </si>
  <si>
    <t>RACK</t>
  </si>
  <si>
    <t>COACH</t>
  </si>
  <si>
    <t>Mejor 10</t>
  </si>
  <si>
    <t>Mejor 3</t>
  </si>
  <si>
    <t>Mejor Pro</t>
  </si>
  <si>
    <t>Mejor Broad</t>
  </si>
  <si>
    <t>ALONSO/RUIZ</t>
  </si>
  <si>
    <t>109.2</t>
  </si>
  <si>
    <t>180.1</t>
  </si>
  <si>
    <t>127.1</t>
  </si>
  <si>
    <t>84.4</t>
  </si>
  <si>
    <t>173.5</t>
  </si>
  <si>
    <t>97.1</t>
  </si>
  <si>
    <t>175.5</t>
  </si>
  <si>
    <t>ARMANDO/CASTRO</t>
  </si>
  <si>
    <t>117.1</t>
  </si>
  <si>
    <t>177.4</t>
  </si>
  <si>
    <t>104.6</t>
  </si>
  <si>
    <t>181.3</t>
  </si>
  <si>
    <t>108.7</t>
  </si>
  <si>
    <t>126.2</t>
  </si>
  <si>
    <t>189.1</t>
  </si>
  <si>
    <t>109.9</t>
  </si>
  <si>
    <t>84.5</t>
  </si>
  <si>
    <t>177.1</t>
  </si>
  <si>
    <t>97.5</t>
  </si>
  <si>
    <t>179.2</t>
  </si>
  <si>
    <t>105.6</t>
  </si>
  <si>
    <t>89.1</t>
  </si>
  <si>
    <t>180.5</t>
  </si>
  <si>
    <t>77.3</t>
  </si>
  <si>
    <t>104.9</t>
  </si>
  <si>
    <t>OSCAR/HUGO/TELLEZ</t>
  </si>
  <si>
    <t>86.8</t>
  </si>
  <si>
    <t>181.5</t>
  </si>
  <si>
    <t>ALAN/CERON</t>
  </si>
  <si>
    <t>108.6</t>
  </si>
  <si>
    <t>174.5</t>
  </si>
  <si>
    <t>84.3</t>
  </si>
  <si>
    <t>178.5</t>
  </si>
  <si>
    <t>172.4</t>
  </si>
  <si>
    <t>78.2</t>
  </si>
  <si>
    <t>83.6</t>
  </si>
  <si>
    <t>182.1</t>
  </si>
  <si>
    <t>111.7</t>
  </si>
  <si>
    <t>132.3</t>
  </si>
  <si>
    <t>185.6</t>
  </si>
  <si>
    <t>95.7</t>
  </si>
  <si>
    <t>80.2</t>
  </si>
  <si>
    <t>75.2</t>
  </si>
  <si>
    <t>1.74</t>
  </si>
  <si>
    <t>GERMAN/PALACIOS</t>
  </si>
  <si>
    <t>79.8</t>
  </si>
  <si>
    <t>67.7</t>
  </si>
  <si>
    <t>68.6</t>
  </si>
  <si>
    <t>67.9</t>
  </si>
  <si>
    <t>178.4</t>
  </si>
  <si>
    <t>78.5</t>
  </si>
  <si>
    <t>102.2</t>
  </si>
  <si>
    <t>121.7</t>
  </si>
  <si>
    <t>65.6</t>
  </si>
  <si>
    <t>69.5</t>
  </si>
  <si>
    <t>68.4</t>
  </si>
  <si>
    <t>182.2</t>
  </si>
  <si>
    <t>94.7</t>
  </si>
  <si>
    <t>176.4</t>
  </si>
  <si>
    <t>93.2</t>
  </si>
  <si>
    <t>90.7</t>
  </si>
  <si>
    <t>176.5</t>
  </si>
  <si>
    <t>113.2</t>
  </si>
  <si>
    <t>192.5</t>
  </si>
  <si>
    <t>Jesús Emiliano</t>
  </si>
  <si>
    <t>Romero Loera</t>
  </si>
  <si>
    <t>Alvaro</t>
  </si>
  <si>
    <t>Garcia Valadez</t>
  </si>
  <si>
    <t>Gerardo Javier</t>
  </si>
  <si>
    <t>López García</t>
  </si>
  <si>
    <t>Carlos Daniel</t>
  </si>
  <si>
    <t>Durán Venado</t>
  </si>
  <si>
    <t>Joel Efraín</t>
  </si>
  <si>
    <t>Peña Briseño</t>
  </si>
  <si>
    <t>Martín</t>
  </si>
  <si>
    <t>García Ramírez</t>
  </si>
  <si>
    <t>Jorge Andrés</t>
  </si>
  <si>
    <t>González Salazar</t>
  </si>
  <si>
    <t>Fernando</t>
  </si>
  <si>
    <t>Torres Zaragoza</t>
  </si>
  <si>
    <t>Ulises</t>
  </si>
  <si>
    <t>Hermida González</t>
  </si>
  <si>
    <t>A01655470</t>
  </si>
  <si>
    <t>Diego</t>
  </si>
  <si>
    <t>Ornelas Hernández</t>
  </si>
  <si>
    <t>Adrian</t>
  </si>
  <si>
    <t>Briseño Ramones</t>
  </si>
  <si>
    <t>A01369397</t>
  </si>
  <si>
    <t>Juan Pablo</t>
  </si>
  <si>
    <t>Aceves Alor</t>
  </si>
  <si>
    <t>A01770998</t>
  </si>
  <si>
    <t>David Mateo</t>
  </si>
  <si>
    <t>Jimenez Paz</t>
  </si>
  <si>
    <t>Omar David</t>
  </si>
  <si>
    <t>Ríos Monjaraz</t>
  </si>
  <si>
    <t>Juan José</t>
  </si>
  <si>
    <t>Olivares Macías</t>
  </si>
  <si>
    <t>Jonathan Yair</t>
  </si>
  <si>
    <t>Hernández Becerril</t>
  </si>
  <si>
    <t>André</t>
  </si>
  <si>
    <t>Hernández Torija</t>
  </si>
  <si>
    <t>Héctor Felipe Alejandro</t>
  </si>
  <si>
    <t>Ramos Herrera</t>
  </si>
  <si>
    <t>A01656981</t>
  </si>
  <si>
    <t>Iker</t>
  </si>
  <si>
    <t>Colin Guazo</t>
  </si>
  <si>
    <t>Francisco Xavier</t>
  </si>
  <si>
    <t>Bastidas Moreno</t>
  </si>
  <si>
    <t>Valdemar</t>
  </si>
  <si>
    <t>Estrada Trujillo</t>
  </si>
  <si>
    <t>Paulo</t>
  </si>
  <si>
    <t>Lerma Aburto</t>
  </si>
  <si>
    <t>A01338818</t>
  </si>
  <si>
    <t>Alan</t>
  </si>
  <si>
    <t>Centeno Mena</t>
  </si>
  <si>
    <t>Carlo</t>
  </si>
  <si>
    <t>Confalonieri Wallace</t>
  </si>
  <si>
    <t>Brandon Omar</t>
  </si>
  <si>
    <t>Rocha Cabrera</t>
  </si>
  <si>
    <t>A01771026</t>
  </si>
  <si>
    <t>Mario Iván</t>
  </si>
  <si>
    <t>Ruiz Valerio</t>
  </si>
  <si>
    <t>Mauricio Xavier</t>
  </si>
  <si>
    <t>Rodea Zempoalteca</t>
  </si>
  <si>
    <t>Luis Emilio</t>
  </si>
  <si>
    <t>Orozco Aceves</t>
  </si>
  <si>
    <t>Luis Ignacio</t>
  </si>
  <si>
    <t>Pelayo Castillo</t>
  </si>
  <si>
    <t>Bruno</t>
  </si>
  <si>
    <t>Zuradelli Ramírez</t>
  </si>
  <si>
    <t>Enrique</t>
  </si>
  <si>
    <t>Sánchez Meixueiro</t>
  </si>
  <si>
    <t>Sebastián Andrés</t>
  </si>
  <si>
    <t>Araujo Corona</t>
  </si>
  <si>
    <t>David</t>
  </si>
  <si>
    <t>Bazaldúa Méndez</t>
  </si>
  <si>
    <t>Iván Andrés</t>
  </si>
  <si>
    <t>Pérez Fletes</t>
  </si>
  <si>
    <t>Leonardo</t>
  </si>
  <si>
    <t>Durán Nuñez</t>
  </si>
  <si>
    <t>A01571492</t>
  </si>
  <si>
    <t>Santiago</t>
  </si>
  <si>
    <t>Ulloa Flores</t>
  </si>
  <si>
    <t>Ian Gabriel</t>
  </si>
  <si>
    <t>Rivera Reyes</t>
  </si>
  <si>
    <t>Emilio</t>
  </si>
  <si>
    <t>Gómez Montuy</t>
  </si>
  <si>
    <t>Sebastián</t>
  </si>
  <si>
    <t>Valdespino Tamayo</t>
  </si>
  <si>
    <t>A01772110</t>
  </si>
  <si>
    <t>Gustavo</t>
  </si>
  <si>
    <t>Sandoval Baz</t>
  </si>
  <si>
    <t>Alfonso Efraín</t>
  </si>
  <si>
    <t>Cruz Pérez</t>
  </si>
  <si>
    <t>Oropeza Gálvez</t>
  </si>
  <si>
    <t>A01658547</t>
  </si>
  <si>
    <t>Denilson Santiago</t>
  </si>
  <si>
    <t>Rodriguez Reyes</t>
  </si>
  <si>
    <t>A01658662</t>
  </si>
  <si>
    <t>Jioshi</t>
  </si>
  <si>
    <t>Morrison Gonzalez</t>
  </si>
  <si>
    <t>Martín Alejandro</t>
  </si>
  <si>
    <t>Martínez Rodríguez</t>
  </si>
  <si>
    <t>Juan Manuel</t>
  </si>
  <si>
    <t>Galván García</t>
  </si>
  <si>
    <t>Edgar Andrés</t>
  </si>
  <si>
    <t>Moreno Coronado</t>
  </si>
  <si>
    <t>Iñaki</t>
  </si>
  <si>
    <t>Gabriel</t>
  </si>
  <si>
    <t>Encalada Gallardo</t>
  </si>
  <si>
    <t>Edgar Santiago</t>
  </si>
  <si>
    <t>Martín Del Campo Mejía</t>
  </si>
  <si>
    <t>Emmanuel</t>
  </si>
  <si>
    <t>Gallegos Montiel</t>
  </si>
  <si>
    <t>Rafael</t>
  </si>
  <si>
    <t>De La Concha García</t>
  </si>
  <si>
    <t>Gilberto Carlos</t>
  </si>
  <si>
    <t>Carlos Tristan</t>
  </si>
  <si>
    <t>Gamez Alvarez</t>
  </si>
  <si>
    <t>López Santiago</t>
  </si>
  <si>
    <t>Garcia Gandarillas</t>
  </si>
  <si>
    <t>Marlon Iván</t>
  </si>
  <si>
    <t>Canales Ramírez</t>
  </si>
  <si>
    <t>Kevin Emmanuel</t>
  </si>
  <si>
    <t>González García</t>
  </si>
  <si>
    <t>Emiliano</t>
  </si>
  <si>
    <t>Jorge Emilio</t>
  </si>
  <si>
    <t>González Guzmán</t>
  </si>
  <si>
    <t>Jiménez Alemán</t>
  </si>
  <si>
    <t>Nombres</t>
  </si>
  <si>
    <t>Apellidos</t>
  </si>
  <si>
    <t>Peso</t>
  </si>
  <si>
    <t>Estatura</t>
  </si>
  <si>
    <t>BIRA010811HNLRMDA8</t>
  </si>
  <si>
    <t>CEMA990115HDFNNL08</t>
  </si>
  <si>
    <t>MADA980417HDFGZL05</t>
  </si>
  <si>
    <t>MIMA000105HGTLRLA2</t>
  </si>
  <si>
    <t>CUPA040611HMCRRLA7</t>
  </si>
  <si>
    <t>GAVA031019HGTRLLA3</t>
  </si>
  <si>
    <t>HETA021212HDFRRNA0</t>
  </si>
  <si>
    <t>ROCB020119HMCCBRA6</t>
  </si>
  <si>
    <t>ZURB030521HDFRMRA0</t>
  </si>
  <si>
    <t>COWC010120HDFNLRA7</t>
  </si>
  <si>
    <t>CIHC020523HDFRRRA5</t>
  </si>
  <si>
    <t>TARC020519HDFMDLA8</t>
  </si>
  <si>
    <t>BAMD030725HDFZNVA9</t>
  </si>
  <si>
    <t>JIPD020409HDFMZVA3</t>
  </si>
  <si>
    <t>RORD040728HDFDYNA6</t>
  </si>
  <si>
    <t>OEHD010303HDFRRGA5</t>
  </si>
  <si>
    <t>MELD030827HNLNRGA7</t>
  </si>
  <si>
    <t>OOGD040626HJCRLGA9</t>
  </si>
  <si>
    <t>MOCE990114HMCRRD04</t>
  </si>
  <si>
    <t>LOAE040326HDFPGMA1</t>
  </si>
  <si>
    <t>GOME040224HDFMNMA0</t>
  </si>
  <si>
    <t>SAME030706HDFNXNA9</t>
  </si>
  <si>
    <t>TOZF001115HDFRRRA3</t>
  </si>
  <si>
    <t>BAMF981204HBCSRR09</t>
  </si>
  <si>
    <t>EAGG030114HDFNLBA7</t>
  </si>
  <si>
    <t>DUVG001229HMCRNLA5</t>
  </si>
  <si>
    <t>SABG040507HMCNZSA4</t>
  </si>
  <si>
    <t>RAHH030114HCLMRCA9</t>
  </si>
  <si>
    <t>RIRI040129HMCVYNA7</t>
  </si>
  <si>
    <t>CXGI990421HDFLZX06</t>
  </si>
  <si>
    <t>PEFI030807HBCRLVA9</t>
  </si>
  <si>
    <t>ROLJ030622HCHMRSA6</t>
  </si>
  <si>
    <t>MOGJ040918HDFRNSA9</t>
  </si>
  <si>
    <t>PEBJ990323HMCXRL03</t>
  </si>
  <si>
    <t>HEBJ020906HDFRCNA2</t>
  </si>
  <si>
    <t>GOSJ991130HDFNLR02</t>
  </si>
  <si>
    <t>ROSJ971206HDFJSR05</t>
  </si>
  <si>
    <t>MOSR030312HDFRVNA1</t>
  </si>
  <si>
    <t>LEFJ020727HDFZBSA5</t>
  </si>
  <si>
    <t>OIMJ020902HDFLCNA5</t>
  </si>
  <si>
    <t>GAGJ041220HCMLRNA7</t>
  </si>
  <si>
    <t>AEAJ010811HMCCLNA2</t>
  </si>
  <si>
    <t>DUNL030902HDFRXNA8</t>
  </si>
  <si>
    <t>OOAL030123HJCRCSA7</t>
  </si>
  <si>
    <t>PECL030422HDFLSSA1</t>
  </si>
  <si>
    <t>RUVM020613HDFZLRA3</t>
  </si>
  <si>
    <t>MARM040925HNLRDRA1</t>
  </si>
  <si>
    <t>ROZM030116HDFDMRA7</t>
  </si>
  <si>
    <t>GORM021121HMCNBGA2</t>
  </si>
  <si>
    <t>RIMO020723HMCSNMA8</t>
  </si>
  <si>
    <t>LEAP010410HQTRBLA5</t>
  </si>
  <si>
    <t>UOFS031025HDFLLNA1</t>
  </si>
  <si>
    <t>VATS040416HDFLMBA6</t>
  </si>
  <si>
    <t>AACS030717HNERRBA8</t>
  </si>
  <si>
    <t>HEGU010202HDFRNLA0</t>
  </si>
  <si>
    <t>EATV001220HMCSRLA2</t>
  </si>
  <si>
    <t>EIMY980214HMCSYR06</t>
  </si>
  <si>
    <t>Jorge Emiliano</t>
  </si>
  <si>
    <t xml:space="preserve">Rojo Sosa </t>
  </si>
  <si>
    <t xml:space="preserve">Lopez Aguilar </t>
  </si>
  <si>
    <t>Alejandro</t>
  </si>
  <si>
    <t xml:space="preserve">Magaña Diaz </t>
  </si>
  <si>
    <t xml:space="preserve">Milan Marin </t>
  </si>
  <si>
    <t xml:space="preserve">Jose Rene Solkin  </t>
  </si>
  <si>
    <t>Morales Saavedra</t>
  </si>
  <si>
    <t>Yered</t>
  </si>
  <si>
    <t>Espinoza Mayorga</t>
  </si>
  <si>
    <t>Claudio</t>
  </si>
  <si>
    <t xml:space="preserve">Tamayo Rodriguez </t>
  </si>
  <si>
    <t xml:space="preserve">Carlo </t>
  </si>
  <si>
    <t>Crivelli Hernandez</t>
  </si>
  <si>
    <t>Josue Damian</t>
  </si>
  <si>
    <t xml:space="preserve">Lezana Fabela </t>
  </si>
  <si>
    <t>Mendoza Lara</t>
  </si>
  <si>
    <t>Miguel Alexander</t>
  </si>
  <si>
    <t>Gonzalez Rubio</t>
  </si>
  <si>
    <t>Aarón Ixbalanqué</t>
  </si>
  <si>
    <t>Jiménez Ramos</t>
  </si>
  <si>
    <t>Fecha Nac</t>
  </si>
  <si>
    <t>Año ingeso CCM</t>
  </si>
  <si>
    <t>Carrera</t>
  </si>
  <si>
    <t>CURP</t>
  </si>
  <si>
    <t>IIS</t>
  </si>
  <si>
    <t>LDE</t>
  </si>
  <si>
    <t>MGN</t>
  </si>
  <si>
    <t>NEG</t>
  </si>
  <si>
    <t>IM</t>
  </si>
  <si>
    <t>LAET</t>
  </si>
  <si>
    <t>LNB</t>
  </si>
  <si>
    <t>IMT</t>
  </si>
  <si>
    <t>LED</t>
  </si>
  <si>
    <t>DUVC050321HDFRNRA7</t>
  </si>
  <si>
    <t>GAAC020619HCMMLRA9</t>
  </si>
  <si>
    <t>IDS</t>
  </si>
  <si>
    <t>IDM</t>
  </si>
  <si>
    <t>LC</t>
  </si>
  <si>
    <t>LTP</t>
  </si>
  <si>
    <t>ARQ</t>
  </si>
  <si>
    <t>LAF</t>
  </si>
  <si>
    <t>MID</t>
  </si>
  <si>
    <t>MXME050816HQTRJDA7</t>
  </si>
  <si>
    <t>BGB</t>
  </si>
  <si>
    <t>LTP Y LEC</t>
  </si>
  <si>
    <t>GAME990602HMCLNM08</t>
  </si>
  <si>
    <t>MNA</t>
  </si>
  <si>
    <t>LOSG031101HMCPNBA5</t>
  </si>
  <si>
    <t>LOGG050104HDFPRRA6</t>
  </si>
  <si>
    <t>IFI</t>
  </si>
  <si>
    <t>MBA</t>
  </si>
  <si>
    <t>COXI030212HDFLZKA5</t>
  </si>
  <si>
    <t>IID</t>
  </si>
  <si>
    <t>LCPF</t>
  </si>
  <si>
    <t>IBT</t>
  </si>
  <si>
    <t>GOGJ050506HDFNZRA2</t>
  </si>
  <si>
    <t>IMD</t>
  </si>
  <si>
    <t>GOGK040528HMCNRVA7</t>
  </si>
  <si>
    <t>LRI</t>
  </si>
  <si>
    <t>JIAL050614HDFMLNA0</t>
  </si>
  <si>
    <t>ICI</t>
  </si>
  <si>
    <t>CARM040412HDFNMRA8</t>
  </si>
  <si>
    <t>GARN991030HMCRMR06</t>
  </si>
  <si>
    <t>IRS</t>
  </si>
  <si>
    <t>COGR991202HMSNRF02</t>
  </si>
  <si>
    <t>GAGS040331HDFRNNA9</t>
  </si>
  <si>
    <t>LDI</t>
  </si>
  <si>
    <t>Clean 1</t>
  </si>
  <si>
    <t>Clean 2</t>
  </si>
  <si>
    <t>BP 2</t>
  </si>
  <si>
    <t>BP 1</t>
  </si>
  <si>
    <t>BJ 1</t>
  </si>
  <si>
    <t>BJ 2</t>
  </si>
  <si>
    <t>A0JUDA</t>
  </si>
  <si>
    <t>A0MOISES</t>
  </si>
  <si>
    <t>Fecha</t>
  </si>
  <si>
    <t>10 yds 1</t>
  </si>
  <si>
    <t>10 yds 2</t>
  </si>
  <si>
    <t>L Rt</t>
  </si>
  <si>
    <t>L Lt</t>
  </si>
  <si>
    <t>Pro Rt</t>
  </si>
  <si>
    <t>Pro Lt</t>
  </si>
  <si>
    <t>Name</t>
  </si>
  <si>
    <t>Pos</t>
  </si>
  <si>
    <t>A00830519</t>
  </si>
  <si>
    <t>Diego Eduardo</t>
  </si>
  <si>
    <t>Puente Muñoz</t>
  </si>
  <si>
    <t>A01738038</t>
  </si>
  <si>
    <t>Roberto</t>
  </si>
  <si>
    <t>Tenorio Jiménez</t>
  </si>
  <si>
    <t>A01752279</t>
  </si>
  <si>
    <t>Adán</t>
  </si>
  <si>
    <t>Avila Esparza</t>
  </si>
  <si>
    <t>A01234628</t>
  </si>
  <si>
    <t>Jorge Arturo</t>
  </si>
  <si>
    <t>Mejía García</t>
  </si>
  <si>
    <t>A01665805</t>
  </si>
  <si>
    <t>Oscar Santiago</t>
  </si>
  <si>
    <t>Tablada Aguilar</t>
  </si>
  <si>
    <t>CB</t>
  </si>
  <si>
    <t>A01659588</t>
  </si>
  <si>
    <t>Jorge</t>
  </si>
  <si>
    <t>Luna Rueda</t>
  </si>
  <si>
    <t>A01369392</t>
  </si>
  <si>
    <t>Marco Alfonso</t>
  </si>
  <si>
    <t>Tellez Oseguera</t>
  </si>
  <si>
    <t>S</t>
  </si>
  <si>
    <t>A01663610</t>
  </si>
  <si>
    <t>Sebastian</t>
  </si>
  <si>
    <t>Angel Pedraza</t>
  </si>
  <si>
    <t>A01664535</t>
  </si>
  <si>
    <t>Marcotulio</t>
  </si>
  <si>
    <t>Córdoba Rivera</t>
  </si>
  <si>
    <t>A00832664</t>
  </si>
  <si>
    <t>Moisés</t>
  </si>
  <si>
    <t>Noguerón Jiménez</t>
  </si>
  <si>
    <t>A01369957</t>
  </si>
  <si>
    <t>Javier</t>
  </si>
  <si>
    <t>García Acosta</t>
  </si>
  <si>
    <t>A01178539</t>
  </si>
  <si>
    <t>Rodríguez Garza</t>
  </si>
  <si>
    <t>K</t>
  </si>
  <si>
    <t>A01667127</t>
  </si>
  <si>
    <t>Luis Eduardo</t>
  </si>
  <si>
    <t>Velazquez Salinas</t>
  </si>
  <si>
    <t>A01666492</t>
  </si>
  <si>
    <t>Liam</t>
  </si>
  <si>
    <t>Lopez Ferrer</t>
  </si>
  <si>
    <t>A01666420</t>
  </si>
  <si>
    <t>Jorge Alejandro</t>
  </si>
  <si>
    <t>Telona Servin</t>
  </si>
  <si>
    <t>A01569156</t>
  </si>
  <si>
    <t>Sergio Arturo</t>
  </si>
  <si>
    <t>Camacho García</t>
  </si>
  <si>
    <t>A01236171</t>
  </si>
  <si>
    <t>Luis Miguel</t>
  </si>
  <si>
    <t>Montero Aldape</t>
  </si>
  <si>
    <t>A01667010</t>
  </si>
  <si>
    <t>Jose</t>
  </si>
  <si>
    <t>Rodriguez Arenivar</t>
  </si>
  <si>
    <t>A00839301</t>
  </si>
  <si>
    <t>Jean Carlo</t>
  </si>
  <si>
    <t>Duverger Santiago</t>
  </si>
  <si>
    <t>A01667125</t>
  </si>
  <si>
    <t>Marco Pablo</t>
  </si>
  <si>
    <t>Merino Pérez</t>
  </si>
  <si>
    <t>BP Max</t>
  </si>
  <si>
    <t>10 yrs Best</t>
  </si>
  <si>
    <t>L Best</t>
  </si>
  <si>
    <t>Pro Best</t>
  </si>
  <si>
    <t>BJ Best</t>
  </si>
  <si>
    <t>Clean Best</t>
  </si>
  <si>
    <t>Squat Best</t>
  </si>
  <si>
    <t>Squat 1</t>
  </si>
  <si>
    <t>Squat 2</t>
  </si>
  <si>
    <t>Juan</t>
  </si>
  <si>
    <t>PUMD021108HNLNXGA5</t>
  </si>
  <si>
    <t>TEJR040414HQRNMBA7</t>
  </si>
  <si>
    <t>AIEA040609HMCVSDA4</t>
  </si>
  <si>
    <t>MEGJ050405HCLJRRA4</t>
  </si>
  <si>
    <t>TAAO050518HVZBGSA1</t>
  </si>
  <si>
    <t>LURJ050812HDFNDRA3</t>
  </si>
  <si>
    <t>TEOM980904HDFLSR05</t>
  </si>
  <si>
    <t>LEM</t>
  </si>
  <si>
    <t>AEPS050404HDFNDBA9</t>
  </si>
  <si>
    <t>PTM</t>
  </si>
  <si>
    <t>CORM030523HDFRVRA1</t>
  </si>
  <si>
    <t>NOJM040710HCLGMSA7</t>
  </si>
  <si>
    <t>GAAJ010512HMCRCVA5</t>
  </si>
  <si>
    <t>ROGE040921HNLDRMA9</t>
  </si>
  <si>
    <t>VESL041108HNLLLSA1</t>
  </si>
  <si>
    <t>LOFL041110HUSA</t>
  </si>
  <si>
    <t>TESJ041214HMCLRRA8</t>
  </si>
  <si>
    <t>CAGS050603HCHMRRA7</t>
  </si>
  <si>
    <t>MOAL050718HCLNLSA8</t>
  </si>
  <si>
    <t>IIT</t>
  </si>
  <si>
    <t>ROAJ050727HCHDRSA5</t>
  </si>
  <si>
    <t>DUSJ050728HVZVNNA9</t>
  </si>
  <si>
    <t>LEC</t>
  </si>
  <si>
    <t>MEPM051014HVZRRRA5</t>
  </si>
  <si>
    <t>Procedencia</t>
  </si>
  <si>
    <t>CCM</t>
  </si>
  <si>
    <t>MTY</t>
  </si>
  <si>
    <t>CEM</t>
  </si>
  <si>
    <t>Lazaro</t>
  </si>
  <si>
    <t>Row Labels</t>
  </si>
  <si>
    <t>Clean</t>
  </si>
  <si>
    <t>Squat</t>
  </si>
  <si>
    <t>Pro Drill</t>
  </si>
  <si>
    <t>L Drill</t>
  </si>
  <si>
    <t>B Jump</t>
  </si>
  <si>
    <t>Marlon Iván Canales Ramírez</t>
  </si>
  <si>
    <t>Bench</t>
  </si>
  <si>
    <t>10 yrs</t>
  </si>
  <si>
    <t>Alan Centeno Mena</t>
  </si>
  <si>
    <t>Aarón Ixbalanqué Jiménez Ramos</t>
  </si>
  <si>
    <t>Adán Avila Esparza</t>
  </si>
  <si>
    <t>Adrian Briseño Ramones</t>
  </si>
  <si>
    <t xml:space="preserve">Alejandro Milan Marin </t>
  </si>
  <si>
    <t>Alfonso Efraín Cruz Pérez</t>
  </si>
  <si>
    <t>Alvaro Garcia Valadez</t>
  </si>
  <si>
    <t>André Hernández Torija</t>
  </si>
  <si>
    <t>Brandon Omar Rocha Cabrera</t>
  </si>
  <si>
    <t>Bruno Zuradelli Ramírez</t>
  </si>
  <si>
    <t>Carlo Confalonieri Wallace</t>
  </si>
  <si>
    <t>Carlos Daniel Durán Venado</t>
  </si>
  <si>
    <t>Carlos Tristan Gamez Alvarez</t>
  </si>
  <si>
    <t>David Bazaldúa Méndez</t>
  </si>
  <si>
    <t>David Mateo Jimenez Paz</t>
  </si>
  <si>
    <t>Denilson Santiago Rodriguez Reyes</t>
  </si>
  <si>
    <t>Diego Eduardo Puente Muñoz</t>
  </si>
  <si>
    <t>Diego Mendoza Lara</t>
  </si>
  <si>
    <t>Diego Ornelas Hernández</t>
  </si>
  <si>
    <t>Diego Oropeza Gálvez</t>
  </si>
  <si>
    <t>Edgar Andrés Moreno Coronado</t>
  </si>
  <si>
    <t>Edgar Santiago Martín Del Campo Mejía</t>
  </si>
  <si>
    <t xml:space="preserve">Emiliano Lopez Aguilar </t>
  </si>
  <si>
    <t>Emiliano Rodríguez Garza</t>
  </si>
  <si>
    <t>Emilio Gómez Montuy</t>
  </si>
  <si>
    <t>Emmanuel Gallegos Montiel</t>
  </si>
  <si>
    <t>Enrique Sánchez Meixueiro</t>
  </si>
  <si>
    <t>Fernando Torres Zaragoza</t>
  </si>
  <si>
    <t>Francisco Xavier Bastidas Moreno</t>
  </si>
  <si>
    <t>Gabriel Encalada Gallardo</t>
  </si>
  <si>
    <t>Gabriel López Santiago</t>
  </si>
  <si>
    <t>Gerardo Javier López García</t>
  </si>
  <si>
    <t>Gilberto Carlos Durán Venado</t>
  </si>
  <si>
    <t>Gustavo Sandoval Baz</t>
  </si>
  <si>
    <t>Héctor Felipe Alejandro Ramos Herrera</t>
  </si>
  <si>
    <t>Ian Gabriel Rivera Reyes</t>
  </si>
  <si>
    <t>Iker Colin Guazo</t>
  </si>
  <si>
    <t>Iñaki Colin Guazo</t>
  </si>
  <si>
    <t>Iván Andrés Pérez Fletes</t>
  </si>
  <si>
    <t>Javier García Acosta</t>
  </si>
  <si>
    <t>Jean Carlo Duverger Santiago</t>
  </si>
  <si>
    <t>Jesús Emiliano Romero Loera</t>
  </si>
  <si>
    <t>Jioshi Morrison Gonzalez</t>
  </si>
  <si>
    <t>Joel Efraín Peña Briseño</t>
  </si>
  <si>
    <t>Jonathan Yair Hernández Becerril</t>
  </si>
  <si>
    <t>Jorge Alejandro Telona Servin</t>
  </si>
  <si>
    <t>Jorge Andrés González Salazar</t>
  </si>
  <si>
    <t>Jorge Emilio González Guzmán</t>
  </si>
  <si>
    <t>Jorge Luna Rueda</t>
  </si>
  <si>
    <t>Jose Rodriguez Arenivar</t>
  </si>
  <si>
    <t xml:space="preserve">Josue Damian Lezana Fabela </t>
  </si>
  <si>
    <t>Juan José Olivares Macías</t>
  </si>
  <si>
    <t>Juan Lazaro</t>
  </si>
  <si>
    <t>Juan Manuel Galván García</t>
  </si>
  <si>
    <t>Juan Pablo Aceves Alor</t>
  </si>
  <si>
    <t>Kevin Emmanuel González García</t>
  </si>
  <si>
    <t>Leonardo Durán Nuñez</t>
  </si>
  <si>
    <t>Leonardo Jiménez Alemán</t>
  </si>
  <si>
    <t>Liam Lopez Ferrer</t>
  </si>
  <si>
    <t>Luis Eduardo Velazquez Salinas</t>
  </si>
  <si>
    <t>Luis Emilio Orozco Aceves</t>
  </si>
  <si>
    <t>Luis Ignacio Pelayo Castillo</t>
  </si>
  <si>
    <t>Luis Miguel Montero Aldape</t>
  </si>
  <si>
    <t>Marco Pablo Merino Pérez</t>
  </si>
  <si>
    <t>Marcotulio Córdoba Rivera</t>
  </si>
  <si>
    <t>Mario Iván Ruiz Valerio</t>
  </si>
  <si>
    <t>Martín Alejandro Martínez Rodríguez</t>
  </si>
  <si>
    <t>Martín García Ramírez</t>
  </si>
  <si>
    <t>Mauricio Xavier Rodea Zempoalteca</t>
  </si>
  <si>
    <t>Miguel Alexander Gonzalez Rubio</t>
  </si>
  <si>
    <t>Moisés Noguerón Jiménez</t>
  </si>
  <si>
    <t>Omar David Ríos Monjaraz</t>
  </si>
  <si>
    <t>Oscar Santiago Tablada Aguilar</t>
  </si>
  <si>
    <t>Paulo Lerma Aburto</t>
  </si>
  <si>
    <t>Rafael De La Concha García</t>
  </si>
  <si>
    <t>Roberto Tenorio Jiménez</t>
  </si>
  <si>
    <t>Santiago Garcia Gandarillas</t>
  </si>
  <si>
    <t>Santiago Ulloa Flores</t>
  </si>
  <si>
    <t>Sebastián Andrés Araujo Corona</t>
  </si>
  <si>
    <t>Sebastian Angel Pedraza</t>
  </si>
  <si>
    <t>Sebastián Valdespino Tamayo</t>
  </si>
  <si>
    <t>Sergio Arturo Camacho García</t>
  </si>
  <si>
    <t>Ulises Hermida González</t>
  </si>
  <si>
    <t>Valdemar Estrada Trujillo</t>
  </si>
  <si>
    <t>Yered Espinoza Mayorga</t>
  </si>
  <si>
    <t>ProDrill</t>
  </si>
  <si>
    <t>Bjump</t>
  </si>
  <si>
    <t>IMC</t>
  </si>
  <si>
    <t>PGC (%)</t>
  </si>
  <si>
    <t>Matrícula</t>
  </si>
  <si>
    <t>Grasa</t>
  </si>
  <si>
    <t>Musculo</t>
  </si>
  <si>
    <t>Jorge Arturo Mejía García</t>
  </si>
  <si>
    <t>Marco Alfonso Tellez Oseguera</t>
  </si>
  <si>
    <t>Juda</t>
  </si>
  <si>
    <t>Max of Peso</t>
  </si>
  <si>
    <t>Max of Estatura</t>
  </si>
  <si>
    <t>f</t>
  </si>
  <si>
    <t>% Grasa</t>
  </si>
  <si>
    <t>-IMC</t>
  </si>
  <si>
    <t>% PGC</t>
  </si>
  <si>
    <t>A07094790</t>
  </si>
  <si>
    <t>García Zorza</t>
  </si>
  <si>
    <t>A07094763</t>
  </si>
  <si>
    <t>Moises Jonathan</t>
  </si>
  <si>
    <t>Garcia Zorza</t>
  </si>
  <si>
    <t>Carlos</t>
  </si>
  <si>
    <t>Rangel Gonzalez</t>
  </si>
  <si>
    <t>RAGC000524HDFNNRA1</t>
  </si>
  <si>
    <t>A01668137</t>
  </si>
  <si>
    <t>A01379754</t>
  </si>
  <si>
    <t>40yrs</t>
  </si>
  <si>
    <t>Juda García Zorza</t>
  </si>
  <si>
    <t>Moises Jonathan Garcia Zorza</t>
  </si>
  <si>
    <t>A01660012</t>
  </si>
  <si>
    <t>Gonzalo Herrera Olmos</t>
  </si>
  <si>
    <t>Gonzalo</t>
  </si>
  <si>
    <t>Herrera Olmos</t>
  </si>
  <si>
    <t>HEOG040702HDFRLNA9</t>
  </si>
  <si>
    <t>Carlos Rangel Gonzalez</t>
  </si>
  <si>
    <t>40 yrs</t>
  </si>
  <si>
    <t>Fecha Test</t>
  </si>
  <si>
    <t>40 yr</t>
  </si>
  <si>
    <r>
      <rPr>
        <b/>
        <sz val="18"/>
        <color rgb="FFFFFF00"/>
        <rFont val="Calibri"/>
        <family val="2"/>
        <scheme val="minor"/>
      </rPr>
      <t>Best</t>
    </r>
    <r>
      <rPr>
        <b/>
        <sz val="18"/>
        <color theme="2" tint="-0.249977111117893"/>
        <rFont val="Calibri"/>
        <family val="2"/>
        <scheme val="minor"/>
      </rPr>
      <t xml:space="preserve"> por Posición LM - CCM</t>
    </r>
  </si>
  <si>
    <r>
      <rPr>
        <b/>
        <sz val="18"/>
        <color rgb="FFFFFF00"/>
        <rFont val="Calibri"/>
        <family val="2"/>
        <scheme val="minor"/>
      </rPr>
      <t>Average</t>
    </r>
    <r>
      <rPr>
        <b/>
        <sz val="18"/>
        <color theme="2" tint="-0.249977111117893"/>
        <rFont val="Calibri"/>
        <family val="2"/>
        <scheme val="minor"/>
      </rPr>
      <t xml:space="preserve"> por Posición LM - CCM</t>
    </r>
  </si>
  <si>
    <t>Best 10 yrs</t>
  </si>
  <si>
    <t>Best 40yrs</t>
  </si>
  <si>
    <t>Best Pro Drill</t>
  </si>
  <si>
    <t>Best 3 Cone</t>
  </si>
  <si>
    <t>Max of BJ Best</t>
  </si>
  <si>
    <t>Best Bench</t>
  </si>
  <si>
    <t>Best Squat</t>
  </si>
  <si>
    <t>Best 40 yrs</t>
  </si>
  <si>
    <t>Best Broad Jump</t>
  </si>
  <si>
    <t>Best Bench Press</t>
  </si>
  <si>
    <t>Best Clean</t>
  </si>
  <si>
    <t/>
  </si>
  <si>
    <t>Max</t>
  </si>
  <si>
    <t>Peso.</t>
  </si>
  <si>
    <t>Estatura.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</si>
</sst>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scheme val="minor"/>
    </font>
    <font>
      <sz val="11"/>
      <color theme="1"/>
      <name val="Arial"/>
      <family val="2"/>
    </font>
    <font>
      <b/>
      <sz val="11"/>
      <color theme="1"/>
      <name val="Calibri"/>
      <family val="2"/>
    </font>
    <font>
      <b/>
      <sz val="8"/>
      <color theme="1"/>
      <name val="Arial"/>
      <family val="2"/>
    </font>
    <font>
      <b/>
      <sz val="11"/>
      <color theme="1"/>
      <name val="Arial"/>
      <family val="2"/>
    </font>
    <font>
      <sz val="11"/>
      <name val="Calibri"/>
      <family val="2"/>
    </font>
    <font>
      <sz val="10"/>
      <color theme="1"/>
      <name val="Calibri"/>
      <family val="2"/>
    </font>
    <font>
      <sz val="11"/>
      <color theme="1"/>
      <name val="Calibri"/>
      <family val="2"/>
    </font>
    <font>
      <b/>
      <sz val="11"/>
      <color theme="1"/>
      <name val="Calibri"/>
      <family val="2"/>
      <scheme val="minor"/>
    </font>
    <font>
      <sz val="8"/>
      <name val="Calibri"/>
      <family val="2"/>
      <scheme val="minor"/>
    </font>
    <font>
      <b/>
      <sz val="11"/>
      <color theme="1"/>
      <name val="Arial"/>
      <family val="2"/>
    </font>
    <font>
      <b/>
      <sz val="11"/>
      <color theme="1"/>
      <name val="Calibri"/>
      <family val="2"/>
    </font>
    <font>
      <b/>
      <sz val="18"/>
      <color theme="2" tint="-0.249977111117893"/>
      <name val="Calibri"/>
      <family val="2"/>
      <scheme val="minor"/>
    </font>
    <font>
      <b/>
      <sz val="11"/>
      <color theme="2" tint="-0.249977111117893"/>
      <name val="Calibri"/>
      <scheme val="minor"/>
    </font>
    <font>
      <sz val="11"/>
      <color theme="2" tint="-0.249977111117893"/>
      <name val="Calibri"/>
      <scheme val="minor"/>
    </font>
    <font>
      <b/>
      <sz val="11"/>
      <color theme="1"/>
      <name val="Arial"/>
    </font>
    <font>
      <b/>
      <sz val="11"/>
      <color theme="1"/>
      <name val="Calibri"/>
    </font>
    <font>
      <sz val="11"/>
      <color theme="1"/>
      <name val="Arial"/>
    </font>
    <font>
      <sz val="11"/>
      <color theme="1"/>
      <name val="Calibri"/>
    </font>
    <font>
      <b/>
      <sz val="11"/>
      <color theme="0"/>
      <name val="Calibri"/>
      <family val="2"/>
      <scheme val="minor"/>
    </font>
    <font>
      <b/>
      <sz val="18"/>
      <color rgb="FFFFFF00"/>
      <name val="Calibri"/>
      <family val="2"/>
      <scheme val="minor"/>
    </font>
  </fonts>
  <fills count="15">
    <fill>
      <patternFill patternType="none"/>
    </fill>
    <fill>
      <patternFill patternType="gray125"/>
    </fill>
    <fill>
      <patternFill patternType="solid">
        <fgColor rgb="FFEFEFEF"/>
        <bgColor rgb="FFEFEFEF"/>
      </patternFill>
    </fill>
    <fill>
      <patternFill patternType="solid">
        <fgColor rgb="FF00FF00"/>
        <bgColor rgb="FF00FF00"/>
      </patternFill>
    </fill>
    <fill>
      <patternFill patternType="solid">
        <fgColor rgb="FFFFFFFF"/>
        <bgColor rgb="FFFFFFFF"/>
      </patternFill>
    </fill>
    <fill>
      <patternFill patternType="solid">
        <fgColor rgb="FFCCCCCC"/>
        <bgColor rgb="FFCCCCCC"/>
      </patternFill>
    </fill>
    <fill>
      <patternFill patternType="solid">
        <fgColor rgb="FFFFFF00"/>
        <bgColor rgb="FFFFFF00"/>
      </patternFill>
    </fill>
    <fill>
      <patternFill patternType="solid">
        <fgColor rgb="FF002060"/>
        <bgColor indexed="64"/>
      </patternFill>
    </fill>
    <fill>
      <patternFill patternType="solid">
        <fgColor theme="4" tint="-0.249977111117893"/>
        <bgColor indexed="64"/>
      </patternFill>
    </fill>
    <fill>
      <patternFill patternType="solid">
        <fgColor theme="3" tint="0.14999847407452621"/>
        <bgColor indexed="64"/>
      </patternFill>
    </fill>
    <fill>
      <patternFill patternType="solid">
        <fgColor theme="8" tint="-0.249977111117893"/>
        <bgColor indexed="64"/>
      </patternFill>
    </fill>
    <fill>
      <patternFill patternType="solid">
        <fgColor rgb="FF000099"/>
        <bgColor indexed="64"/>
      </patternFill>
    </fill>
    <fill>
      <patternFill patternType="solid">
        <fgColor rgb="FF002060"/>
        <bgColor theme="4" tint="-0.249977111117893"/>
      </patternFill>
    </fill>
    <fill>
      <patternFill patternType="solid">
        <fgColor theme="4" tint="-0.249977111117893"/>
        <bgColor theme="3" tint="0.14999847407452621"/>
      </patternFill>
    </fill>
    <fill>
      <patternFill patternType="solid">
        <fgColor rgb="FFFFFF00"/>
        <bgColor indexed="64"/>
      </patternFill>
    </fill>
  </fills>
  <borders count="19">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theme="4" tint="0.39997558519241921"/>
      </top>
      <bottom style="thin">
        <color theme="4" tint="0.3999755851924192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top style="thin">
        <color indexed="64"/>
      </top>
      <bottom style="thin">
        <color indexed="64"/>
      </bottom>
      <diagonal/>
    </border>
  </borders>
  <cellStyleXfs count="1">
    <xf numFmtId="0" fontId="0" fillId="0" borderId="0"/>
  </cellStyleXfs>
  <cellXfs count="159">
    <xf numFmtId="0" fontId="0" fillId="0" borderId="0" xfId="0"/>
    <xf numFmtId="0" fontId="1" fillId="0" borderId="0" xfId="0" applyFont="1"/>
    <xf numFmtId="0" fontId="2" fillId="0" borderId="0" xfId="0" applyFont="1"/>
    <xf numFmtId="0" fontId="1" fillId="0" borderId="1" xfId="0" applyFont="1" applyBorder="1"/>
    <xf numFmtId="0" fontId="3" fillId="0" borderId="2" xfId="0" applyFont="1" applyBorder="1"/>
    <xf numFmtId="0" fontId="4" fillId="0" borderId="2" xfId="0" applyFont="1" applyBorder="1"/>
    <xf numFmtId="0" fontId="4" fillId="2" borderId="2" xfId="0" applyFont="1" applyFill="1" applyBorder="1" applyAlignment="1">
      <alignment horizontal="center"/>
    </xf>
    <xf numFmtId="0" fontId="6" fillId="3" borderId="2" xfId="0" applyFont="1" applyFill="1" applyBorder="1" applyAlignment="1">
      <alignment horizontal="right"/>
    </xf>
    <xf numFmtId="0" fontId="1" fillId="0" borderId="2" xfId="0" applyFont="1" applyBorder="1"/>
    <xf numFmtId="0" fontId="4" fillId="4" borderId="2" xfId="0" applyFont="1" applyFill="1" applyBorder="1"/>
    <xf numFmtId="0" fontId="4" fillId="4" borderId="2" xfId="0" applyFont="1" applyFill="1" applyBorder="1" applyAlignment="1">
      <alignment horizontal="center"/>
    </xf>
    <xf numFmtId="0" fontId="7" fillId="4" borderId="2" xfId="0" applyFont="1" applyFill="1" applyBorder="1" applyAlignment="1">
      <alignment horizontal="center"/>
    </xf>
    <xf numFmtId="0" fontId="1" fillId="4" borderId="2" xfId="0" applyFont="1" applyFill="1" applyBorder="1"/>
    <xf numFmtId="0" fontId="1" fillId="4" borderId="2" xfId="0" applyFont="1" applyFill="1" applyBorder="1" applyAlignment="1">
      <alignment horizontal="center"/>
    </xf>
    <xf numFmtId="0" fontId="4" fillId="5" borderId="2" xfId="0" applyFont="1" applyFill="1" applyBorder="1"/>
    <xf numFmtId="0" fontId="6" fillId="6" borderId="2" xfId="0" applyFont="1" applyFill="1" applyBorder="1" applyAlignment="1">
      <alignment horizontal="right"/>
    </xf>
    <xf numFmtId="0" fontId="4" fillId="5" borderId="2" xfId="0" applyFont="1" applyFill="1" applyBorder="1" applyAlignment="1">
      <alignment horizontal="center"/>
    </xf>
    <xf numFmtId="0" fontId="1" fillId="5" borderId="2" xfId="0" applyFont="1" applyFill="1" applyBorder="1"/>
    <xf numFmtId="0" fontId="1" fillId="5" borderId="0" xfId="0" applyFont="1" applyFill="1"/>
    <xf numFmtId="20" fontId="7" fillId="0" borderId="2" xfId="0" applyNumberFormat="1" applyFont="1" applyBorder="1" applyAlignment="1">
      <alignment horizontal="right"/>
    </xf>
    <xf numFmtId="20" fontId="7" fillId="4" borderId="2" xfId="0" applyNumberFormat="1" applyFont="1" applyFill="1" applyBorder="1" applyAlignment="1">
      <alignment horizontal="right"/>
    </xf>
    <xf numFmtId="0" fontId="7" fillId="5" borderId="2" xfId="0" applyFont="1" applyFill="1" applyBorder="1" applyAlignment="1">
      <alignment horizontal="center"/>
    </xf>
    <xf numFmtId="0" fontId="1" fillId="5" borderId="2" xfId="0" applyFont="1" applyFill="1" applyBorder="1" applyAlignment="1">
      <alignment horizontal="center"/>
    </xf>
    <xf numFmtId="14" fontId="0" fillId="0" borderId="0" xfId="0" applyNumberFormat="1"/>
    <xf numFmtId="0" fontId="0" fillId="0" borderId="0" xfId="0" applyAlignment="1">
      <alignment horizontal="center"/>
    </xf>
    <xf numFmtId="14" fontId="4" fillId="0" borderId="5" xfId="0" applyNumberFormat="1" applyFont="1" applyBorder="1" applyAlignment="1">
      <alignment horizontal="center"/>
    </xf>
    <xf numFmtId="0" fontId="7" fillId="0" borderId="5" xfId="0" applyFont="1" applyBorder="1" applyAlignment="1">
      <alignment horizontal="center"/>
    </xf>
    <xf numFmtId="0" fontId="1" fillId="0" borderId="5" xfId="0" applyFont="1" applyBorder="1"/>
    <xf numFmtId="0" fontId="1" fillId="0" borderId="5" xfId="0" applyFont="1" applyBorder="1" applyAlignment="1">
      <alignment horizontal="center"/>
    </xf>
    <xf numFmtId="0" fontId="7" fillId="0" borderId="7" xfId="0" applyFont="1" applyBorder="1" applyAlignment="1">
      <alignment horizontal="center"/>
    </xf>
    <xf numFmtId="0" fontId="1" fillId="0" borderId="7" xfId="0" applyFont="1" applyBorder="1" applyAlignment="1">
      <alignment horizontal="center"/>
    </xf>
    <xf numFmtId="0" fontId="4" fillId="0" borderId="8" xfId="0" applyFont="1" applyBorder="1"/>
    <xf numFmtId="0" fontId="4" fillId="0" borderId="9" xfId="0" applyFont="1" applyBorder="1" applyAlignment="1">
      <alignment horizontal="center"/>
    </xf>
    <xf numFmtId="0" fontId="4" fillId="0" borderId="10" xfId="0" applyFont="1" applyBorder="1" applyAlignment="1">
      <alignment horizontal="center"/>
    </xf>
    <xf numFmtId="0" fontId="1" fillId="0" borderId="0" xfId="0" applyFont="1" applyAlignment="1">
      <alignment horizontal="center"/>
    </xf>
    <xf numFmtId="0" fontId="4" fillId="0" borderId="6" xfId="0" applyFont="1" applyBorder="1" applyAlignment="1">
      <alignment horizontal="left"/>
    </xf>
    <xf numFmtId="0" fontId="4" fillId="0" borderId="11" xfId="0" applyFont="1" applyBorder="1" applyAlignment="1">
      <alignment horizontal="left"/>
    </xf>
    <xf numFmtId="1" fontId="4" fillId="0" borderId="9" xfId="0" applyNumberFormat="1" applyFont="1" applyBorder="1" applyAlignment="1">
      <alignment horizontal="center"/>
    </xf>
    <xf numFmtId="1" fontId="1" fillId="0" borderId="0" xfId="0" applyNumberFormat="1" applyFont="1" applyAlignment="1">
      <alignment horizontal="center"/>
    </xf>
    <xf numFmtId="1" fontId="0" fillId="0" borderId="0" xfId="0" applyNumberFormat="1" applyAlignment="1">
      <alignment horizontal="center"/>
    </xf>
    <xf numFmtId="37" fontId="4" fillId="0" borderId="5" xfId="0" applyNumberFormat="1" applyFont="1" applyBorder="1" applyAlignment="1">
      <alignment horizontal="center"/>
    </xf>
    <xf numFmtId="0" fontId="10" fillId="0" borderId="9" xfId="0" applyFont="1" applyBorder="1" applyAlignment="1">
      <alignment horizontal="center"/>
    </xf>
    <xf numFmtId="0" fontId="11" fillId="0" borderId="5" xfId="0" applyFont="1" applyBorder="1" applyAlignment="1">
      <alignment horizontal="center"/>
    </xf>
    <xf numFmtId="0" fontId="10" fillId="0" borderId="5" xfId="0" applyFont="1" applyBorder="1" applyAlignment="1">
      <alignment horizontal="center"/>
    </xf>
    <xf numFmtId="2" fontId="10" fillId="0" borderId="9" xfId="0" applyNumberFormat="1" applyFont="1" applyBorder="1" applyAlignment="1">
      <alignment horizontal="center"/>
    </xf>
    <xf numFmtId="2" fontId="11" fillId="0" borderId="5" xfId="0" applyNumberFormat="1" applyFont="1" applyBorder="1" applyAlignment="1">
      <alignment horizontal="center"/>
    </xf>
    <xf numFmtId="2" fontId="10" fillId="0" borderId="5" xfId="0" applyNumberFormat="1" applyFont="1" applyBorder="1" applyAlignment="1">
      <alignment horizontal="center"/>
    </xf>
    <xf numFmtId="2" fontId="10" fillId="0" borderId="0" xfId="0" applyNumberFormat="1" applyFont="1" applyAlignment="1">
      <alignment horizontal="center"/>
    </xf>
    <xf numFmtId="2" fontId="8" fillId="0" borderId="0" xfId="0" applyNumberFormat="1" applyFont="1" applyAlignment="1">
      <alignment horizontal="center"/>
    </xf>
    <xf numFmtId="1" fontId="10" fillId="0" borderId="9" xfId="0" applyNumberFormat="1" applyFont="1" applyBorder="1" applyAlignment="1">
      <alignment horizontal="center"/>
    </xf>
    <xf numFmtId="1" fontId="11" fillId="0" borderId="5" xfId="0" applyNumberFormat="1" applyFont="1" applyBorder="1" applyAlignment="1">
      <alignment horizontal="center"/>
    </xf>
    <xf numFmtId="1" fontId="10" fillId="0" borderId="5" xfId="0" applyNumberFormat="1" applyFont="1" applyBorder="1" applyAlignment="1">
      <alignment horizontal="center"/>
    </xf>
    <xf numFmtId="1" fontId="10" fillId="0" borderId="0" xfId="0" applyNumberFormat="1" applyFont="1" applyAlignment="1">
      <alignment horizontal="center"/>
    </xf>
    <xf numFmtId="1" fontId="8" fillId="0" borderId="0" xfId="0" applyNumberFormat="1" applyFont="1" applyAlignment="1">
      <alignment horizontal="center"/>
    </xf>
    <xf numFmtId="0" fontId="0" fillId="0" borderId="5" xfId="0" applyBorder="1" applyAlignment="1">
      <alignment horizontal="center"/>
    </xf>
    <xf numFmtId="2" fontId="2" fillId="0" borderId="5" xfId="0" applyNumberFormat="1" applyFont="1" applyBorder="1" applyAlignment="1">
      <alignment horizontal="center"/>
    </xf>
    <xf numFmtId="2" fontId="1" fillId="0" borderId="5" xfId="0" applyNumberFormat="1" applyFont="1" applyBorder="1" applyAlignment="1">
      <alignment horizontal="center"/>
    </xf>
    <xf numFmtId="2" fontId="4" fillId="0" borderId="5" xfId="0" applyNumberFormat="1" applyFont="1" applyBorder="1" applyAlignment="1">
      <alignment horizontal="center"/>
    </xf>
    <xf numFmtId="1" fontId="2" fillId="0" borderId="5" xfId="0" applyNumberFormat="1" applyFont="1" applyBorder="1" applyAlignment="1">
      <alignment horizontal="center"/>
    </xf>
    <xf numFmtId="0" fontId="7" fillId="0" borderId="6" xfId="0" applyFont="1" applyBorder="1" applyAlignment="1">
      <alignment horizontal="center"/>
    </xf>
    <xf numFmtId="0" fontId="4" fillId="0" borderId="13" xfId="0" applyFont="1" applyBorder="1" applyAlignment="1">
      <alignment horizontal="left"/>
    </xf>
    <xf numFmtId="37" fontId="4" fillId="0" borderId="14" xfId="0" applyNumberFormat="1" applyFont="1" applyBorder="1" applyAlignment="1">
      <alignment horizontal="center"/>
    </xf>
    <xf numFmtId="0" fontId="7" fillId="0" borderId="14" xfId="0" applyFont="1" applyBorder="1" applyAlignment="1">
      <alignment horizontal="center"/>
    </xf>
    <xf numFmtId="0" fontId="7" fillId="0" borderId="13" xfId="0" applyFont="1" applyBorder="1" applyAlignment="1">
      <alignment horizontal="center"/>
    </xf>
    <xf numFmtId="0" fontId="7" fillId="0" borderId="12" xfId="0" applyFont="1" applyBorder="1" applyAlignment="1">
      <alignment horizontal="center"/>
    </xf>
    <xf numFmtId="0" fontId="4" fillId="0" borderId="8" xfId="0" applyFont="1" applyBorder="1" applyAlignment="1">
      <alignment horizontal="left"/>
    </xf>
    <xf numFmtId="0" fontId="1" fillId="0" borderId="0" xfId="0" applyFont="1" applyAlignment="1">
      <alignment horizontal="left"/>
    </xf>
    <xf numFmtId="0" fontId="0" fillId="0" borderId="0" xfId="0" applyAlignment="1">
      <alignment horizontal="left"/>
    </xf>
    <xf numFmtId="0" fontId="8" fillId="0" borderId="5" xfId="0" applyFont="1" applyBorder="1" applyAlignment="1">
      <alignment horizontal="center"/>
    </xf>
    <xf numFmtId="0" fontId="0" fillId="0" borderId="7" xfId="0" applyBorder="1" applyAlignment="1">
      <alignment horizontal="center"/>
    </xf>
    <xf numFmtId="0" fontId="8" fillId="0" borderId="14" xfId="0" applyFont="1" applyBorder="1" applyAlignment="1">
      <alignment horizontal="center"/>
    </xf>
    <xf numFmtId="0" fontId="8" fillId="0" borderId="0" xfId="0" applyFont="1" applyAlignment="1">
      <alignment horizontal="center"/>
    </xf>
    <xf numFmtId="0" fontId="1" fillId="0" borderId="6" xfId="0" applyFont="1" applyBorder="1" applyAlignment="1">
      <alignment horizontal="center"/>
    </xf>
    <xf numFmtId="0" fontId="0" fillId="0" borderId="6" xfId="0" applyBorder="1" applyAlignment="1">
      <alignment horizontal="center"/>
    </xf>
    <xf numFmtId="2" fontId="11" fillId="0" borderId="14" xfId="0" applyNumberFormat="1" applyFont="1" applyBorder="1" applyAlignment="1">
      <alignment horizontal="center"/>
    </xf>
    <xf numFmtId="1" fontId="11" fillId="0" borderId="14" xfId="0" applyNumberFormat="1" applyFont="1" applyBorder="1" applyAlignment="1">
      <alignment horizontal="center"/>
    </xf>
    <xf numFmtId="0" fontId="0" fillId="7" borderId="0" xfId="0" applyFill="1"/>
    <xf numFmtId="0" fontId="8" fillId="7" borderId="0" xfId="0" applyFont="1" applyFill="1"/>
    <xf numFmtId="0" fontId="0" fillId="7" borderId="0" xfId="0" applyFill="1" applyAlignment="1">
      <alignment horizontal="center"/>
    </xf>
    <xf numFmtId="0" fontId="0" fillId="11" borderId="0" xfId="0" applyFill="1"/>
    <xf numFmtId="2" fontId="0" fillId="7" borderId="0" xfId="0" applyNumberFormat="1" applyFill="1"/>
    <xf numFmtId="2" fontId="0" fillId="7" borderId="0" xfId="0" applyNumberFormat="1" applyFill="1" applyAlignment="1">
      <alignment horizontal="center"/>
    </xf>
    <xf numFmtId="0" fontId="0" fillId="0" borderId="0" xfId="0" pivotButton="1"/>
    <xf numFmtId="14" fontId="0" fillId="0" borderId="0" xfId="0" applyNumberFormat="1" applyAlignment="1">
      <alignment horizontal="left"/>
    </xf>
    <xf numFmtId="14" fontId="4" fillId="0" borderId="9" xfId="0" applyNumberFormat="1" applyFont="1" applyBorder="1" applyAlignment="1">
      <alignment horizontal="center"/>
    </xf>
    <xf numFmtId="14" fontId="1" fillId="0" borderId="0" xfId="0" applyNumberFormat="1" applyFont="1" applyAlignment="1">
      <alignment horizontal="center"/>
    </xf>
    <xf numFmtId="14" fontId="0" fillId="0" borderId="0" xfId="0" applyNumberFormat="1" applyAlignment="1">
      <alignment horizontal="center"/>
    </xf>
    <xf numFmtId="0" fontId="1" fillId="0" borderId="14" xfId="0" applyFont="1" applyBorder="1"/>
    <xf numFmtId="2" fontId="10" fillId="0" borderId="14" xfId="0" applyNumberFormat="1" applyFont="1" applyBorder="1" applyAlignment="1">
      <alignment horizontal="center"/>
    </xf>
    <xf numFmtId="0" fontId="1" fillId="0" borderId="12" xfId="0" applyFont="1" applyBorder="1" applyAlignment="1">
      <alignment horizontal="center"/>
    </xf>
    <xf numFmtId="0" fontId="1" fillId="0" borderId="14" xfId="0" applyFont="1" applyBorder="1" applyAlignment="1">
      <alignment horizontal="center"/>
    </xf>
    <xf numFmtId="0" fontId="1" fillId="0" borderId="13" xfId="0" applyFont="1" applyBorder="1" applyAlignment="1">
      <alignment horizontal="center"/>
    </xf>
    <xf numFmtId="1" fontId="10" fillId="0" borderId="14" xfId="0" applyNumberFormat="1" applyFont="1" applyBorder="1" applyAlignment="1">
      <alignment horizontal="center"/>
    </xf>
    <xf numFmtId="0" fontId="10" fillId="0" borderId="14" xfId="0" applyFont="1" applyBorder="1" applyAlignment="1">
      <alignment horizontal="center"/>
    </xf>
    <xf numFmtId="0" fontId="11" fillId="0" borderId="14" xfId="0" applyFont="1" applyBorder="1" applyAlignment="1">
      <alignment horizontal="center"/>
    </xf>
    <xf numFmtId="14" fontId="4" fillId="0" borderId="14" xfId="0" applyNumberFormat="1" applyFont="1" applyBorder="1" applyAlignment="1">
      <alignment horizontal="center"/>
    </xf>
    <xf numFmtId="0" fontId="13" fillId="8" borderId="5" xfId="0" applyFont="1" applyFill="1" applyBorder="1" applyAlignment="1">
      <alignment horizontal="left"/>
    </xf>
    <xf numFmtId="0" fontId="13" fillId="9" borderId="5" xfId="0" applyFont="1" applyFill="1" applyBorder="1"/>
    <xf numFmtId="0" fontId="13" fillId="10" borderId="5" xfId="0" applyFont="1" applyFill="1" applyBorder="1" applyAlignment="1">
      <alignment horizontal="left"/>
    </xf>
    <xf numFmtId="0" fontId="13" fillId="9" borderId="5" xfId="0" applyFont="1" applyFill="1" applyBorder="1" applyAlignment="1">
      <alignment horizontal="center"/>
    </xf>
    <xf numFmtId="2" fontId="13" fillId="8" borderId="5" xfId="0" applyNumberFormat="1" applyFont="1" applyFill="1" applyBorder="1" applyAlignment="1">
      <alignment horizontal="center"/>
    </xf>
    <xf numFmtId="1" fontId="13" fillId="8" borderId="5" xfId="0" applyNumberFormat="1" applyFont="1" applyFill="1" applyBorder="1" applyAlignment="1">
      <alignment horizontal="center"/>
    </xf>
    <xf numFmtId="2" fontId="13" fillId="10" borderId="5" xfId="0" applyNumberFormat="1" applyFont="1" applyFill="1" applyBorder="1" applyAlignment="1">
      <alignment horizontal="center"/>
    </xf>
    <xf numFmtId="1" fontId="13" fillId="10" borderId="5" xfId="0" applyNumberFormat="1" applyFont="1" applyFill="1" applyBorder="1" applyAlignment="1">
      <alignment horizontal="center"/>
    </xf>
    <xf numFmtId="2" fontId="13" fillId="9" borderId="5" xfId="0" applyNumberFormat="1" applyFont="1" applyFill="1" applyBorder="1" applyAlignment="1">
      <alignment horizontal="center"/>
    </xf>
    <xf numFmtId="0" fontId="13" fillId="12" borderId="0" xfId="0" applyFont="1" applyFill="1"/>
    <xf numFmtId="0" fontId="14" fillId="12" borderId="0" xfId="0" applyFont="1" applyFill="1" applyAlignment="1">
      <alignment horizontal="center"/>
    </xf>
    <xf numFmtId="2" fontId="14" fillId="12" borderId="0" xfId="0" applyNumberFormat="1" applyFont="1" applyFill="1" applyAlignment="1">
      <alignment horizontal="center"/>
    </xf>
    <xf numFmtId="0" fontId="15" fillId="0" borderId="6" xfId="0" applyFont="1" applyBorder="1" applyAlignment="1">
      <alignment horizontal="left"/>
    </xf>
    <xf numFmtId="14" fontId="15" fillId="0" borderId="5" xfId="0" applyNumberFormat="1" applyFont="1" applyBorder="1" applyAlignment="1">
      <alignment horizontal="center"/>
    </xf>
    <xf numFmtId="2" fontId="16" fillId="0" borderId="5" xfId="0" applyNumberFormat="1" applyFont="1" applyBorder="1" applyAlignment="1">
      <alignment horizontal="center"/>
    </xf>
    <xf numFmtId="0" fontId="1" fillId="0" borderId="17" xfId="0" applyFont="1" applyBorder="1" applyAlignment="1">
      <alignment horizontal="center"/>
    </xf>
    <xf numFmtId="2" fontId="17" fillId="0" borderId="5" xfId="0" applyNumberFormat="1" applyFont="1" applyBorder="1" applyAlignment="1">
      <alignment horizontal="center"/>
    </xf>
    <xf numFmtId="0" fontId="17" fillId="0" borderId="5" xfId="0" applyFont="1" applyBorder="1" applyAlignment="1">
      <alignment horizontal="center"/>
    </xf>
    <xf numFmtId="2" fontId="15" fillId="0" borderId="5" xfId="0" applyNumberFormat="1" applyFont="1" applyBorder="1" applyAlignment="1">
      <alignment horizontal="center"/>
    </xf>
    <xf numFmtId="37" fontId="15" fillId="0" borderId="5" xfId="0" applyNumberFormat="1" applyFont="1" applyBorder="1" applyAlignment="1">
      <alignment horizontal="center"/>
    </xf>
    <xf numFmtId="0" fontId="18" fillId="0" borderId="5" xfId="0" applyFont="1" applyBorder="1" applyAlignment="1">
      <alignment horizontal="center"/>
    </xf>
    <xf numFmtId="1" fontId="16" fillId="0" borderId="5" xfId="0" applyNumberFormat="1" applyFont="1" applyBorder="1" applyAlignment="1">
      <alignment horizontal="center"/>
    </xf>
    <xf numFmtId="0" fontId="18" fillId="0" borderId="7" xfId="0" applyFont="1" applyBorder="1" applyAlignment="1">
      <alignment horizontal="center"/>
    </xf>
    <xf numFmtId="0" fontId="4" fillId="0" borderId="18" xfId="0" applyFont="1" applyBorder="1" applyAlignment="1">
      <alignment horizontal="left"/>
    </xf>
    <xf numFmtId="0" fontId="1" fillId="0" borderId="6" xfId="0" applyFont="1" applyBorder="1"/>
    <xf numFmtId="0" fontId="0" fillId="0" borderId="13" xfId="0" applyBorder="1" applyAlignment="1">
      <alignment horizontal="center"/>
    </xf>
    <xf numFmtId="0" fontId="0" fillId="0" borderId="12" xfId="0" applyBorder="1" applyAlignment="1">
      <alignment horizontal="center"/>
    </xf>
    <xf numFmtId="2" fontId="14" fillId="8" borderId="5" xfId="0" applyNumberFormat="1" applyFont="1" applyFill="1" applyBorder="1" applyAlignment="1">
      <alignment horizontal="center"/>
    </xf>
    <xf numFmtId="1" fontId="14" fillId="8" borderId="5" xfId="0" applyNumberFormat="1" applyFont="1" applyFill="1" applyBorder="1" applyAlignment="1">
      <alignment horizontal="center"/>
    </xf>
    <xf numFmtId="0" fontId="13" fillId="8" borderId="5" xfId="0" applyFont="1" applyFill="1" applyBorder="1" applyAlignment="1">
      <alignment horizontal="center"/>
    </xf>
    <xf numFmtId="0" fontId="13" fillId="10" borderId="5" xfId="0" applyFont="1" applyFill="1" applyBorder="1" applyAlignment="1">
      <alignment horizontal="center"/>
    </xf>
    <xf numFmtId="0" fontId="4" fillId="0" borderId="16" xfId="0" applyFont="1" applyBorder="1" applyAlignment="1">
      <alignment horizontal="left"/>
    </xf>
    <xf numFmtId="0" fontId="0" fillId="0" borderId="14" xfId="0" applyBorder="1" applyAlignment="1">
      <alignment horizontal="center"/>
    </xf>
    <xf numFmtId="0" fontId="0" fillId="11" borderId="0" xfId="0" applyFill="1" applyAlignment="1">
      <alignment horizontal="center"/>
    </xf>
    <xf numFmtId="2" fontId="13" fillId="13" borderId="5" xfId="0" applyNumberFormat="1" applyFont="1" applyFill="1" applyBorder="1" applyAlignment="1">
      <alignment horizontal="center"/>
    </xf>
    <xf numFmtId="14" fontId="0" fillId="11" borderId="0" xfId="0" applyNumberFormat="1" applyFill="1"/>
    <xf numFmtId="0" fontId="0" fillId="11" borderId="5" xfId="0" applyFill="1" applyBorder="1" applyAlignment="1">
      <alignment horizontal="center"/>
    </xf>
    <xf numFmtId="0" fontId="19" fillId="7" borderId="0" xfId="0" applyFont="1" applyFill="1" applyAlignment="1">
      <alignment horizontal="center" vertical="center"/>
    </xf>
    <xf numFmtId="0" fontId="12" fillId="8" borderId="0" xfId="0" applyFont="1" applyFill="1" applyAlignment="1">
      <alignment horizontal="center"/>
    </xf>
    <xf numFmtId="0" fontId="12" fillId="8" borderId="15" xfId="0" applyFont="1" applyFill="1" applyBorder="1" applyAlignment="1">
      <alignment horizontal="center"/>
    </xf>
    <xf numFmtId="0" fontId="4" fillId="2" borderId="3" xfId="0" applyFont="1" applyFill="1" applyBorder="1" applyAlignment="1">
      <alignment horizontal="center"/>
    </xf>
    <xf numFmtId="0" fontId="5" fillId="0" borderId="4" xfId="0" applyFont="1" applyBorder="1"/>
    <xf numFmtId="0" fontId="1" fillId="5" borderId="0" xfId="0" applyFont="1" applyFill="1" applyAlignment="1">
      <alignment horizontal="center"/>
    </xf>
    <xf numFmtId="0" fontId="0" fillId="0" borderId="0" xfId="0"/>
    <xf numFmtId="0" fontId="1" fillId="5" borderId="1" xfId="0" applyFont="1" applyFill="1" applyBorder="1" applyAlignment="1">
      <alignment horizontal="center"/>
    </xf>
    <xf numFmtId="0" fontId="5" fillId="0" borderId="1" xfId="0" applyFont="1" applyBorder="1"/>
    <xf numFmtId="0" fontId="0" fillId="14" borderId="0" xfId="0" applyFill="1"/>
    <xf numFmtId="14" fontId="0" fillId="0" borderId="5" xfId="0" applyNumberFormat="1" applyFill="1" applyBorder="1"/>
    <xf numFmtId="0" fontId="0" fillId="0" borderId="5" xfId="0" applyFill="1" applyBorder="1"/>
    <xf numFmtId="0" fontId="0" fillId="0" borderId="5" xfId="0" applyFill="1" applyBorder="1" applyAlignment="1">
      <alignment horizontal="center"/>
    </xf>
    <xf numFmtId="14" fontId="0" fillId="0" borderId="5" xfId="0" applyNumberFormat="1" applyFill="1" applyBorder="1" applyAlignment="1">
      <alignment horizontal="left"/>
    </xf>
    <xf numFmtId="0" fontId="0" fillId="0" borderId="5" xfId="0" applyNumberFormat="1" applyFill="1" applyBorder="1" applyAlignment="1">
      <alignment horizontal="center"/>
    </xf>
    <xf numFmtId="2" fontId="0" fillId="0" borderId="5" xfId="0" applyNumberFormat="1" applyFill="1" applyBorder="1" applyAlignment="1">
      <alignment horizontal="center"/>
    </xf>
    <xf numFmtId="1" fontId="0" fillId="0" borderId="5" xfId="0" applyNumberFormat="1" applyFill="1" applyBorder="1" applyAlignment="1">
      <alignment horizontal="center"/>
    </xf>
    <xf numFmtId="0" fontId="0" fillId="0" borderId="0" xfId="0" applyFill="1"/>
    <xf numFmtId="0" fontId="0" fillId="0" borderId="0" xfId="0" applyFill="1" applyAlignment="1">
      <alignment horizontal="center"/>
    </xf>
    <xf numFmtId="1" fontId="0" fillId="0" borderId="0" xfId="0" applyNumberFormat="1" applyFill="1"/>
    <xf numFmtId="1" fontId="0" fillId="0" borderId="0" xfId="0" applyNumberFormat="1" applyFill="1" applyAlignment="1">
      <alignment horizontal="center"/>
    </xf>
    <xf numFmtId="14" fontId="0" fillId="0" borderId="0" xfId="0" applyNumberFormat="1" applyFill="1"/>
    <xf numFmtId="14" fontId="0" fillId="0" borderId="0" xfId="0" applyNumberFormat="1" applyFill="1" applyAlignment="1">
      <alignment horizontal="left"/>
    </xf>
    <xf numFmtId="0" fontId="0" fillId="0" borderId="0" xfId="0" applyNumberFormat="1" applyFill="1" applyAlignment="1">
      <alignment horizontal="center"/>
    </xf>
    <xf numFmtId="0" fontId="0" fillId="0" borderId="0" xfId="0" applyFill="1" applyAlignment="1">
      <alignment horizontal="left"/>
    </xf>
    <xf numFmtId="2" fontId="0" fillId="0" borderId="0" xfId="0" applyNumberFormat="1" applyFill="1" applyAlignment="1">
      <alignment horizontal="center"/>
    </xf>
  </cellXfs>
  <cellStyles count="1">
    <cellStyle name="Normal" xfId="0" builtinId="0"/>
  </cellStyles>
  <dxfs count="1068">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numFmt numFmtId="19" formatCode="dd/mm/yy"/>
    </dxf>
    <dxf>
      <numFmt numFmtId="19" formatCode="dd/mm/yy"/>
    </dxf>
    <dxf>
      <numFmt numFmtId="19" formatCode="dd/mm/yy"/>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shrinkToFit="1"/>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
    </dxf>
    <dxf>
      <numFmt numFmtId="19" formatCode="dd/mm/yy"/>
    </dxf>
    <dxf>
      <numFmt numFmtId="19" formatCode="dd/mm/yy"/>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9" formatCode="dd/mm/yy"/>
    </dxf>
    <dxf>
      <numFmt numFmtId="19" formatCode="dd/mm/yy"/>
    </dxf>
    <dxf>
      <numFmt numFmtId="19" formatCode="dd/mm/yy"/>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
    </dxf>
    <dxf>
      <numFmt numFmtId="19" formatCode="dd/mm/yy"/>
    </dxf>
    <dxf>
      <numFmt numFmtId="19" formatCode="dd/mm/yy"/>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2" formatCode="0.00"/>
    </dxf>
    <dxf>
      <fill>
        <patternFill>
          <bgColor rgb="FFFFFF00"/>
        </patternFill>
      </fill>
    </dxf>
    <dxf>
      <numFmt numFmtId="19" formatCode="dd/mm/yy"/>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fill>
        <patternFill patternType="solid">
          <fgColor rgb="FFFFFF00"/>
          <bgColor rgb="FFFFFF00"/>
        </patternFill>
      </fill>
      <alignment horizontal="righ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font>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none"/>
      </font>
      <numFmt numFmtId="1"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numFmt numFmtId="5" formatCode="#,##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none"/>
      </font>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Arial"/>
        <scheme val="none"/>
      </font>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none"/>
      </font>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scheme val="none"/>
      </font>
      <numFmt numFmtId="19" formatCode="dd/mm/yy"/>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numFmt numFmtId="19" formatCode="dd/mm/yy"/>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Arial"/>
        <scheme val="none"/>
      </font>
      <numFmt numFmtId="19" formatCode="dd/mm/yy"/>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scheme val="none"/>
      </font>
      <numFmt numFmtId="0" formatCode="General"/>
      <alignment horizontal="left" vertical="bottom" textRotation="0" wrapText="0" indent="0" justifyLastLine="0" shrinkToFit="0" readingOrder="0"/>
      <border diagonalUp="0" diagonalDown="0" outline="0">
        <left/>
        <right/>
        <top style="thin">
          <color indexed="64"/>
        </top>
        <bottom style="thin">
          <color indexed="64"/>
        </bottom>
      </border>
    </dxf>
    <dxf>
      <font>
        <b/>
        <i val="0"/>
        <strike val="0"/>
        <condense val="0"/>
        <extend val="0"/>
        <outline val="0"/>
        <shadow val="0"/>
        <u val="none"/>
        <vertAlign val="baseline"/>
        <sz val="11"/>
        <color theme="1"/>
        <name val="Arial"/>
        <scheme val="none"/>
      </font>
      <numFmt numFmtId="0" formatCode="Genera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scheme val="none"/>
      </font>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Arial"/>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dxf>
    <dxf>
      <alignment horizontal="center"/>
    </dxf>
    <dxf>
      <numFmt numFmtId="2" formatCode="0.00"/>
      <fill>
        <patternFill>
          <fgColor theme="3" tint="0.14999847407452621"/>
        </patternFill>
      </fill>
      <alignment horizontal="center"/>
    </dxf>
    <dxf>
      <numFmt numFmtId="2" formatCode="0.00"/>
    </dxf>
    <dxf>
      <numFmt numFmtId="2" formatCode="0.00"/>
    </dxf>
    <dxf>
      <numFmt numFmtId="2" formatCode="0.00"/>
    </dxf>
    <dxf>
      <font>
        <b/>
      </font>
    </dxf>
    <dxf>
      <font>
        <b/>
      </font>
    </dxf>
    <dxf>
      <font>
        <b/>
      </font>
    </dxf>
    <dxf>
      <font>
        <b/>
      </font>
    </dxf>
    <dxf>
      <font>
        <b/>
      </font>
    </dxf>
    <dxf>
      <fill>
        <patternFill>
          <bgColor theme="8" tint="-0.249977111117893"/>
        </patternFill>
      </fill>
    </dxf>
    <dxf>
      <fill>
        <patternFill>
          <bgColor theme="8" tint="-0.249977111117893"/>
        </patternFill>
      </fill>
    </dxf>
    <dxf>
      <fill>
        <patternFill>
          <bgColor theme="3" tint="0.14999847407452621"/>
        </patternFill>
      </fill>
    </dxf>
    <dxf>
      <fill>
        <patternFill>
          <bgColor theme="3" tint="0.14999847407452621"/>
        </patternFill>
      </fill>
    </dxf>
    <dxf>
      <fill>
        <patternFill>
          <bgColor theme="4" tint="-0.249977111117893"/>
        </patternFill>
      </fill>
    </dxf>
    <dxf>
      <fill>
        <patternFill>
          <bgColor theme="4" tint="-0.249977111117893"/>
        </patternFill>
      </fill>
    </dxf>
    <dxf>
      <fill>
        <patternFill>
          <bgColor theme="4" tint="-0.249977111117893"/>
        </patternFill>
      </fill>
    </dxf>
    <dxf>
      <font>
        <color theme="2" tint="-0.249977111117893"/>
      </font>
    </dxf>
    <dxf>
      <font>
        <color theme="2" tint="-0.249977111117893"/>
      </font>
    </dxf>
    <dxf>
      <font>
        <color theme="2" tint="-0.249977111117893"/>
      </font>
    </dxf>
    <dxf>
      <font>
        <color theme="2" tint="-0.249977111117893"/>
      </font>
    </dxf>
    <dxf>
      <font>
        <color theme="2" tint="-0.249977111117893"/>
      </font>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numFmt numFmtId="2" formatCode="0.00"/>
    </dxf>
    <dxf>
      <font>
        <b/>
      </font>
    </dxf>
    <dxf>
      <font>
        <b/>
      </font>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2" tint="-0.14999847407452621"/>
        </patternFill>
      </fill>
    </dxf>
    <dxf>
      <fill>
        <patternFill patternType="solid">
          <bgColor theme="2" tint="-0.14999847407452621"/>
        </patternFill>
      </fill>
    </dxf>
    <dxf>
      <alignment horizontal="center"/>
    </dxf>
    <dxf>
      <alignment horizontal="center"/>
    </dxf>
    <dxf>
      <alignment horizontal="center"/>
    </dxf>
    <dxf>
      <alignment horizontal="center"/>
    </dxf>
    <dxf>
      <numFmt numFmtId="2" formatCode="0.00"/>
    </dxf>
    <dxf>
      <numFmt numFmtId="2" formatCode="0.00"/>
    </dxf>
    <dxf>
      <fill>
        <patternFill>
          <fgColor indexed="64"/>
          <bgColor theme="4" tint="-0.249977111117893"/>
        </patternFill>
      </fill>
    </dxf>
    <dxf>
      <fill>
        <patternFill>
          <fgColor indexed="64"/>
          <bgColor theme="4" tint="-0.249977111117893"/>
        </patternFill>
      </fill>
    </dxf>
    <dxf>
      <numFmt numFmtId="2" formatCode="0.00"/>
    </dxf>
    <dxf>
      <numFmt numFmtId="2" formatCode="0.00"/>
    </dxf>
    <dxf>
      <fill>
        <patternFill>
          <fgColor theme="4" tint="-0.249977111117893"/>
        </patternFill>
      </fill>
    </dxf>
    <dxf>
      <fill>
        <patternFill>
          <fgColor theme="4" tint="-0.249977111117893"/>
        </patternFill>
      </fill>
    </dxf>
    <dxf>
      <fill>
        <patternFill>
          <fgColor theme="4" tint="-0.249977111117893"/>
        </patternFill>
      </fill>
    </dxf>
    <dxf>
      <font>
        <color theme="2" tint="-0.249977111117893"/>
      </font>
    </dxf>
    <dxf>
      <font>
        <color theme="2" tint="-0.249977111117893"/>
      </font>
    </dxf>
    <dxf>
      <font>
        <color theme="2" tint="-0.249977111117893"/>
      </font>
    </dxf>
    <dxf>
      <font>
        <color theme="2" tint="-0.249977111117893"/>
      </font>
    </dxf>
    <dxf>
      <font>
        <color theme="2" tint="-0.249977111117893"/>
      </font>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b/>
      </font>
    </dxf>
    <dxf>
      <font>
        <b/>
      </font>
    </dxf>
    <dxf>
      <font>
        <b/>
      </font>
    </dxf>
    <dxf>
      <alignment horizontal="center"/>
    </dxf>
    <dxf>
      <alignment horizontal="center"/>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2" formatCode="0.0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9" formatCode="dd/mm/yy"/>
    </dxf>
    <dxf>
      <numFmt numFmtId="19" formatCode="dd/mm/yy"/>
    </dxf>
    <dxf>
      <numFmt numFmtId="19" formatCode="dd/mm/yy"/>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numFmt numFmtId="19" formatCode="dd/mm/yy"/>
    </dxf>
    <dxf>
      <numFmt numFmtId="19" formatCode="dd/mm/yy"/>
    </dxf>
    <dxf>
      <numFmt numFmtId="19" formatCode="dd/mm/yy"/>
    </dxf>
    <dxf>
      <alignment shrinkToFit="1"/>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numFmt numFmtId="19" formatCode="dd/mm/yy"/>
    </dxf>
    <dxf>
      <numFmt numFmtId="19" formatCode="dd/mm/yy"/>
    </dxf>
    <dxf>
      <numFmt numFmtId="19" formatCode="dd/mm/yy"/>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alignment horizontal="center"/>
    </dxf>
    <dxf>
      <numFmt numFmtId="19" formatCode="dd/mm/yy"/>
    </dxf>
    <dxf>
      <numFmt numFmtId="19" formatCode="dd/mm/yy"/>
    </dxf>
    <dxf>
      <numFmt numFmtId="19" formatCode="dd/mm/yy"/>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1" defaultTableStyle="TableStyleMedium2" defaultPivotStyle="PivotStyleLight16">
    <tableStyle name="Slicer Style 1" pivot="0" table="0" count="0" xr9:uid="{4E4AD3AD-C19C-4937-830A-AE1E3FD9DF92}"/>
  </tableStyles>
  <colors>
    <mruColors>
      <color rgb="FF000099"/>
      <color rgb="FF66FFFF"/>
      <color rgb="FF00FFFF"/>
      <color rgb="FF00CCFF"/>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customschemas.google.com/relationships/workbookmetadata" Target="meta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[Historico STRENGT CCM LM.xlsx]PlayerStats!pv_Peso</c:name>
    <c:fmtId val="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PlayerStats!$O$4</c:f>
              <c:strCache>
                <c:ptCount val="1"/>
                <c:pt idx="0">
                  <c:v>Peso.</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PlayerStats!$N$5:$N$14</c:f>
              <c:strCache>
                <c:ptCount val="9"/>
                <c:pt idx="0">
                  <c:v>21 03 24</c:v>
                </c:pt>
                <c:pt idx="1">
                  <c:v>31 01 24</c:v>
                </c:pt>
                <c:pt idx="2">
                  <c:v>21 11 23</c:v>
                </c:pt>
                <c:pt idx="3">
                  <c:v>01 11 23</c:v>
                </c:pt>
                <c:pt idx="4">
                  <c:v>01 08 23</c:v>
                </c:pt>
                <c:pt idx="5">
                  <c:v>01 07 23</c:v>
                </c:pt>
                <c:pt idx="6">
                  <c:v>01 06 23</c:v>
                </c:pt>
                <c:pt idx="7">
                  <c:v>01 03 23</c:v>
                </c:pt>
                <c:pt idx="8">
                  <c:v>01 12 22</c:v>
                </c:pt>
              </c:strCache>
            </c:strRef>
          </c:cat>
          <c:val>
            <c:numRef>
              <c:f>PlayerStats!$O$5:$O$14</c:f>
              <c:numCache>
                <c:formatCode>General</c:formatCode>
                <c:ptCount val="9"/>
                <c:pt idx="3">
                  <c:v>102.4</c:v>
                </c:pt>
                <c:pt idx="4">
                  <c:v>100.9</c:v>
                </c:pt>
                <c:pt idx="5">
                  <c:v>103</c:v>
                </c:pt>
                <c:pt idx="6">
                  <c:v>104.6</c:v>
                </c:pt>
                <c:pt idx="8">
                  <c:v>109.8</c:v>
                </c:pt>
              </c:numCache>
            </c:numRef>
          </c:val>
          <c:extLst>
            <c:ext xmlns:c16="http://schemas.microsoft.com/office/drawing/2014/chart" uri="{C3380CC4-5D6E-409C-BE32-E72D297353CC}">
              <c16:uniqueId val="{00000000-4A28-4780-B3C0-0332A03E964B}"/>
            </c:ext>
          </c:extLst>
        </c:ser>
        <c:ser>
          <c:idx val="1"/>
          <c:order val="1"/>
          <c:tx>
            <c:strRef>
              <c:f>PlayerStats!$P$4</c:f>
              <c:strCache>
                <c:ptCount val="1"/>
                <c:pt idx="0">
                  <c:v>Estatura.</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PlayerStats!$N$5:$N$14</c:f>
              <c:strCache>
                <c:ptCount val="9"/>
                <c:pt idx="0">
                  <c:v>21 03 24</c:v>
                </c:pt>
                <c:pt idx="1">
                  <c:v>31 01 24</c:v>
                </c:pt>
                <c:pt idx="2">
                  <c:v>21 11 23</c:v>
                </c:pt>
                <c:pt idx="3">
                  <c:v>01 11 23</c:v>
                </c:pt>
                <c:pt idx="4">
                  <c:v>01 08 23</c:v>
                </c:pt>
                <c:pt idx="5">
                  <c:v>01 07 23</c:v>
                </c:pt>
                <c:pt idx="6">
                  <c:v>01 06 23</c:v>
                </c:pt>
                <c:pt idx="7">
                  <c:v>01 03 23</c:v>
                </c:pt>
                <c:pt idx="8">
                  <c:v>01 12 22</c:v>
                </c:pt>
              </c:strCache>
            </c:strRef>
          </c:cat>
          <c:val>
            <c:numRef>
              <c:f>PlayerStats!$P$5:$P$14</c:f>
              <c:numCache>
                <c:formatCode>General</c:formatCode>
                <c:ptCount val="9"/>
                <c:pt idx="3">
                  <c:v>180.5</c:v>
                </c:pt>
                <c:pt idx="4">
                  <c:v>180</c:v>
                </c:pt>
                <c:pt idx="5">
                  <c:v>181</c:v>
                </c:pt>
                <c:pt idx="6">
                  <c:v>181.3</c:v>
                </c:pt>
              </c:numCache>
            </c:numRef>
          </c:val>
          <c:extLst>
            <c:ext xmlns:c16="http://schemas.microsoft.com/office/drawing/2014/chart" uri="{C3380CC4-5D6E-409C-BE32-E72D297353CC}">
              <c16:uniqueId val="{00000001-4A28-4780-B3C0-0332A03E964B}"/>
            </c:ext>
          </c:extLst>
        </c:ser>
        <c:dLbls>
          <c:showLegendKey val="0"/>
          <c:showVal val="1"/>
          <c:showCatName val="0"/>
          <c:showSerName val="0"/>
          <c:showPercent val="0"/>
          <c:showBubbleSize val="0"/>
        </c:dLbls>
        <c:axId val="523269583"/>
        <c:axId val="527163647"/>
      </c:radarChart>
      <c:catAx>
        <c:axId val="523269583"/>
        <c:scaling>
          <c:orientation val="minMax"/>
        </c:scaling>
        <c:delete val="0"/>
        <c:axPos val="b"/>
        <c:majorGridlines>
          <c:spPr>
            <a:ln w="9525" cap="flat" cmpd="sng" algn="ctr">
              <a:solidFill>
                <a:schemeClr val="lt1">
                  <a:lumMod val="95000"/>
                  <a:alpha val="10000"/>
                </a:schemeClr>
              </a:solidFill>
              <a:round/>
            </a:ln>
            <a:effectLst/>
          </c:spPr>
        </c:majorGridlines>
        <c:numFmt formatCode="d/m/yy;@" sourceLinked="0"/>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crossAx val="527163647"/>
        <c:crosses val="autoZero"/>
        <c:auto val="1"/>
        <c:lblAlgn val="ctr"/>
        <c:lblOffset val="100"/>
        <c:noMultiLvlLbl val="0"/>
      </c:catAx>
      <c:valAx>
        <c:axId val="527163647"/>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523269583"/>
        <c:crosses val="autoZero"/>
        <c:crossBetween val="between"/>
      </c:valAx>
      <c:spPr>
        <a:noFill/>
        <a:ln>
          <a:noFill/>
        </a:ln>
        <a:effectLst/>
      </c:spPr>
    </c:plotArea>
    <c:plotVisOnly val="1"/>
    <c:dispBlanksAs val="gap"/>
    <c:showDLblsOverMax val="0"/>
    <c:extLst/>
  </c:chart>
  <c:spPr>
    <a:gradFill flip="none" rotWithShape="1">
      <a:gsLst>
        <a:gs pos="0">
          <a:schemeClr val="accent1"/>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ln>
      <a:noFill/>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[Historico STRENGT CCM LM.xlsx]PlayerStats!pv_speed</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FFFF"/>
          </a:soli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FFFF"/>
          </a:soli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PlayerStats!$C$4</c:f>
              <c:strCache>
                <c:ptCount val="1"/>
                <c:pt idx="0">
                  <c:v>10 yrs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PlayerStats!$B$5:$B$13</c:f>
              <c:strCache>
                <c:ptCount val="9"/>
                <c:pt idx="0">
                  <c:v>01 12 22 00:00</c:v>
                </c:pt>
                <c:pt idx="1">
                  <c:v>01 03 23 00:00</c:v>
                </c:pt>
                <c:pt idx="2">
                  <c:v>01 06 23 00:00</c:v>
                </c:pt>
                <c:pt idx="3">
                  <c:v>01 07 23 00:00</c:v>
                </c:pt>
                <c:pt idx="4">
                  <c:v>21 11 23 00:00</c:v>
                </c:pt>
                <c:pt idx="5">
                  <c:v>01 08 23 00:00</c:v>
                </c:pt>
                <c:pt idx="6">
                  <c:v>01 11 23 00:00</c:v>
                </c:pt>
                <c:pt idx="7">
                  <c:v>31 01 24 00:00</c:v>
                </c:pt>
                <c:pt idx="8">
                  <c:v>21 03 24 00:00</c:v>
                </c:pt>
              </c:strCache>
            </c:strRef>
          </c:cat>
          <c:val>
            <c:numRef>
              <c:f>PlayerStats!$C$5:$C$13</c:f>
              <c:numCache>
                <c:formatCode>General</c:formatCode>
                <c:ptCount val="9"/>
                <c:pt idx="0">
                  <c:v>1.72</c:v>
                </c:pt>
                <c:pt idx="2">
                  <c:v>1.55</c:v>
                </c:pt>
                <c:pt idx="4">
                  <c:v>1.58</c:v>
                </c:pt>
                <c:pt idx="7">
                  <c:v>1.58</c:v>
                </c:pt>
                <c:pt idx="8">
                  <c:v>1.54</c:v>
                </c:pt>
              </c:numCache>
            </c:numRef>
          </c:val>
          <c:extLst>
            <c:ext xmlns:c16="http://schemas.microsoft.com/office/drawing/2014/chart" uri="{C3380CC4-5D6E-409C-BE32-E72D297353CC}">
              <c16:uniqueId val="{00000000-F9DD-4123-9BE9-72CD0D70C9C0}"/>
            </c:ext>
          </c:extLst>
        </c:ser>
        <c:ser>
          <c:idx val="1"/>
          <c:order val="1"/>
          <c:tx>
            <c:strRef>
              <c:f>PlayerStats!$D$4</c:f>
              <c:strCache>
                <c:ptCount val="1"/>
                <c:pt idx="0">
                  <c:v>40 yrs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PlayerStats!$B$5:$B$13</c:f>
              <c:strCache>
                <c:ptCount val="9"/>
                <c:pt idx="0">
                  <c:v>01 12 22 00:00</c:v>
                </c:pt>
                <c:pt idx="1">
                  <c:v>01 03 23 00:00</c:v>
                </c:pt>
                <c:pt idx="2">
                  <c:v>01 06 23 00:00</c:v>
                </c:pt>
                <c:pt idx="3">
                  <c:v>01 07 23 00:00</c:v>
                </c:pt>
                <c:pt idx="4">
                  <c:v>21 11 23 00:00</c:v>
                </c:pt>
                <c:pt idx="5">
                  <c:v>01 08 23 00:00</c:v>
                </c:pt>
                <c:pt idx="6">
                  <c:v>01 11 23 00:00</c:v>
                </c:pt>
                <c:pt idx="7">
                  <c:v>31 01 24 00:00</c:v>
                </c:pt>
                <c:pt idx="8">
                  <c:v>21 03 24 00:00</c:v>
                </c:pt>
              </c:strCache>
            </c:strRef>
          </c:cat>
          <c:val>
            <c:numRef>
              <c:f>PlayerStats!$D$5:$D$13</c:f>
              <c:numCache>
                <c:formatCode>0.00</c:formatCode>
                <c:ptCount val="9"/>
                <c:pt idx="8">
                  <c:v>4.87</c:v>
                </c:pt>
              </c:numCache>
            </c:numRef>
          </c:val>
          <c:extLst>
            <c:ext xmlns:c16="http://schemas.microsoft.com/office/drawing/2014/chart" uri="{C3380CC4-5D6E-409C-BE32-E72D297353CC}">
              <c16:uniqueId val="{00000001-F9DD-4123-9BE9-72CD0D70C9C0}"/>
            </c:ext>
          </c:extLst>
        </c:ser>
        <c:ser>
          <c:idx val="2"/>
          <c:order val="2"/>
          <c:tx>
            <c:strRef>
              <c:f>PlayerStats!$E$4</c:f>
              <c:strCache>
                <c:ptCount val="1"/>
                <c:pt idx="0">
                  <c:v>ProDrill</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PlayerStats!$B$5:$B$13</c:f>
              <c:strCache>
                <c:ptCount val="9"/>
                <c:pt idx="0">
                  <c:v>01 12 22 00:00</c:v>
                </c:pt>
                <c:pt idx="1">
                  <c:v>01 03 23 00:00</c:v>
                </c:pt>
                <c:pt idx="2">
                  <c:v>01 06 23 00:00</c:v>
                </c:pt>
                <c:pt idx="3">
                  <c:v>01 07 23 00:00</c:v>
                </c:pt>
                <c:pt idx="4">
                  <c:v>21 11 23 00:00</c:v>
                </c:pt>
                <c:pt idx="5">
                  <c:v>01 08 23 00:00</c:v>
                </c:pt>
                <c:pt idx="6">
                  <c:v>01 11 23 00:00</c:v>
                </c:pt>
                <c:pt idx="7">
                  <c:v>31 01 24 00:00</c:v>
                </c:pt>
                <c:pt idx="8">
                  <c:v>21 03 24 00:00</c:v>
                </c:pt>
              </c:strCache>
            </c:strRef>
          </c:cat>
          <c:val>
            <c:numRef>
              <c:f>PlayerStats!$E$5:$E$13</c:f>
              <c:numCache>
                <c:formatCode>General</c:formatCode>
                <c:ptCount val="9"/>
                <c:pt idx="0">
                  <c:v>4.8099999999999996</c:v>
                </c:pt>
                <c:pt idx="2">
                  <c:v>4.6399999999999997</c:v>
                </c:pt>
                <c:pt idx="4">
                  <c:v>4.8499999999999996</c:v>
                </c:pt>
                <c:pt idx="7">
                  <c:v>7.75</c:v>
                </c:pt>
                <c:pt idx="8">
                  <c:v>4.5999999999999996</c:v>
                </c:pt>
              </c:numCache>
            </c:numRef>
          </c:val>
          <c:extLst>
            <c:ext xmlns:c16="http://schemas.microsoft.com/office/drawing/2014/chart" uri="{C3380CC4-5D6E-409C-BE32-E72D297353CC}">
              <c16:uniqueId val="{00000002-F9DD-4123-9BE9-72CD0D70C9C0}"/>
            </c:ext>
          </c:extLst>
        </c:ser>
        <c:ser>
          <c:idx val="3"/>
          <c:order val="3"/>
          <c:tx>
            <c:strRef>
              <c:f>PlayerStats!$F$4</c:f>
              <c:strCache>
                <c:ptCount val="1"/>
                <c:pt idx="0">
                  <c:v>L Drill</c:v>
                </c:pt>
              </c:strCache>
            </c:strRef>
          </c:tx>
          <c:spPr>
            <a:solidFill>
              <a:srgbClr val="00FFFF"/>
            </a:solidFill>
            <a:ln w="25400">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PlayerStats!$B$5:$B$13</c:f>
              <c:strCache>
                <c:ptCount val="9"/>
                <c:pt idx="0">
                  <c:v>01 12 22 00:00</c:v>
                </c:pt>
                <c:pt idx="1">
                  <c:v>01 03 23 00:00</c:v>
                </c:pt>
                <c:pt idx="2">
                  <c:v>01 06 23 00:00</c:v>
                </c:pt>
                <c:pt idx="3">
                  <c:v>01 07 23 00:00</c:v>
                </c:pt>
                <c:pt idx="4">
                  <c:v>21 11 23 00:00</c:v>
                </c:pt>
                <c:pt idx="5">
                  <c:v>01 08 23 00:00</c:v>
                </c:pt>
                <c:pt idx="6">
                  <c:v>01 11 23 00:00</c:v>
                </c:pt>
                <c:pt idx="7">
                  <c:v>31 01 24 00:00</c:v>
                </c:pt>
                <c:pt idx="8">
                  <c:v>21 03 24 00:00</c:v>
                </c:pt>
              </c:strCache>
            </c:strRef>
          </c:cat>
          <c:val>
            <c:numRef>
              <c:f>PlayerStats!$F$5:$F$13</c:f>
              <c:numCache>
                <c:formatCode>General</c:formatCode>
                <c:ptCount val="9"/>
                <c:pt idx="0">
                  <c:v>8.1199999999999992</c:v>
                </c:pt>
                <c:pt idx="2">
                  <c:v>7.31</c:v>
                </c:pt>
                <c:pt idx="4">
                  <c:v>7.29</c:v>
                </c:pt>
                <c:pt idx="7">
                  <c:v>4.9000000000000004</c:v>
                </c:pt>
                <c:pt idx="8">
                  <c:v>7.62</c:v>
                </c:pt>
              </c:numCache>
            </c:numRef>
          </c:val>
          <c:extLst>
            <c:ext xmlns:c16="http://schemas.microsoft.com/office/drawing/2014/chart" uri="{C3380CC4-5D6E-409C-BE32-E72D297353CC}">
              <c16:uniqueId val="{00000003-F9DD-4123-9BE9-72CD0D70C9C0}"/>
            </c:ext>
          </c:extLst>
        </c:ser>
        <c:ser>
          <c:idx val="4"/>
          <c:order val="4"/>
          <c:tx>
            <c:strRef>
              <c:f>PlayerStats!$G$4</c:f>
              <c:strCache>
                <c:ptCount val="1"/>
                <c:pt idx="0">
                  <c:v>Bjump</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25400">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PlayerStats!$B$5:$B$13</c:f>
              <c:strCache>
                <c:ptCount val="9"/>
                <c:pt idx="0">
                  <c:v>01 12 22 00:00</c:v>
                </c:pt>
                <c:pt idx="1">
                  <c:v>01 03 23 00:00</c:v>
                </c:pt>
                <c:pt idx="2">
                  <c:v>01 06 23 00:00</c:v>
                </c:pt>
                <c:pt idx="3">
                  <c:v>01 07 23 00:00</c:v>
                </c:pt>
                <c:pt idx="4">
                  <c:v>21 11 23 00:00</c:v>
                </c:pt>
                <c:pt idx="5">
                  <c:v>01 08 23 00:00</c:v>
                </c:pt>
                <c:pt idx="6">
                  <c:v>01 11 23 00:00</c:v>
                </c:pt>
                <c:pt idx="7">
                  <c:v>31 01 24 00:00</c:v>
                </c:pt>
                <c:pt idx="8">
                  <c:v>21 03 24 00:00</c:v>
                </c:pt>
              </c:strCache>
            </c:strRef>
          </c:cat>
          <c:val>
            <c:numRef>
              <c:f>PlayerStats!$G$5:$G$13</c:f>
              <c:numCache>
                <c:formatCode>General</c:formatCode>
                <c:ptCount val="9"/>
                <c:pt idx="0">
                  <c:v>2.46</c:v>
                </c:pt>
                <c:pt idx="2">
                  <c:v>2.48</c:v>
                </c:pt>
                <c:pt idx="4">
                  <c:v>2.65</c:v>
                </c:pt>
                <c:pt idx="7">
                  <c:v>2.63</c:v>
                </c:pt>
                <c:pt idx="8">
                  <c:v>2.68</c:v>
                </c:pt>
              </c:numCache>
            </c:numRef>
          </c:val>
          <c:extLst>
            <c:ext xmlns:c16="http://schemas.microsoft.com/office/drawing/2014/chart" uri="{C3380CC4-5D6E-409C-BE32-E72D297353CC}">
              <c16:uniqueId val="{00000000-C293-4E0D-8099-078E537B4088}"/>
            </c:ext>
          </c:extLst>
        </c:ser>
        <c:dLbls>
          <c:dLblPos val="inEnd"/>
          <c:showLegendKey val="0"/>
          <c:showVal val="1"/>
          <c:showCatName val="0"/>
          <c:showSerName val="0"/>
          <c:showPercent val="0"/>
          <c:showBubbleSize val="0"/>
        </c:dLbls>
        <c:gapWidth val="100"/>
        <c:overlap val="-24"/>
        <c:axId val="523269583"/>
        <c:axId val="527163647"/>
      </c:barChart>
      <c:dateAx>
        <c:axId val="523269583"/>
        <c:scaling>
          <c:orientation val="minMax"/>
        </c:scaling>
        <c:delete val="0"/>
        <c:axPos val="b"/>
        <c:numFmt formatCode="[$-409]d\-mmm\-yy;@" sourceLinked="0"/>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crossAx val="527163647"/>
        <c:crosses val="autoZero"/>
        <c:auto val="0"/>
        <c:lblOffset val="100"/>
        <c:baseTimeUnit val="days"/>
      </c:dateAx>
      <c:valAx>
        <c:axId val="527163647"/>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crossAx val="523269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legend>
    <c:plotVisOnly val="1"/>
    <c:dispBlanksAs val="gap"/>
    <c:showDLblsOverMax val="0"/>
    <c:extLst/>
  </c:chart>
  <c:spPr>
    <a:gradFill flip="none" rotWithShape="1">
      <a:gsLst>
        <a:gs pos="0">
          <a:schemeClr val="accent1"/>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ln>
      <a:noFill/>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[Historico STRENGT CCM LM.xlsx]PlayerStats!pv_strength</c:name>
    <c:fmtId val="7"/>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6FFFF"/>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6FFFF"/>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PlayerStats!$J$4</c:f>
              <c:strCache>
                <c:ptCount val="1"/>
                <c:pt idx="0">
                  <c:v>Bench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PlayerStats!$I$5:$I$13</c:f>
              <c:strCache>
                <c:ptCount val="9"/>
                <c:pt idx="0">
                  <c:v>01 12 22 00:00</c:v>
                </c:pt>
                <c:pt idx="1">
                  <c:v>01 03 23 00:00</c:v>
                </c:pt>
                <c:pt idx="2">
                  <c:v>01 06 23 00:00</c:v>
                </c:pt>
                <c:pt idx="3">
                  <c:v>01 07 23 00:00</c:v>
                </c:pt>
                <c:pt idx="4">
                  <c:v>21 11 23 00:00</c:v>
                </c:pt>
                <c:pt idx="5">
                  <c:v>01 08 23 00:00</c:v>
                </c:pt>
                <c:pt idx="6">
                  <c:v>01 11 23 00:00</c:v>
                </c:pt>
                <c:pt idx="7">
                  <c:v>31 01 24 00:00</c:v>
                </c:pt>
                <c:pt idx="8">
                  <c:v>21 03 24 00:00</c:v>
                </c:pt>
              </c:strCache>
            </c:strRef>
          </c:cat>
          <c:val>
            <c:numRef>
              <c:f>PlayerStats!$J$5:$J$13</c:f>
              <c:numCache>
                <c:formatCode>0</c:formatCode>
                <c:ptCount val="9"/>
                <c:pt idx="1">
                  <c:v>140</c:v>
                </c:pt>
                <c:pt idx="2">
                  <c:v>140</c:v>
                </c:pt>
                <c:pt idx="4">
                  <c:v>140</c:v>
                </c:pt>
                <c:pt idx="8">
                  <c:v>150</c:v>
                </c:pt>
              </c:numCache>
            </c:numRef>
          </c:val>
          <c:extLst>
            <c:ext xmlns:c16="http://schemas.microsoft.com/office/drawing/2014/chart" uri="{C3380CC4-5D6E-409C-BE32-E72D297353CC}">
              <c16:uniqueId val="{00000000-CA69-4E57-B14E-A49BBE1B010D}"/>
            </c:ext>
          </c:extLst>
        </c:ser>
        <c:ser>
          <c:idx val="1"/>
          <c:order val="1"/>
          <c:tx>
            <c:strRef>
              <c:f>PlayerStats!$K$4</c:f>
              <c:strCache>
                <c:ptCount val="1"/>
                <c:pt idx="0">
                  <c:v>Clean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PlayerStats!$I$5:$I$13</c:f>
              <c:strCache>
                <c:ptCount val="9"/>
                <c:pt idx="0">
                  <c:v>01 12 22 00:00</c:v>
                </c:pt>
                <c:pt idx="1">
                  <c:v>01 03 23 00:00</c:v>
                </c:pt>
                <c:pt idx="2">
                  <c:v>01 06 23 00:00</c:v>
                </c:pt>
                <c:pt idx="3">
                  <c:v>01 07 23 00:00</c:v>
                </c:pt>
                <c:pt idx="4">
                  <c:v>21 11 23 00:00</c:v>
                </c:pt>
                <c:pt idx="5">
                  <c:v>01 08 23 00:00</c:v>
                </c:pt>
                <c:pt idx="6">
                  <c:v>01 11 23 00:00</c:v>
                </c:pt>
                <c:pt idx="7">
                  <c:v>31 01 24 00:00</c:v>
                </c:pt>
                <c:pt idx="8">
                  <c:v>21 03 24 00:00</c:v>
                </c:pt>
              </c:strCache>
            </c:strRef>
          </c:cat>
          <c:val>
            <c:numRef>
              <c:f>PlayerStats!$K$5:$K$13</c:f>
              <c:numCache>
                <c:formatCode>0</c:formatCode>
                <c:ptCount val="9"/>
                <c:pt idx="1">
                  <c:v>115</c:v>
                </c:pt>
                <c:pt idx="4">
                  <c:v>100</c:v>
                </c:pt>
                <c:pt idx="8">
                  <c:v>135</c:v>
                </c:pt>
              </c:numCache>
            </c:numRef>
          </c:val>
          <c:extLst>
            <c:ext xmlns:c16="http://schemas.microsoft.com/office/drawing/2014/chart" uri="{C3380CC4-5D6E-409C-BE32-E72D297353CC}">
              <c16:uniqueId val="{00000001-CA69-4E57-B14E-A49BBE1B010D}"/>
            </c:ext>
          </c:extLst>
        </c:ser>
        <c:ser>
          <c:idx val="2"/>
          <c:order val="2"/>
          <c:tx>
            <c:strRef>
              <c:f>PlayerStats!$L$4</c:f>
              <c:strCache>
                <c:ptCount val="1"/>
                <c:pt idx="0">
                  <c:v>Squat</c:v>
                </c:pt>
              </c:strCache>
            </c:strRef>
          </c:tx>
          <c:spPr>
            <a:solidFill>
              <a:srgbClr val="66FFFF"/>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PlayerStats!$I$5:$I$13</c:f>
              <c:strCache>
                <c:ptCount val="9"/>
                <c:pt idx="0">
                  <c:v>01 12 22 00:00</c:v>
                </c:pt>
                <c:pt idx="1">
                  <c:v>01 03 23 00:00</c:v>
                </c:pt>
                <c:pt idx="2">
                  <c:v>01 06 23 00:00</c:v>
                </c:pt>
                <c:pt idx="3">
                  <c:v>01 07 23 00:00</c:v>
                </c:pt>
                <c:pt idx="4">
                  <c:v>21 11 23 00:00</c:v>
                </c:pt>
                <c:pt idx="5">
                  <c:v>01 08 23 00:00</c:v>
                </c:pt>
                <c:pt idx="6">
                  <c:v>01 11 23 00:00</c:v>
                </c:pt>
                <c:pt idx="7">
                  <c:v>31 01 24 00:00</c:v>
                </c:pt>
                <c:pt idx="8">
                  <c:v>21 03 24 00:00</c:v>
                </c:pt>
              </c:strCache>
            </c:strRef>
          </c:cat>
          <c:val>
            <c:numRef>
              <c:f>PlayerStats!$L$5:$L$13</c:f>
              <c:numCache>
                <c:formatCode>0</c:formatCode>
                <c:ptCount val="9"/>
                <c:pt idx="1">
                  <c:v>180</c:v>
                </c:pt>
                <c:pt idx="4">
                  <c:v>190</c:v>
                </c:pt>
                <c:pt idx="8">
                  <c:v>200</c:v>
                </c:pt>
              </c:numCache>
            </c:numRef>
          </c:val>
          <c:extLst>
            <c:ext xmlns:c16="http://schemas.microsoft.com/office/drawing/2014/chart" uri="{C3380CC4-5D6E-409C-BE32-E72D297353CC}">
              <c16:uniqueId val="{00000002-CA69-4E57-B14E-A49BBE1B010D}"/>
            </c:ext>
          </c:extLst>
        </c:ser>
        <c:dLbls>
          <c:dLblPos val="inEnd"/>
          <c:showLegendKey val="0"/>
          <c:showVal val="1"/>
          <c:showCatName val="0"/>
          <c:showSerName val="0"/>
          <c:showPercent val="0"/>
          <c:showBubbleSize val="0"/>
        </c:dLbls>
        <c:gapWidth val="100"/>
        <c:overlap val="-24"/>
        <c:axId val="523269583"/>
        <c:axId val="527163647"/>
      </c:barChart>
      <c:catAx>
        <c:axId val="523269583"/>
        <c:scaling>
          <c:orientation val="minMax"/>
        </c:scaling>
        <c:delete val="0"/>
        <c:axPos val="b"/>
        <c:numFmt formatCode="d/m/yy;@" sourceLinked="0"/>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crossAx val="527163647"/>
        <c:crosses val="autoZero"/>
        <c:auto val="1"/>
        <c:lblAlgn val="ctr"/>
        <c:lblOffset val="100"/>
        <c:noMultiLvlLbl val="0"/>
      </c:catAx>
      <c:valAx>
        <c:axId val="527163647"/>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crossAx val="523269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ln>
      <a:noFill/>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[Historico STRENGT CCM LM.xlsx]PlayerStats!PivotTable4</c:name>
    <c:fmtId val="3"/>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66FFFF"/>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66FFFF"/>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66FFFF"/>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66FFFF"/>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PlayerStats!$S$4</c:f>
              <c:strCache>
                <c:ptCount val="1"/>
                <c:pt idx="0">
                  <c:v>% Grasa</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PlayerStats!$R$5:$R$10</c:f>
              <c:strCache>
                <c:ptCount val="6"/>
                <c:pt idx="0">
                  <c:v>21 03 24</c:v>
                </c:pt>
                <c:pt idx="1">
                  <c:v>31 01 24</c:v>
                </c:pt>
                <c:pt idx="2">
                  <c:v>21 11 23</c:v>
                </c:pt>
                <c:pt idx="3">
                  <c:v>01 11 23</c:v>
                </c:pt>
                <c:pt idx="4">
                  <c:v>01 08 23</c:v>
                </c:pt>
                <c:pt idx="5">
                  <c:v>01 07 23</c:v>
                </c:pt>
              </c:strCache>
            </c:strRef>
          </c:cat>
          <c:val>
            <c:numRef>
              <c:f>PlayerStats!$S$5:$S$10</c:f>
              <c:numCache>
                <c:formatCode>General</c:formatCode>
                <c:ptCount val="6"/>
                <c:pt idx="3">
                  <c:v>13.5</c:v>
                </c:pt>
                <c:pt idx="4">
                  <c:v>11.7</c:v>
                </c:pt>
                <c:pt idx="5">
                  <c:v>11.7</c:v>
                </c:pt>
              </c:numCache>
            </c:numRef>
          </c:val>
          <c:smooth val="0"/>
          <c:extLst>
            <c:ext xmlns:c16="http://schemas.microsoft.com/office/drawing/2014/chart" uri="{C3380CC4-5D6E-409C-BE32-E72D297353CC}">
              <c16:uniqueId val="{00000028-F77F-4BE2-86CB-39F58D981B28}"/>
            </c:ext>
          </c:extLst>
        </c:ser>
        <c:ser>
          <c:idx val="1"/>
          <c:order val="1"/>
          <c:tx>
            <c:strRef>
              <c:f>PlayerStats!$T$4</c:f>
              <c:strCache>
                <c:ptCount val="1"/>
                <c:pt idx="0">
                  <c:v>-IMC</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PlayerStats!$R$5:$R$10</c:f>
              <c:strCache>
                <c:ptCount val="6"/>
                <c:pt idx="0">
                  <c:v>21 03 24</c:v>
                </c:pt>
                <c:pt idx="1">
                  <c:v>31 01 24</c:v>
                </c:pt>
                <c:pt idx="2">
                  <c:v>21 11 23</c:v>
                </c:pt>
                <c:pt idx="3">
                  <c:v>01 11 23</c:v>
                </c:pt>
                <c:pt idx="4">
                  <c:v>01 08 23</c:v>
                </c:pt>
                <c:pt idx="5">
                  <c:v>01 07 23</c:v>
                </c:pt>
              </c:strCache>
            </c:strRef>
          </c:cat>
          <c:val>
            <c:numRef>
              <c:f>PlayerStats!$T$5:$T$10</c:f>
              <c:numCache>
                <c:formatCode>General</c:formatCode>
                <c:ptCount val="6"/>
                <c:pt idx="3">
                  <c:v>25.8</c:v>
                </c:pt>
                <c:pt idx="4">
                  <c:v>24.4</c:v>
                </c:pt>
                <c:pt idx="5">
                  <c:v>24.4</c:v>
                </c:pt>
              </c:numCache>
            </c:numRef>
          </c:val>
          <c:smooth val="0"/>
          <c:extLst>
            <c:ext xmlns:c16="http://schemas.microsoft.com/office/drawing/2014/chart" uri="{C3380CC4-5D6E-409C-BE32-E72D297353CC}">
              <c16:uniqueId val="{0000002A-F77F-4BE2-86CB-39F58D981B28}"/>
            </c:ext>
          </c:extLst>
        </c:ser>
        <c:ser>
          <c:idx val="2"/>
          <c:order val="2"/>
          <c:tx>
            <c:strRef>
              <c:f>PlayerStats!$U$4</c:f>
              <c:strCache>
                <c:ptCount val="1"/>
                <c:pt idx="0">
                  <c:v>% PGC</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s-MX"/>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PlayerStats!$R$5:$R$10</c:f>
              <c:strCache>
                <c:ptCount val="6"/>
                <c:pt idx="0">
                  <c:v>21 03 24</c:v>
                </c:pt>
                <c:pt idx="1">
                  <c:v>31 01 24</c:v>
                </c:pt>
                <c:pt idx="2">
                  <c:v>21 11 23</c:v>
                </c:pt>
                <c:pt idx="3">
                  <c:v>01 11 23</c:v>
                </c:pt>
                <c:pt idx="4">
                  <c:v>01 08 23</c:v>
                </c:pt>
                <c:pt idx="5">
                  <c:v>01 07 23</c:v>
                </c:pt>
              </c:strCache>
            </c:strRef>
          </c:cat>
          <c:val>
            <c:numRef>
              <c:f>PlayerStats!$U$5:$U$10</c:f>
              <c:numCache>
                <c:formatCode>General</c:formatCode>
                <c:ptCount val="6"/>
                <c:pt idx="3">
                  <c:v>17.2</c:v>
                </c:pt>
                <c:pt idx="4">
                  <c:v>15.7</c:v>
                </c:pt>
                <c:pt idx="5">
                  <c:v>15.7</c:v>
                </c:pt>
              </c:numCache>
            </c:numRef>
          </c:val>
          <c:smooth val="0"/>
          <c:extLst>
            <c:ext xmlns:c16="http://schemas.microsoft.com/office/drawing/2014/chart" uri="{C3380CC4-5D6E-409C-BE32-E72D297353CC}">
              <c16:uniqueId val="{0000002C-F77F-4BE2-86CB-39F58D981B28}"/>
            </c:ext>
          </c:extLst>
        </c:ser>
        <c:dLbls>
          <c:dLblPos val="t"/>
          <c:showLegendKey val="0"/>
          <c:showVal val="1"/>
          <c:showCatName val="0"/>
          <c:showSerName val="0"/>
          <c:showPercent val="0"/>
          <c:showBubbleSize val="0"/>
        </c:dLbls>
        <c:marker val="1"/>
        <c:smooth val="0"/>
        <c:axId val="523269583"/>
        <c:axId val="527163647"/>
      </c:lineChart>
      <c:catAx>
        <c:axId val="523269583"/>
        <c:scaling>
          <c:orientation val="minMax"/>
        </c:scaling>
        <c:delete val="0"/>
        <c:axPos val="b"/>
        <c:numFmt formatCode="d/m/yy;@" sourceLinked="0"/>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crossAx val="527163647"/>
        <c:crosses val="autoZero"/>
        <c:auto val="1"/>
        <c:lblAlgn val="ctr"/>
        <c:lblOffset val="100"/>
        <c:noMultiLvlLbl val="0"/>
      </c:catAx>
      <c:valAx>
        <c:axId val="5271636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crossAx val="52326958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legend>
    <c:plotVisOnly val="1"/>
    <c:dispBlanksAs val="gap"/>
    <c:showDLblsOverMax val="0"/>
    <c:extLst/>
  </c:chart>
  <c:spPr>
    <a:gradFill flip="none" rotWithShape="1">
      <a:gsLst>
        <a:gs pos="0">
          <a:schemeClr val="accent1"/>
        </a:gs>
        <a:gs pos="23000">
          <a:schemeClr val="accent1">
            <a:lumMod val="89000"/>
          </a:schemeClr>
        </a:gs>
        <a:gs pos="69000">
          <a:schemeClr val="accent1">
            <a:lumMod val="75000"/>
          </a:schemeClr>
        </a:gs>
        <a:gs pos="97000">
          <a:schemeClr val="accent1">
            <a:lumMod val="70000"/>
          </a:schemeClr>
        </a:gs>
      </a:gsLst>
      <a:path path="circle">
        <a:fillToRect l="50000" t="50000" r="50000" b="50000"/>
      </a:path>
      <a:tileRect/>
    </a:gradFill>
    <a:ln>
      <a:noFill/>
    </a:ln>
    <a:effectLst/>
  </c:spPr>
  <c:txPr>
    <a:bodyPr/>
    <a:lstStyle/>
    <a:p>
      <a:pPr>
        <a:defRPr/>
      </a:pPr>
      <a:endParaRPr lang="es-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339090</xdr:colOff>
      <xdr:row>10</xdr:row>
      <xdr:rowOff>28575</xdr:rowOff>
    </xdr:from>
    <xdr:to>
      <xdr:col>2</xdr:col>
      <xdr:colOff>537210</xdr:colOff>
      <xdr:row>14</xdr:row>
      <xdr:rowOff>165735</xdr:rowOff>
    </xdr:to>
    <xdr:sp macro="" textlink="">
      <xdr:nvSpPr>
        <xdr:cNvPr id="2" name="Rectangle: Rounded Corners 1">
          <a:extLst>
            <a:ext uri="{FF2B5EF4-FFF2-40B4-BE49-F238E27FC236}">
              <a16:creationId xmlns:a16="http://schemas.microsoft.com/office/drawing/2014/main" id="{40E0AFEC-8BA9-8547-C5F0-EE9FF0C56D26}"/>
            </a:ext>
          </a:extLst>
        </xdr:cNvPr>
        <xdr:cNvSpPr/>
      </xdr:nvSpPr>
      <xdr:spPr>
        <a:xfrm>
          <a:off x="339090" y="1838325"/>
          <a:ext cx="1417320" cy="8610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editAs="oneCell">
    <xdr:from>
      <xdr:col>0</xdr:col>
      <xdr:colOff>173570</xdr:colOff>
      <xdr:row>0</xdr:row>
      <xdr:rowOff>5926</xdr:rowOff>
    </xdr:from>
    <xdr:to>
      <xdr:col>2</xdr:col>
      <xdr:colOff>2223350</xdr:colOff>
      <xdr:row>4</xdr:row>
      <xdr:rowOff>32063</xdr:rowOff>
    </xdr:to>
    <xdr:pic>
      <xdr:nvPicPr>
        <xdr:cNvPr id="4" name="Picture 3">
          <a:extLst>
            <a:ext uri="{FF2B5EF4-FFF2-40B4-BE49-F238E27FC236}">
              <a16:creationId xmlns:a16="http://schemas.microsoft.com/office/drawing/2014/main" id="{9ACB1AD5-4195-2EA5-F153-CD34DBC34E9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2843"/>
        <a:stretch/>
      </xdr:blipFill>
      <xdr:spPr>
        <a:xfrm>
          <a:off x="173570" y="5926"/>
          <a:ext cx="3268980" cy="771204"/>
        </a:xfrm>
        <a:prstGeom prst="rect">
          <a:avLst/>
        </a:prstGeom>
      </xdr:spPr>
    </xdr:pic>
    <xdr:clientData/>
  </xdr:twoCellAnchor>
  <xdr:oneCellAnchor>
    <xdr:from>
      <xdr:col>3</xdr:col>
      <xdr:colOff>106680</xdr:colOff>
      <xdr:row>0</xdr:row>
      <xdr:rowOff>45721</xdr:rowOff>
    </xdr:from>
    <xdr:ext cx="1051560" cy="718466"/>
    <xdr:sp macro="" textlink="">
      <xdr:nvSpPr>
        <xdr:cNvPr id="5" name="TextBox 4">
          <a:extLst>
            <a:ext uri="{FF2B5EF4-FFF2-40B4-BE49-F238E27FC236}">
              <a16:creationId xmlns:a16="http://schemas.microsoft.com/office/drawing/2014/main" id="{FD3C2E4B-0DA6-D4B5-1FE4-19DD592CFD24}"/>
            </a:ext>
          </a:extLst>
        </xdr:cNvPr>
        <xdr:cNvSpPr txBox="1"/>
      </xdr:nvSpPr>
      <xdr:spPr>
        <a:xfrm>
          <a:off x="3741420" y="45721"/>
          <a:ext cx="1051560" cy="718466"/>
        </a:xfrm>
        <a:prstGeom prst="rect">
          <a:avLst/>
        </a:prstGeom>
        <a:noFill/>
        <a:ln>
          <a:solidFill>
            <a:schemeClr val="bg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MX" sz="4000" b="1">
              <a:solidFill>
                <a:schemeClr val="bg1"/>
              </a:solidFill>
            </a:rPr>
            <a:t>FBA</a:t>
          </a:r>
          <a:endParaRPr lang="es-MX" sz="1600" b="1">
            <a:solidFill>
              <a:schemeClr val="bg1"/>
            </a:solidFill>
          </a:endParaRPr>
        </a:p>
      </xdr:txBody>
    </xdr:sp>
    <xdr:clientData/>
  </xdr:oneCellAnchor>
  <xdr:twoCellAnchor>
    <xdr:from>
      <xdr:col>0</xdr:col>
      <xdr:colOff>160020</xdr:colOff>
      <xdr:row>4</xdr:row>
      <xdr:rowOff>99060</xdr:rowOff>
    </xdr:from>
    <xdr:to>
      <xdr:col>2</xdr:col>
      <xdr:colOff>2255520</xdr:colOff>
      <xdr:row>6</xdr:row>
      <xdr:rowOff>91440</xdr:rowOff>
    </xdr:to>
    <xdr:sp macro="" textlink="$C$1">
      <xdr:nvSpPr>
        <xdr:cNvPr id="6" name="Rectangle: Rounded Corners 5">
          <a:extLst>
            <a:ext uri="{FF2B5EF4-FFF2-40B4-BE49-F238E27FC236}">
              <a16:creationId xmlns:a16="http://schemas.microsoft.com/office/drawing/2014/main" id="{042F4F5F-1E90-8A54-51E2-1822942AA2D6}"/>
            </a:ext>
          </a:extLst>
        </xdr:cNvPr>
        <xdr:cNvSpPr/>
      </xdr:nvSpPr>
      <xdr:spPr>
        <a:xfrm>
          <a:off x="160020" y="830580"/>
          <a:ext cx="3314700" cy="358140"/>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6C92B7F2-CA95-4AE1-9C99-1A264BBD32E5}" type="TxLink">
            <a:rPr lang="en-US" sz="1400" b="1" i="0" u="none" strike="noStrike">
              <a:solidFill>
                <a:srgbClr val="002060"/>
              </a:solidFill>
              <a:latin typeface="Calibri"/>
              <a:ea typeface="Calibri"/>
              <a:cs typeface="Calibri"/>
            </a:rPr>
            <a:pPr algn="l"/>
            <a:t>Iván Andrés Pérez Fletes</a:t>
          </a:fld>
          <a:endParaRPr lang="es-MX" sz="1400" b="1">
            <a:solidFill>
              <a:srgbClr val="002060"/>
            </a:solidFill>
          </a:endParaRPr>
        </a:p>
      </xdr:txBody>
    </xdr:sp>
    <xdr:clientData/>
  </xdr:twoCellAnchor>
  <xdr:twoCellAnchor>
    <xdr:from>
      <xdr:col>3</xdr:col>
      <xdr:colOff>76200</xdr:colOff>
      <xdr:row>4</xdr:row>
      <xdr:rowOff>106680</xdr:rowOff>
    </xdr:from>
    <xdr:to>
      <xdr:col>4</xdr:col>
      <xdr:colOff>556260</xdr:colOff>
      <xdr:row>6</xdr:row>
      <xdr:rowOff>99060</xdr:rowOff>
    </xdr:to>
    <xdr:sp macro="" textlink="PlayerStats!D2">
      <xdr:nvSpPr>
        <xdr:cNvPr id="7" name="Rectangle: Rounded Corners 6">
          <a:extLst>
            <a:ext uri="{FF2B5EF4-FFF2-40B4-BE49-F238E27FC236}">
              <a16:creationId xmlns:a16="http://schemas.microsoft.com/office/drawing/2014/main" id="{81ABBFB7-1928-435E-8BD8-8B5175838718}"/>
            </a:ext>
          </a:extLst>
        </xdr:cNvPr>
        <xdr:cNvSpPr/>
      </xdr:nvSpPr>
      <xdr:spPr>
        <a:xfrm>
          <a:off x="3710940" y="838200"/>
          <a:ext cx="1089660" cy="358140"/>
        </a:xfrm>
        <a:prstGeom prst="roundRect">
          <a:avLst/>
        </a:prstGeom>
        <a:solidFill>
          <a:srgbClr val="00206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63E985A6-60F8-4AA3-AEF4-7AC150373954}" type="TxLink">
            <a:rPr lang="en-US" sz="1400" b="1" i="0" u="none" strike="noStrike">
              <a:solidFill>
                <a:schemeClr val="bg1"/>
              </a:solidFill>
              <a:latin typeface="Calibri"/>
              <a:ea typeface="Calibri"/>
              <a:cs typeface="Calibri"/>
            </a:rPr>
            <a:pPr algn="ctr"/>
            <a:t>DL</a:t>
          </a:fld>
          <a:endParaRPr lang="es-MX" sz="1800" b="1">
            <a:solidFill>
              <a:schemeClr val="bg1"/>
            </a:solidFill>
          </a:endParaRPr>
        </a:p>
      </xdr:txBody>
    </xdr:sp>
    <xdr:clientData/>
  </xdr:twoCellAnchor>
  <xdr:oneCellAnchor>
    <xdr:from>
      <xdr:col>1</xdr:col>
      <xdr:colOff>531495</xdr:colOff>
      <xdr:row>10</xdr:row>
      <xdr:rowOff>95250</xdr:rowOff>
    </xdr:from>
    <xdr:ext cx="535724" cy="374141"/>
    <xdr:sp macro="" textlink="PlayerStats!O21">
      <xdr:nvSpPr>
        <xdr:cNvPr id="3" name="TextBox 2">
          <a:extLst>
            <a:ext uri="{FF2B5EF4-FFF2-40B4-BE49-F238E27FC236}">
              <a16:creationId xmlns:a16="http://schemas.microsoft.com/office/drawing/2014/main" id="{F4320BB7-B75D-7BAF-F8B0-6786A174AF17}"/>
            </a:ext>
          </a:extLst>
        </xdr:cNvPr>
        <xdr:cNvSpPr txBox="1"/>
      </xdr:nvSpPr>
      <xdr:spPr>
        <a:xfrm>
          <a:off x="1141095" y="1905000"/>
          <a:ext cx="53572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EC7EA800-9D25-43AE-9BF7-2996B3710B06}" type="TxLink">
            <a:rPr lang="en-US" sz="1800" b="0" i="0" u="none" strike="noStrike">
              <a:solidFill>
                <a:srgbClr val="000000"/>
              </a:solidFill>
              <a:latin typeface="Calibri"/>
              <a:ea typeface="Calibri"/>
              <a:cs typeface="Calibri"/>
            </a:rPr>
            <a:pPr/>
            <a:t>181</a:t>
          </a:fld>
          <a:endParaRPr lang="es-MX" sz="5400" b="1">
            <a:solidFill>
              <a:srgbClr val="002060"/>
            </a:solidFill>
          </a:endParaRPr>
        </a:p>
      </xdr:txBody>
    </xdr:sp>
    <xdr:clientData/>
  </xdr:oneCellAnchor>
  <xdr:oneCellAnchor>
    <xdr:from>
      <xdr:col>1</xdr:col>
      <xdr:colOff>539115</xdr:colOff>
      <xdr:row>12</xdr:row>
      <xdr:rowOff>110490</xdr:rowOff>
    </xdr:from>
    <xdr:ext cx="418704" cy="374141"/>
    <xdr:sp macro="" textlink="PlayerStats!N21">
      <xdr:nvSpPr>
        <xdr:cNvPr id="9" name="TextBox 8">
          <a:extLst>
            <a:ext uri="{FF2B5EF4-FFF2-40B4-BE49-F238E27FC236}">
              <a16:creationId xmlns:a16="http://schemas.microsoft.com/office/drawing/2014/main" id="{AD75ECB5-0057-4FCD-BF04-30DFFB869AC4}"/>
            </a:ext>
          </a:extLst>
        </xdr:cNvPr>
        <xdr:cNvSpPr txBox="1"/>
      </xdr:nvSpPr>
      <xdr:spPr>
        <a:xfrm>
          <a:off x="1148715" y="2282190"/>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DE6C1146-3FC6-47EC-ABB0-838154FCB4BE}" type="TxLink">
            <a:rPr lang="en-US" sz="1800" b="0" i="0" u="none" strike="noStrike">
              <a:solidFill>
                <a:srgbClr val="000000"/>
              </a:solidFill>
              <a:latin typeface="Calibri"/>
              <a:ea typeface="Calibri"/>
              <a:cs typeface="Calibri"/>
            </a:rPr>
            <a:pPr marL="0" indent="0"/>
            <a:t>110</a:t>
          </a:fld>
          <a:endParaRPr lang="es-MX" sz="3600" b="1" i="0" u="none" strike="noStrike">
            <a:solidFill>
              <a:srgbClr val="002060"/>
            </a:solidFill>
            <a:latin typeface="Calibri"/>
            <a:ea typeface="Calibri"/>
            <a:cs typeface="Calibri"/>
          </a:endParaRPr>
        </a:p>
      </xdr:txBody>
    </xdr:sp>
    <xdr:clientData/>
  </xdr:oneCellAnchor>
  <xdr:oneCellAnchor>
    <xdr:from>
      <xdr:col>0</xdr:col>
      <xdr:colOff>417195</xdr:colOff>
      <xdr:row>10</xdr:row>
      <xdr:rowOff>140970</xdr:rowOff>
    </xdr:from>
    <xdr:ext cx="802271" cy="264560"/>
    <xdr:sp macro="" textlink="">
      <xdr:nvSpPr>
        <xdr:cNvPr id="10" name="TextBox 9">
          <a:extLst>
            <a:ext uri="{FF2B5EF4-FFF2-40B4-BE49-F238E27FC236}">
              <a16:creationId xmlns:a16="http://schemas.microsoft.com/office/drawing/2014/main" id="{EE76BB4C-3EB8-4563-8E39-AFFA3FCB1CDB}"/>
            </a:ext>
          </a:extLst>
        </xdr:cNvPr>
        <xdr:cNvSpPr txBox="1"/>
      </xdr:nvSpPr>
      <xdr:spPr>
        <a:xfrm>
          <a:off x="417195" y="1950720"/>
          <a:ext cx="80227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i="0" u="none" strike="noStrike">
              <a:solidFill>
                <a:srgbClr val="002060"/>
              </a:solidFill>
              <a:latin typeface="Calibri"/>
              <a:ea typeface="Calibri"/>
              <a:cs typeface="Calibri"/>
            </a:rPr>
            <a:t>ESTATURA</a:t>
          </a:r>
        </a:p>
      </xdr:txBody>
    </xdr:sp>
    <xdr:clientData/>
  </xdr:oneCellAnchor>
  <xdr:oneCellAnchor>
    <xdr:from>
      <xdr:col>0</xdr:col>
      <xdr:colOff>417195</xdr:colOff>
      <xdr:row>12</xdr:row>
      <xdr:rowOff>110490</xdr:rowOff>
    </xdr:from>
    <xdr:ext cx="490647" cy="264560"/>
    <xdr:sp macro="" textlink="">
      <xdr:nvSpPr>
        <xdr:cNvPr id="11" name="TextBox 10">
          <a:extLst>
            <a:ext uri="{FF2B5EF4-FFF2-40B4-BE49-F238E27FC236}">
              <a16:creationId xmlns:a16="http://schemas.microsoft.com/office/drawing/2014/main" id="{AC243917-781F-4E7E-A12B-D810D9EF7444}"/>
            </a:ext>
          </a:extLst>
        </xdr:cNvPr>
        <xdr:cNvSpPr txBox="1"/>
      </xdr:nvSpPr>
      <xdr:spPr>
        <a:xfrm>
          <a:off x="417195" y="2282190"/>
          <a:ext cx="4906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i="0" u="none" strike="noStrike">
              <a:solidFill>
                <a:srgbClr val="002060"/>
              </a:solidFill>
              <a:latin typeface="Calibri"/>
              <a:ea typeface="Calibri"/>
              <a:cs typeface="Calibri"/>
            </a:rPr>
            <a:t>PESO</a:t>
          </a:r>
        </a:p>
      </xdr:txBody>
    </xdr:sp>
    <xdr:clientData/>
  </xdr:oneCellAnchor>
  <xdr:twoCellAnchor>
    <xdr:from>
      <xdr:col>2</xdr:col>
      <xdr:colOff>930513</xdr:colOff>
      <xdr:row>7</xdr:row>
      <xdr:rowOff>1</xdr:rowOff>
    </xdr:from>
    <xdr:to>
      <xdr:col>4</xdr:col>
      <xdr:colOff>586828</xdr:colOff>
      <xdr:row>17</xdr:row>
      <xdr:rowOff>113162</xdr:rowOff>
    </xdr:to>
    <xdr:graphicFrame macro="">
      <xdr:nvGraphicFramePr>
        <xdr:cNvPr id="8" name="Chart 3">
          <a:extLst>
            <a:ext uri="{FF2B5EF4-FFF2-40B4-BE49-F238E27FC236}">
              <a16:creationId xmlns:a16="http://schemas.microsoft.com/office/drawing/2014/main" id="{D114C3DD-DA9F-5398-27B9-86150F6F07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86453</xdr:colOff>
      <xdr:row>18</xdr:row>
      <xdr:rowOff>22860</xdr:rowOff>
    </xdr:from>
    <xdr:to>
      <xdr:col>4</xdr:col>
      <xdr:colOff>586827</xdr:colOff>
      <xdr:row>34</xdr:row>
      <xdr:rowOff>38100</xdr:rowOff>
    </xdr:to>
    <xdr:graphicFrame macro="">
      <xdr:nvGraphicFramePr>
        <xdr:cNvPr id="12" name="Chart 1">
          <a:extLst>
            <a:ext uri="{FF2B5EF4-FFF2-40B4-BE49-F238E27FC236}">
              <a16:creationId xmlns:a16="http://schemas.microsoft.com/office/drawing/2014/main" id="{D6EEFCB3-A38A-D53C-9BBA-71A3D93D2B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58098</xdr:colOff>
      <xdr:row>18</xdr:row>
      <xdr:rowOff>22247</xdr:rowOff>
    </xdr:from>
    <xdr:to>
      <xdr:col>14</xdr:col>
      <xdr:colOff>236483</xdr:colOff>
      <xdr:row>34</xdr:row>
      <xdr:rowOff>35035</xdr:rowOff>
    </xdr:to>
    <xdr:graphicFrame macro="">
      <xdr:nvGraphicFramePr>
        <xdr:cNvPr id="13" name="Chart 2">
          <a:extLst>
            <a:ext uri="{FF2B5EF4-FFF2-40B4-BE49-F238E27FC236}">
              <a16:creationId xmlns:a16="http://schemas.microsoft.com/office/drawing/2014/main" id="{B1B88EAE-F9FD-FD40-01A7-16C678EEEE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78465</xdr:colOff>
      <xdr:row>6</xdr:row>
      <xdr:rowOff>175173</xdr:rowOff>
    </xdr:from>
    <xdr:to>
      <xdr:col>10</xdr:col>
      <xdr:colOff>166414</xdr:colOff>
      <xdr:row>17</xdr:row>
      <xdr:rowOff>115729</xdr:rowOff>
    </xdr:to>
    <xdr:graphicFrame macro="">
      <xdr:nvGraphicFramePr>
        <xdr:cNvPr id="15" name="Chart 5">
          <a:extLst>
            <a:ext uri="{FF2B5EF4-FFF2-40B4-BE49-F238E27FC236}">
              <a16:creationId xmlns:a16="http://schemas.microsoft.com/office/drawing/2014/main" id="{150843B5-1FBC-60A6-369D-5F0228A7F2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71966</xdr:colOff>
      <xdr:row>0</xdr:row>
      <xdr:rowOff>22860</xdr:rowOff>
    </xdr:from>
    <xdr:to>
      <xdr:col>10</xdr:col>
      <xdr:colOff>160867</xdr:colOff>
      <xdr:row>6</xdr:row>
      <xdr:rowOff>76200</xdr:rowOff>
    </xdr:to>
    <xdr:sp macro="" textlink="">
      <xdr:nvSpPr>
        <xdr:cNvPr id="14" name="TextBox 13">
          <a:extLst>
            <a:ext uri="{FF2B5EF4-FFF2-40B4-BE49-F238E27FC236}">
              <a16:creationId xmlns:a16="http://schemas.microsoft.com/office/drawing/2014/main" id="{71C8BBC2-9DA4-4E52-A316-820AD75F5341}"/>
            </a:ext>
          </a:extLst>
        </xdr:cNvPr>
        <xdr:cNvSpPr txBox="1"/>
      </xdr:nvSpPr>
      <xdr:spPr>
        <a:xfrm>
          <a:off x="4923366" y="22860"/>
          <a:ext cx="3136901" cy="117094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r>
            <a:rPr lang="es-MX" sz="2800" b="1">
              <a:solidFill>
                <a:srgbClr val="000099"/>
              </a:solidFill>
            </a:rPr>
            <a:t>Player Development</a:t>
          </a:r>
          <a:endParaRPr lang="es-MX" sz="1100" b="1">
            <a:solidFill>
              <a:srgbClr val="000099"/>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139962</xdr:colOff>
      <xdr:row>0</xdr:row>
      <xdr:rowOff>979715</xdr:rowOff>
    </xdr:from>
    <xdr:to>
      <xdr:col>0</xdr:col>
      <xdr:colOff>3444551</xdr:colOff>
      <xdr:row>21</xdr:row>
      <xdr:rowOff>171062</xdr:rowOff>
    </xdr:to>
    <mc:AlternateContent xmlns:mc="http://schemas.openxmlformats.org/markup-compatibility/2006" xmlns:a14="http://schemas.microsoft.com/office/drawing/2010/main">
      <mc:Choice Requires="a14">
        <xdr:graphicFrame macro="">
          <xdr:nvGraphicFramePr>
            <xdr:cNvPr id="5" name="Name">
              <a:extLst>
                <a:ext uri="{FF2B5EF4-FFF2-40B4-BE49-F238E27FC236}">
                  <a16:creationId xmlns:a16="http://schemas.microsoft.com/office/drawing/2014/main" id="{6FBA00F6-DB4F-AB6D-5508-DD4C70A206CF}"/>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139962" y="979715"/>
              <a:ext cx="3304589" cy="2791408"/>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171061</xdr:colOff>
      <xdr:row>0</xdr:row>
      <xdr:rowOff>116632</xdr:rowOff>
    </xdr:from>
    <xdr:to>
      <xdr:col>0</xdr:col>
      <xdr:colOff>3440041</xdr:colOff>
      <xdr:row>0</xdr:row>
      <xdr:rowOff>887836</xdr:rowOff>
    </xdr:to>
    <xdr:pic>
      <xdr:nvPicPr>
        <xdr:cNvPr id="2" name="Picture 1">
          <a:extLst>
            <a:ext uri="{FF2B5EF4-FFF2-40B4-BE49-F238E27FC236}">
              <a16:creationId xmlns:a16="http://schemas.microsoft.com/office/drawing/2014/main" id="{A62FA8E0-8374-48E0-A95B-269288639D7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2843"/>
        <a:stretch/>
      </xdr:blipFill>
      <xdr:spPr>
        <a:xfrm>
          <a:off x="171061" y="116632"/>
          <a:ext cx="3268980" cy="771204"/>
        </a:xfrm>
        <a:prstGeom prst="rect">
          <a:avLst/>
        </a:prstGeom>
      </xdr:spPr>
    </xdr:pic>
    <xdr:clientData/>
  </xdr:twoCellAnchor>
  <xdr:twoCellAnchor>
    <xdr:from>
      <xdr:col>6</xdr:col>
      <xdr:colOff>396551</xdr:colOff>
      <xdr:row>0</xdr:row>
      <xdr:rowOff>248816</xdr:rowOff>
    </xdr:from>
    <xdr:to>
      <xdr:col>13</xdr:col>
      <xdr:colOff>303245</xdr:colOff>
      <xdr:row>0</xdr:row>
      <xdr:rowOff>777551</xdr:rowOff>
    </xdr:to>
    <xdr:sp macro="" textlink="">
      <xdr:nvSpPr>
        <xdr:cNvPr id="3" name="TextBox 2">
          <a:extLst>
            <a:ext uri="{FF2B5EF4-FFF2-40B4-BE49-F238E27FC236}">
              <a16:creationId xmlns:a16="http://schemas.microsoft.com/office/drawing/2014/main" id="{AD70B103-DF5E-6F50-BFA8-EDA3B3B75309}"/>
            </a:ext>
          </a:extLst>
        </xdr:cNvPr>
        <xdr:cNvSpPr txBox="1"/>
      </xdr:nvSpPr>
      <xdr:spPr>
        <a:xfrm>
          <a:off x="6655837" y="248816"/>
          <a:ext cx="2985796" cy="5287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2800" b="1">
              <a:solidFill>
                <a:srgbClr val="000099"/>
              </a:solidFill>
            </a:rPr>
            <a:t>Player Stats</a:t>
          </a:r>
          <a:endParaRPr lang="es-MX" sz="1100" b="1">
            <a:solidFill>
              <a:srgbClr val="000099"/>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60960</xdr:colOff>
      <xdr:row>3</xdr:row>
      <xdr:rowOff>0</xdr:rowOff>
    </xdr:from>
    <xdr:ext cx="1828800" cy="2971800"/>
    <mc:AlternateContent xmlns:mc="http://schemas.openxmlformats.org/markup-compatibility/2006" xmlns:a14="http://schemas.microsoft.com/office/drawing/2010/main">
      <mc:Choice Requires="a14">
        <xdr:graphicFrame macro="">
          <xdr:nvGraphicFramePr>
            <xdr:cNvPr id="2" name="Pos">
              <a:extLst>
                <a:ext uri="{FF2B5EF4-FFF2-40B4-BE49-F238E27FC236}">
                  <a16:creationId xmlns:a16="http://schemas.microsoft.com/office/drawing/2014/main" id="{845768CF-4EB2-4740-8904-357168CAC948}"/>
                </a:ext>
              </a:extLst>
            </xdr:cNvPr>
            <xdr:cNvGraphicFramePr/>
          </xdr:nvGraphicFramePr>
          <xdr:xfrm>
            <a:off x="0" y="0"/>
            <a:ext cx="0" cy="0"/>
          </xdr:xfrm>
          <a:graphic>
            <a:graphicData uri="http://schemas.microsoft.com/office/drawing/2010/slicer">
              <sle:slicer xmlns:sle="http://schemas.microsoft.com/office/drawing/2010/slicer" name="Pos"/>
            </a:graphicData>
          </a:graphic>
        </xdr:graphicFrame>
      </mc:Choice>
      <mc:Fallback xmlns="">
        <xdr:sp macro="" textlink="">
          <xdr:nvSpPr>
            <xdr:cNvPr id="0" name=""/>
            <xdr:cNvSpPr>
              <a:spLocks noTextEdit="1"/>
            </xdr:cNvSpPr>
          </xdr:nvSpPr>
          <xdr:spPr>
            <a:xfrm>
              <a:off x="60960" y="228600"/>
              <a:ext cx="1828800" cy="2971800"/>
            </a:xfrm>
            <a:prstGeom prst="rect">
              <a:avLst/>
            </a:prstGeom>
            <a:solidFill>
              <a:prstClr val="white"/>
            </a:solidFill>
            <a:ln w="1">
              <a:solidFill>
                <a:prstClr val="green"/>
              </a:solidFill>
            </a:ln>
          </xdr:spPr>
          <xdr:txBody>
            <a:bodyPr vertOverflow="clip" horzOverflow="clip"/>
            <a:lstStyle/>
            <a:p>
              <a:r>
                <a:rPr lang="es-MX"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oneCell">
    <xdr:from>
      <xdr:col>0</xdr:col>
      <xdr:colOff>91440</xdr:colOff>
      <xdr:row>0</xdr:row>
      <xdr:rowOff>91440</xdr:rowOff>
    </xdr:from>
    <xdr:to>
      <xdr:col>4</xdr:col>
      <xdr:colOff>1417320</xdr:colOff>
      <xdr:row>0</xdr:row>
      <xdr:rowOff>862644</xdr:rowOff>
    </xdr:to>
    <xdr:pic>
      <xdr:nvPicPr>
        <xdr:cNvPr id="3" name="Picture 2">
          <a:extLst>
            <a:ext uri="{FF2B5EF4-FFF2-40B4-BE49-F238E27FC236}">
              <a16:creationId xmlns:a16="http://schemas.microsoft.com/office/drawing/2014/main" id="{563A7FBF-B86C-4BF6-AE96-63FDB18EF10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2843"/>
        <a:stretch/>
      </xdr:blipFill>
      <xdr:spPr>
        <a:xfrm>
          <a:off x="91440" y="91440"/>
          <a:ext cx="3268980" cy="771204"/>
        </a:xfrm>
        <a:prstGeom prst="rect">
          <a:avLst/>
        </a:prstGeom>
      </xdr:spPr>
    </xdr:pic>
    <xdr:clientData/>
  </xdr:twoCellAnchor>
  <xdr:twoCellAnchor>
    <xdr:from>
      <xdr:col>8</xdr:col>
      <xdr:colOff>259236</xdr:colOff>
      <xdr:row>0</xdr:row>
      <xdr:rowOff>155044</xdr:rowOff>
    </xdr:from>
    <xdr:to>
      <xdr:col>11</xdr:col>
      <xdr:colOff>661852</xdr:colOff>
      <xdr:row>0</xdr:row>
      <xdr:rowOff>683779</xdr:rowOff>
    </xdr:to>
    <xdr:sp macro="" textlink="">
      <xdr:nvSpPr>
        <xdr:cNvPr id="4" name="TextBox 3">
          <a:extLst>
            <a:ext uri="{FF2B5EF4-FFF2-40B4-BE49-F238E27FC236}">
              <a16:creationId xmlns:a16="http://schemas.microsoft.com/office/drawing/2014/main" id="{075BE9D4-EB3E-4E9D-A6ED-D5AD9C349F84}"/>
            </a:ext>
          </a:extLst>
        </xdr:cNvPr>
        <xdr:cNvSpPr txBox="1"/>
      </xdr:nvSpPr>
      <xdr:spPr>
        <a:xfrm>
          <a:off x="6576216" y="155044"/>
          <a:ext cx="2985796" cy="5287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2400" b="1">
              <a:solidFill>
                <a:srgbClr val="000099"/>
              </a:solidFill>
            </a:rPr>
            <a:t>Position</a:t>
          </a:r>
          <a:r>
            <a:rPr lang="es-MX" sz="2400" b="1" baseline="0">
              <a:solidFill>
                <a:srgbClr val="000099"/>
              </a:solidFill>
            </a:rPr>
            <a:t> Ranking</a:t>
          </a:r>
          <a:endParaRPr lang="es-MX" sz="1100" b="1">
            <a:solidFill>
              <a:srgbClr val="000099"/>
            </a:solidFill>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5</xdr:col>
      <xdr:colOff>532356</xdr:colOff>
      <xdr:row>0</xdr:row>
      <xdr:rowOff>104383</xdr:rowOff>
    </xdr:from>
    <xdr:ext cx="819150" cy="819150"/>
    <xdr:pic>
      <xdr:nvPicPr>
        <xdr:cNvPr id="2" name="image1.png" title="Imagen">
          <a:extLst>
            <a:ext uri="{FF2B5EF4-FFF2-40B4-BE49-F238E27FC236}">
              <a16:creationId xmlns:a16="http://schemas.microsoft.com/office/drawing/2014/main" id="{2B978555-CE9D-4DC1-8A96-75A7F5D96CBF}"/>
            </a:ext>
          </a:extLst>
        </xdr:cNvPr>
        <xdr:cNvPicPr preferRelativeResize="0"/>
      </xdr:nvPicPr>
      <xdr:blipFill>
        <a:blip xmlns:r="http://schemas.openxmlformats.org/officeDocument/2006/relationships" r:embed="rId1" cstate="print"/>
        <a:stretch>
          <a:fillRect/>
        </a:stretch>
      </xdr:blipFill>
      <xdr:spPr>
        <a:xfrm>
          <a:off x="4342356" y="104383"/>
          <a:ext cx="819150" cy="819150"/>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4</xdr:col>
      <xdr:colOff>304800</xdr:colOff>
      <xdr:row>0</xdr:row>
      <xdr:rowOff>0</xdr:rowOff>
    </xdr:from>
    <xdr:ext cx="819150" cy="819150"/>
    <xdr:pic>
      <xdr:nvPicPr>
        <xdr:cNvPr id="2" name="image1.png" title="Imagen">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G:\Shared%20drives\2023%20LM%20CCM\Data%20Listas\Data%20LM%20CCM%202023.xlsx" TargetMode="External"/><Relationship Id="rId1" Type="http://schemas.openxmlformats.org/officeDocument/2006/relationships/externalLinkPath" Target="/Shared%20drives/2023%20LM%20CCM/Data%20Listas/Data%20LM%20CCM%20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oster Trello"/>
      <sheetName val="Data CCM"/>
      <sheetName val="Boletos"/>
      <sheetName val="Roster"/>
      <sheetName val="DataONEFA"/>
      <sheetName val="Data_Forms"/>
    </sheetNames>
    <sheetDataSet>
      <sheetData sheetId="0" refreshError="1"/>
      <sheetData sheetId="1"/>
      <sheetData sheetId="2" refreshError="1"/>
      <sheetData sheetId="3"/>
      <sheetData sheetId="4"/>
      <sheetData sheetId="5">
        <row r="2">
          <cell r="B2" t="str">
            <v>A01752279</v>
          </cell>
          <cell r="C2" t="str">
            <v>AIEA040609HMCVSDA4</v>
          </cell>
          <cell r="D2" t="str">
            <v>Avila Esparza</v>
          </cell>
          <cell r="E2" t="str">
            <v>Adán</v>
          </cell>
          <cell r="F2" t="str">
            <v>IIS</v>
          </cell>
          <cell r="G2">
            <v>1</v>
          </cell>
          <cell r="H2">
            <v>1.77</v>
          </cell>
          <cell r="I2">
            <v>77</v>
          </cell>
        </row>
        <row r="3">
          <cell r="B3" t="str">
            <v>A01367061</v>
          </cell>
          <cell r="C3" t="str">
            <v>BIRA010811HNLRMDA8</v>
          </cell>
          <cell r="D3" t="str">
            <v>Briseño Ramones</v>
          </cell>
          <cell r="E3" t="str">
            <v>Adrian</v>
          </cell>
          <cell r="F3" t="str">
            <v>LDE</v>
          </cell>
          <cell r="G3">
            <v>5</v>
          </cell>
          <cell r="H3">
            <v>1.82</v>
          </cell>
          <cell r="I3">
            <v>83</v>
          </cell>
        </row>
        <row r="4">
          <cell r="B4" t="str">
            <v>A01338818</v>
          </cell>
          <cell r="C4" t="str">
            <v>CEMA990115HDFNNL08</v>
          </cell>
          <cell r="D4" t="str">
            <v>Centeno Mena</v>
          </cell>
          <cell r="E4" t="str">
            <v>Alan</v>
          </cell>
          <cell r="F4" t="str">
            <v>MGN</v>
          </cell>
          <cell r="G4">
            <v>3</v>
          </cell>
          <cell r="H4">
            <v>1.91</v>
          </cell>
          <cell r="I4">
            <v>130</v>
          </cell>
        </row>
        <row r="5">
          <cell r="B5" t="str">
            <v>A01338818</v>
          </cell>
          <cell r="C5" t="str">
            <v>CEMA990115HDFNNL08</v>
          </cell>
          <cell r="D5" t="str">
            <v>Centeno Mena</v>
          </cell>
          <cell r="E5" t="str">
            <v>Alan</v>
          </cell>
          <cell r="F5" t="str">
            <v>MGN</v>
          </cell>
          <cell r="G5">
            <v>3</v>
          </cell>
          <cell r="H5">
            <v>1.91</v>
          </cell>
          <cell r="I5">
            <v>130</v>
          </cell>
        </row>
        <row r="6">
          <cell r="B6" t="str">
            <v>A01658634</v>
          </cell>
          <cell r="C6" t="str">
            <v>CUPA040611HMCRRLA7</v>
          </cell>
          <cell r="D6" t="str">
            <v>Cruz Pérez</v>
          </cell>
          <cell r="E6" t="str">
            <v>Alfonso Efraín</v>
          </cell>
          <cell r="F6" t="str">
            <v>NEG</v>
          </cell>
          <cell r="G6">
            <v>3</v>
          </cell>
          <cell r="H6">
            <v>1.78</v>
          </cell>
          <cell r="I6">
            <v>93</v>
          </cell>
        </row>
        <row r="7">
          <cell r="B7" t="str">
            <v>A00572361</v>
          </cell>
          <cell r="C7" t="str">
            <v>GAVA031019HGTRLLA3</v>
          </cell>
          <cell r="D7" t="str">
            <v>GARCIA VALADEZ</v>
          </cell>
          <cell r="E7" t="str">
            <v>ALVARO</v>
          </cell>
          <cell r="F7" t="str">
            <v>IM</v>
          </cell>
          <cell r="G7">
            <v>3</v>
          </cell>
          <cell r="H7">
            <v>1.82</v>
          </cell>
          <cell r="I7">
            <v>95</v>
          </cell>
        </row>
        <row r="8">
          <cell r="B8" t="str">
            <v>A01655343</v>
          </cell>
          <cell r="C8" t="str">
            <v>HETA021212HDFRRNA0</v>
          </cell>
          <cell r="D8" t="str">
            <v>Hernández Torija</v>
          </cell>
          <cell r="E8" t="str">
            <v>André</v>
          </cell>
          <cell r="F8" t="str">
            <v>LAET</v>
          </cell>
          <cell r="G8">
            <v>5</v>
          </cell>
          <cell r="H8">
            <v>1.77</v>
          </cell>
          <cell r="I8">
            <v>108</v>
          </cell>
        </row>
        <row r="9">
          <cell r="B9" t="str">
            <v>A01749027</v>
          </cell>
          <cell r="C9" t="str">
            <v>ROCB020119HMCCBRA6</v>
          </cell>
          <cell r="D9" t="str">
            <v>Rocha Cabrera</v>
          </cell>
          <cell r="E9" t="str">
            <v>Brandon Omar</v>
          </cell>
          <cell r="F9" t="str">
            <v>LNB</v>
          </cell>
          <cell r="G9">
            <v>3</v>
          </cell>
          <cell r="H9">
            <v>1.74</v>
          </cell>
          <cell r="I9">
            <v>75</v>
          </cell>
        </row>
        <row r="10">
          <cell r="B10" t="str">
            <v>A01749645</v>
          </cell>
          <cell r="C10" t="str">
            <v>ZURB030521HDFRMRA0</v>
          </cell>
          <cell r="D10" t="str">
            <v>Zuradelli Ramírez</v>
          </cell>
          <cell r="E10" t="str">
            <v>Bruno</v>
          </cell>
          <cell r="F10" t="str">
            <v>IMT</v>
          </cell>
          <cell r="G10">
            <v>3</v>
          </cell>
          <cell r="H10">
            <v>1.84</v>
          </cell>
          <cell r="I10">
            <v>80</v>
          </cell>
        </row>
        <row r="11">
          <cell r="B11" t="str">
            <v>a01652183</v>
          </cell>
          <cell r="C11" t="str">
            <v>COWC010120HDFNLRA7</v>
          </cell>
          <cell r="D11" t="str">
            <v>Confalonieri Wallace</v>
          </cell>
          <cell r="E11" t="str">
            <v>Carlo</v>
          </cell>
          <cell r="F11" t="str">
            <v>LED</v>
          </cell>
          <cell r="G11">
            <v>3</v>
          </cell>
          <cell r="H11">
            <v>1.69</v>
          </cell>
          <cell r="I11">
            <v>67</v>
          </cell>
        </row>
        <row r="12">
          <cell r="B12" t="str">
            <v>A01752094</v>
          </cell>
          <cell r="C12" t="str">
            <v>DUVC050321HDFRNRA7</v>
          </cell>
          <cell r="D12" t="str">
            <v>Durán Venado</v>
          </cell>
          <cell r="E12" t="str">
            <v>Carlos Daniel</v>
          </cell>
          <cell r="F12" t="str">
            <v>Neg</v>
          </cell>
          <cell r="G12">
            <v>1</v>
          </cell>
          <cell r="H12">
            <v>1.75</v>
          </cell>
          <cell r="I12">
            <v>105</v>
          </cell>
        </row>
        <row r="13">
          <cell r="B13" t="str">
            <v>A01752094</v>
          </cell>
          <cell r="C13" t="str">
            <v>DUVC050321HDFRNRA7</v>
          </cell>
          <cell r="D13" t="str">
            <v>Durán Venado</v>
          </cell>
          <cell r="E13" t="str">
            <v>Carlos Daniel</v>
          </cell>
          <cell r="F13" t="str">
            <v>NEG</v>
          </cell>
          <cell r="G13">
            <v>1</v>
          </cell>
          <cell r="H13">
            <v>1.75</v>
          </cell>
          <cell r="I13">
            <v>105</v>
          </cell>
        </row>
        <row r="14">
          <cell r="B14" t="str">
            <v>A01667110</v>
          </cell>
          <cell r="C14" t="str">
            <v>GAAC020619HCMMLRA9</v>
          </cell>
          <cell r="D14" t="str">
            <v>Gamez Alvarez</v>
          </cell>
          <cell r="E14" t="str">
            <v>Carlos Tristan</v>
          </cell>
          <cell r="F14" t="str">
            <v>IDS</v>
          </cell>
          <cell r="G14">
            <v>1</v>
          </cell>
          <cell r="H14">
            <v>1.74</v>
          </cell>
          <cell r="I14">
            <v>66</v>
          </cell>
        </row>
        <row r="15">
          <cell r="B15" t="str">
            <v>A01749922</v>
          </cell>
          <cell r="C15" t="str">
            <v>BAMD030725HDFZNVA9</v>
          </cell>
          <cell r="D15" t="str">
            <v>Bazaldúa Méndez</v>
          </cell>
          <cell r="E15" t="str">
            <v>David</v>
          </cell>
          <cell r="F15" t="str">
            <v>IDM</v>
          </cell>
          <cell r="G15">
            <v>3</v>
          </cell>
          <cell r="H15">
            <v>1.73</v>
          </cell>
          <cell r="I15">
            <v>76</v>
          </cell>
        </row>
        <row r="16">
          <cell r="B16" t="str">
            <v>A01770998</v>
          </cell>
          <cell r="C16" t="str">
            <v>JIPD020409HDFMZVA3</v>
          </cell>
          <cell r="D16" t="str">
            <v>Jimenez Paz</v>
          </cell>
          <cell r="E16" t="str">
            <v>David Mateo</v>
          </cell>
          <cell r="F16" t="str">
            <v>LC</v>
          </cell>
          <cell r="G16">
            <v>5</v>
          </cell>
          <cell r="H16">
            <v>1.77</v>
          </cell>
          <cell r="I16">
            <v>92</v>
          </cell>
        </row>
        <row r="17">
          <cell r="B17" t="str">
            <v>A01658547</v>
          </cell>
          <cell r="C17" t="str">
            <v>RORD040728HDFDYNA6</v>
          </cell>
          <cell r="D17" t="str">
            <v>Rodriguez Reyes</v>
          </cell>
          <cell r="E17" t="str">
            <v>Denilson Santiago</v>
          </cell>
          <cell r="F17" t="str">
            <v>LTP</v>
          </cell>
          <cell r="G17">
            <v>3</v>
          </cell>
          <cell r="H17">
            <v>1.78</v>
          </cell>
          <cell r="I17">
            <v>78</v>
          </cell>
        </row>
        <row r="18">
          <cell r="B18" t="str">
            <v>A01638537</v>
          </cell>
          <cell r="C18" t="str">
            <v>OOGD040626HJCRLGA9</v>
          </cell>
          <cell r="D18" t="str">
            <v>Oropeza Gálvez</v>
          </cell>
          <cell r="E18" t="str">
            <v>Diego</v>
          </cell>
          <cell r="F18" t="str">
            <v>IM</v>
          </cell>
          <cell r="G18">
            <v>3</v>
          </cell>
          <cell r="H18">
            <v>1.78</v>
          </cell>
          <cell r="I18">
            <v>85</v>
          </cell>
        </row>
        <row r="19">
          <cell r="B19" t="str">
            <v>A01655470</v>
          </cell>
          <cell r="C19" t="str">
            <v>OEHD010303HDFRRGA5</v>
          </cell>
          <cell r="D19" t="str">
            <v>Ornelas Hernández</v>
          </cell>
          <cell r="E19" t="str">
            <v>Diego</v>
          </cell>
          <cell r="F19" t="str">
            <v>ARQ</v>
          </cell>
          <cell r="G19">
            <v>5</v>
          </cell>
          <cell r="H19">
            <v>1.72</v>
          </cell>
          <cell r="I19">
            <v>63</v>
          </cell>
        </row>
        <row r="20">
          <cell r="B20" t="str">
            <v>A00830519</v>
          </cell>
          <cell r="C20" t="str">
            <v>PUMD021108HNLNXGA5</v>
          </cell>
          <cell r="D20" t="str">
            <v>Puente Muñoz</v>
          </cell>
          <cell r="E20" t="str">
            <v>Diego Eduardo</v>
          </cell>
          <cell r="F20" t="str">
            <v>LAF</v>
          </cell>
          <cell r="G20">
            <v>5</v>
          </cell>
          <cell r="H20">
            <v>1.72</v>
          </cell>
          <cell r="I20">
            <v>77</v>
          </cell>
        </row>
        <row r="21">
          <cell r="B21" t="str">
            <v>A01368274</v>
          </cell>
          <cell r="C21" t="str">
            <v>MOCE990114HMCRRD04</v>
          </cell>
          <cell r="D21" t="str">
            <v>Moreno Coronado</v>
          </cell>
          <cell r="E21" t="str">
            <v>Edgar Andrés</v>
          </cell>
          <cell r="F21" t="str">
            <v>MID</v>
          </cell>
          <cell r="G21">
            <v>2</v>
          </cell>
          <cell r="H21">
            <v>1.85</v>
          </cell>
          <cell r="I21">
            <v>96</v>
          </cell>
        </row>
        <row r="22">
          <cell r="B22" t="str">
            <v>A01666099</v>
          </cell>
          <cell r="C22" t="str">
            <v>MXME050816HQTRJDA7</v>
          </cell>
          <cell r="D22" t="str">
            <v>Martín del campo Mejía</v>
          </cell>
          <cell r="E22" t="str">
            <v>Edgar Santiago</v>
          </cell>
          <cell r="F22" t="str">
            <v>BGB</v>
          </cell>
          <cell r="G22">
            <v>2</v>
          </cell>
          <cell r="H22">
            <v>1.93</v>
          </cell>
          <cell r="I22">
            <v>112</v>
          </cell>
        </row>
        <row r="23">
          <cell r="B23" t="str">
            <v>A01178539</v>
          </cell>
          <cell r="C23" t="str">
            <v>ROGE040921HNLDRMA9</v>
          </cell>
          <cell r="D23" t="str">
            <v>Rodríguez Garza</v>
          </cell>
          <cell r="E23" t="str">
            <v>Emiliano</v>
          </cell>
          <cell r="F23" t="str">
            <v>ARQ</v>
          </cell>
          <cell r="G23">
            <v>1</v>
          </cell>
          <cell r="H23">
            <v>1.74</v>
          </cell>
          <cell r="I23">
            <v>75</v>
          </cell>
        </row>
        <row r="24">
          <cell r="B24" t="str">
            <v>A01658834</v>
          </cell>
          <cell r="C24" t="str">
            <v>GOME040224HDFMNMA0</v>
          </cell>
          <cell r="D24" t="str">
            <v>Gómez Montuy</v>
          </cell>
          <cell r="E24" t="str">
            <v>Emilio</v>
          </cell>
          <cell r="F24" t="str">
            <v>LTP y LEC</v>
          </cell>
          <cell r="G24">
            <v>3</v>
          </cell>
          <cell r="H24">
            <v>1.78</v>
          </cell>
          <cell r="I24">
            <v>90</v>
          </cell>
        </row>
        <row r="25">
          <cell r="B25" t="str">
            <v>A01795311</v>
          </cell>
          <cell r="C25" t="str">
            <v>GAME990602HMCLNM08</v>
          </cell>
          <cell r="D25" t="str">
            <v>Gallegos Montiel</v>
          </cell>
          <cell r="E25" t="str">
            <v>Emmanuel</v>
          </cell>
          <cell r="F25" t="str">
            <v>MNA</v>
          </cell>
          <cell r="G25">
            <v>1</v>
          </cell>
          <cell r="H25">
            <v>1.79</v>
          </cell>
          <cell r="I25">
            <v>75</v>
          </cell>
        </row>
        <row r="26">
          <cell r="B26" t="str">
            <v>A01749727</v>
          </cell>
          <cell r="C26" t="str">
            <v>SAME030706HDFNXNA9</v>
          </cell>
          <cell r="D26" t="str">
            <v>Sánchez Meixueiro</v>
          </cell>
          <cell r="E26" t="str">
            <v>Enrique</v>
          </cell>
          <cell r="F26" t="str">
            <v>BGB</v>
          </cell>
          <cell r="G26">
            <v>3</v>
          </cell>
          <cell r="H26">
            <v>1.8</v>
          </cell>
          <cell r="I26">
            <v>89</v>
          </cell>
        </row>
        <row r="27">
          <cell r="B27" t="str">
            <v>A01653023</v>
          </cell>
          <cell r="C27" t="str">
            <v>TOZF001115HDFRRRA3</v>
          </cell>
          <cell r="D27" t="str">
            <v>Torres Zaragoza</v>
          </cell>
          <cell r="E27" t="str">
            <v>Fernando</v>
          </cell>
          <cell r="F27" t="str">
            <v>IIS</v>
          </cell>
          <cell r="G27">
            <v>5</v>
          </cell>
          <cell r="H27">
            <v>1.81</v>
          </cell>
          <cell r="I27">
            <v>124</v>
          </cell>
        </row>
        <row r="28">
          <cell r="B28" t="str">
            <v>A01794188</v>
          </cell>
          <cell r="C28" t="str">
            <v>BAMF981204HBCSRR09</v>
          </cell>
          <cell r="D28" t="str">
            <v>Bastidas Moreno</v>
          </cell>
          <cell r="E28" t="str">
            <v>Francisco Xavier</v>
          </cell>
          <cell r="F28" t="str">
            <v>MNA</v>
          </cell>
          <cell r="G28">
            <v>4</v>
          </cell>
          <cell r="H28">
            <v>1.76</v>
          </cell>
          <cell r="I28">
            <v>97</v>
          </cell>
        </row>
        <row r="29">
          <cell r="B29" t="str">
            <v>A01659580</v>
          </cell>
          <cell r="C29" t="str">
            <v>LOSG031101HMCPNBA5</v>
          </cell>
          <cell r="D29" t="str">
            <v>López Santiago</v>
          </cell>
          <cell r="E29" t="str">
            <v>Gabriel</v>
          </cell>
          <cell r="F29" t="str">
            <v>LED</v>
          </cell>
          <cell r="G29">
            <v>1</v>
          </cell>
          <cell r="H29">
            <v>1.85</v>
          </cell>
          <cell r="I29">
            <v>130</v>
          </cell>
        </row>
        <row r="30">
          <cell r="B30" t="str">
            <v>A01658336</v>
          </cell>
          <cell r="C30" t="str">
            <v>EAGG030114HDFNLBA7</v>
          </cell>
          <cell r="D30" t="str">
            <v>Encalada Gallardo</v>
          </cell>
          <cell r="E30" t="str">
            <v>Gabriel</v>
          </cell>
          <cell r="F30" t="str">
            <v>LAF</v>
          </cell>
          <cell r="G30">
            <v>2</v>
          </cell>
          <cell r="H30">
            <v>1.68</v>
          </cell>
          <cell r="I30">
            <v>75</v>
          </cell>
        </row>
        <row r="31">
          <cell r="B31" t="str">
            <v>A01660262</v>
          </cell>
          <cell r="C31" t="str">
            <v>LOGG050104HDFPRRA6</v>
          </cell>
          <cell r="D31" t="str">
            <v>López García</v>
          </cell>
          <cell r="E31" t="str">
            <v>Gerardo Javier</v>
          </cell>
          <cell r="F31" t="str">
            <v>IFI</v>
          </cell>
          <cell r="G31">
            <v>1</v>
          </cell>
          <cell r="H31">
            <v>1.85</v>
          </cell>
          <cell r="I31">
            <v>84</v>
          </cell>
        </row>
        <row r="32">
          <cell r="B32" t="str">
            <v>A01379096</v>
          </cell>
          <cell r="C32" t="str">
            <v>DUVG001229HMCRNLA5</v>
          </cell>
          <cell r="D32" t="str">
            <v>Durán Venado</v>
          </cell>
          <cell r="E32" t="str">
            <v>Gilberto Carlos</v>
          </cell>
          <cell r="F32" t="str">
            <v>MBA</v>
          </cell>
          <cell r="G32">
            <v>1</v>
          </cell>
          <cell r="H32">
            <v>1.77</v>
          </cell>
          <cell r="I32">
            <v>105</v>
          </cell>
        </row>
        <row r="33">
          <cell r="B33" t="str">
            <v>A01772110</v>
          </cell>
          <cell r="C33" t="str">
            <v>SABG040507HMCNZSA4</v>
          </cell>
          <cell r="D33" t="str">
            <v>Sandoval Baz</v>
          </cell>
          <cell r="E33" t="str">
            <v>Gustavo</v>
          </cell>
          <cell r="F33" t="str">
            <v>Arq</v>
          </cell>
          <cell r="G33">
            <v>3</v>
          </cell>
          <cell r="H33">
            <v>1.78</v>
          </cell>
          <cell r="I33">
            <v>68</v>
          </cell>
        </row>
        <row r="34">
          <cell r="B34" t="str">
            <v>A01236282</v>
          </cell>
          <cell r="C34" t="str">
            <v>RAHH030114HCLMRCA9</v>
          </cell>
          <cell r="D34" t="str">
            <v>Ramos Herrera</v>
          </cell>
          <cell r="E34" t="str">
            <v>Héctor Felipe Alejandro</v>
          </cell>
          <cell r="F34" t="str">
            <v>IMT</v>
          </cell>
          <cell r="G34">
            <v>5</v>
          </cell>
          <cell r="H34">
            <v>1.83</v>
          </cell>
          <cell r="I34">
            <v>82</v>
          </cell>
        </row>
        <row r="35">
          <cell r="B35" t="str">
            <v>A01658613</v>
          </cell>
          <cell r="C35" t="str">
            <v>RIRI040129HMCVYNA7</v>
          </cell>
          <cell r="D35" t="str">
            <v>Rivera Reyes</v>
          </cell>
          <cell r="E35" t="str">
            <v>Ian Gabriel</v>
          </cell>
          <cell r="F35" t="str">
            <v>IDM</v>
          </cell>
          <cell r="G35">
            <v>3</v>
          </cell>
          <cell r="H35">
            <v>1.81</v>
          </cell>
          <cell r="I35">
            <v>109</v>
          </cell>
        </row>
        <row r="36">
          <cell r="B36" t="str">
            <v>A01656981</v>
          </cell>
          <cell r="C36" t="str">
            <v>COXI030212HDFLZKA5</v>
          </cell>
          <cell r="D36" t="str">
            <v>Colin Guazo</v>
          </cell>
          <cell r="E36" t="str">
            <v>Iker</v>
          </cell>
          <cell r="F36" t="str">
            <v>LAET</v>
          </cell>
          <cell r="G36">
            <v>5</v>
          </cell>
          <cell r="H36">
            <v>1.87</v>
          </cell>
          <cell r="I36">
            <v>92</v>
          </cell>
        </row>
        <row r="37">
          <cell r="B37" t="str">
            <v>A01368456</v>
          </cell>
          <cell r="C37" t="str">
            <v>CXGI990421HDFLZX06</v>
          </cell>
          <cell r="D37" t="str">
            <v>Colin Guazo</v>
          </cell>
          <cell r="E37" t="str">
            <v>Iñaki</v>
          </cell>
          <cell r="F37" t="str">
            <v>MID</v>
          </cell>
          <cell r="G37">
            <v>2</v>
          </cell>
          <cell r="H37">
            <v>1.93</v>
          </cell>
          <cell r="I37">
            <v>108</v>
          </cell>
        </row>
        <row r="38">
          <cell r="B38" t="str">
            <v>A01664560</v>
          </cell>
          <cell r="C38" t="str">
            <v>PEFI030807HBCRLVA9</v>
          </cell>
          <cell r="D38" t="str">
            <v>Pérez Fletes</v>
          </cell>
          <cell r="E38" t="str">
            <v>Iván Andrés</v>
          </cell>
          <cell r="F38" t="str">
            <v>IID</v>
          </cell>
          <cell r="G38">
            <v>3</v>
          </cell>
          <cell r="H38">
            <v>1.82</v>
          </cell>
          <cell r="I38">
            <v>106</v>
          </cell>
        </row>
        <row r="39">
          <cell r="B39" t="str">
            <v>A01369957</v>
          </cell>
          <cell r="C39" t="str">
            <v>GAAJ010512HMCRCVA5</v>
          </cell>
          <cell r="D39" t="str">
            <v>García Acosta</v>
          </cell>
          <cell r="E39" t="str">
            <v>Javier</v>
          </cell>
          <cell r="F39" t="str">
            <v>MGN</v>
          </cell>
          <cell r="G39">
            <v>1</v>
          </cell>
          <cell r="H39">
            <v>1.85</v>
          </cell>
          <cell r="I39">
            <v>123</v>
          </cell>
        </row>
        <row r="40">
          <cell r="B40" t="str">
            <v>A00839301</v>
          </cell>
          <cell r="C40" t="str">
            <v>DUSJ050728HVZVNNA9</v>
          </cell>
          <cell r="D40" t="str">
            <v>Duverger Santiago</v>
          </cell>
          <cell r="E40" t="str">
            <v>Jean Carlo</v>
          </cell>
          <cell r="F40" t="str">
            <v>LEC</v>
          </cell>
          <cell r="G40">
            <v>1</v>
          </cell>
          <cell r="H40">
            <v>1.77</v>
          </cell>
          <cell r="I40">
            <v>87</v>
          </cell>
        </row>
        <row r="41">
          <cell r="B41" t="str">
            <v>A01567022</v>
          </cell>
          <cell r="C41" t="str">
            <v>ROLJ030622HCHMRSA6</v>
          </cell>
          <cell r="D41" t="str">
            <v>Romero Loera</v>
          </cell>
          <cell r="E41" t="str">
            <v>Jesús Emiliano</v>
          </cell>
          <cell r="F41" t="str">
            <v>IM</v>
          </cell>
          <cell r="G41">
            <v>3</v>
          </cell>
          <cell r="H41">
            <v>1.87</v>
          </cell>
          <cell r="I41">
            <v>100</v>
          </cell>
        </row>
        <row r="42">
          <cell r="B42" t="str">
            <v>a01658662</v>
          </cell>
          <cell r="C42" t="str">
            <v>MOGJ040918HDFRNSA9</v>
          </cell>
          <cell r="D42" t="str">
            <v>Morrison Gonzalez</v>
          </cell>
          <cell r="E42" t="str">
            <v>Jioshi</v>
          </cell>
          <cell r="F42" t="str">
            <v>BGB</v>
          </cell>
          <cell r="G42">
            <v>3</v>
          </cell>
          <cell r="H42">
            <v>1.78</v>
          </cell>
          <cell r="I42">
            <v>117</v>
          </cell>
        </row>
        <row r="43">
          <cell r="B43" t="str">
            <v>a01366442</v>
          </cell>
          <cell r="C43" t="str">
            <v>PEBJ990323HMCXRL03</v>
          </cell>
          <cell r="D43" t="str">
            <v>PEÑA BRISEÑO</v>
          </cell>
          <cell r="E43" t="str">
            <v>JOEL EFRAÍN</v>
          </cell>
          <cell r="F43" t="str">
            <v>LCPF</v>
          </cell>
          <cell r="G43">
            <v>9</v>
          </cell>
          <cell r="H43">
            <v>1.91</v>
          </cell>
          <cell r="I43">
            <v>125</v>
          </cell>
        </row>
        <row r="44">
          <cell r="B44" t="str">
            <v>A01655562</v>
          </cell>
          <cell r="C44" t="str">
            <v>HEBJ020906HDFRCNA2</v>
          </cell>
          <cell r="D44" t="str">
            <v>Hernández Becerril</v>
          </cell>
          <cell r="E44" t="str">
            <v>Jonathan Yair</v>
          </cell>
          <cell r="F44" t="str">
            <v>IBT</v>
          </cell>
          <cell r="G44">
            <v>5</v>
          </cell>
          <cell r="H44">
            <v>1.8</v>
          </cell>
          <cell r="I44">
            <v>118</v>
          </cell>
        </row>
        <row r="45">
          <cell r="B45" t="str">
            <v>A01666420</v>
          </cell>
          <cell r="C45" t="str">
            <v>TESJ041214HMCLRRA8</v>
          </cell>
          <cell r="D45" t="str">
            <v>Telona Servin</v>
          </cell>
          <cell r="E45" t="str">
            <v>Jorge Alejandro</v>
          </cell>
          <cell r="F45" t="str">
            <v>NEG</v>
          </cell>
          <cell r="G45">
            <v>1</v>
          </cell>
          <cell r="H45">
            <v>1.82</v>
          </cell>
          <cell r="I45">
            <v>95</v>
          </cell>
        </row>
        <row r="46">
          <cell r="B46" t="str">
            <v>A01770266</v>
          </cell>
          <cell r="C46" t="str">
            <v>GOSJ991130HDFNLR02</v>
          </cell>
          <cell r="D46" t="str">
            <v>González Salazar</v>
          </cell>
          <cell r="E46" t="str">
            <v>Jorge Andrés</v>
          </cell>
          <cell r="F46" t="str">
            <v>IMT</v>
          </cell>
          <cell r="G46">
            <v>7</v>
          </cell>
          <cell r="H46">
            <v>1.82</v>
          </cell>
          <cell r="I46">
            <v>87</v>
          </cell>
        </row>
        <row r="47">
          <cell r="B47" t="str">
            <v>A01660531</v>
          </cell>
          <cell r="C47" t="str">
            <v>GOGJ050506HDFNZRA2</v>
          </cell>
          <cell r="D47" t="str">
            <v>González Guzmán</v>
          </cell>
          <cell r="E47" t="str">
            <v>Jorge Emilio</v>
          </cell>
          <cell r="F47" t="str">
            <v>IIS</v>
          </cell>
          <cell r="G47">
            <v>1</v>
          </cell>
          <cell r="H47">
            <v>1.83</v>
          </cell>
          <cell r="I47">
            <v>70</v>
          </cell>
        </row>
        <row r="48">
          <cell r="B48" t="str">
            <v>A01667010</v>
          </cell>
          <cell r="C48" t="str">
            <v>ROAJ050727HCHDRSA5</v>
          </cell>
          <cell r="D48" t="str">
            <v>RODRIGUEZ ARENIVAR</v>
          </cell>
          <cell r="E48" t="str">
            <v>JOSE</v>
          </cell>
          <cell r="F48" t="str">
            <v>IMD</v>
          </cell>
          <cell r="G48">
            <v>1</v>
          </cell>
          <cell r="H48">
            <v>1.78</v>
          </cell>
          <cell r="I48">
            <v>70</v>
          </cell>
        </row>
        <row r="49">
          <cell r="B49" t="str">
            <v>A01368699</v>
          </cell>
          <cell r="C49" t="str">
            <v>OIMJ020902HDFLCNA5</v>
          </cell>
          <cell r="D49" t="str">
            <v>Olivares Macías</v>
          </cell>
          <cell r="E49" t="str">
            <v>Juan José</v>
          </cell>
          <cell r="F49" t="str">
            <v>BGB</v>
          </cell>
          <cell r="G49">
            <v>5</v>
          </cell>
          <cell r="H49">
            <v>1.79</v>
          </cell>
          <cell r="I49">
            <v>96</v>
          </cell>
        </row>
        <row r="50">
          <cell r="B50" t="str">
            <v>A01771908</v>
          </cell>
          <cell r="C50" t="str">
            <v>GAGJ041220HCMLRNA7</v>
          </cell>
          <cell r="D50" t="str">
            <v>Galván García</v>
          </cell>
          <cell r="E50" t="str">
            <v>Juan Manuel</v>
          </cell>
          <cell r="F50" t="str">
            <v>NEG</v>
          </cell>
          <cell r="G50">
            <v>3</v>
          </cell>
          <cell r="H50">
            <v>1.91</v>
          </cell>
          <cell r="I50">
            <v>145</v>
          </cell>
        </row>
        <row r="51">
          <cell r="B51" t="str">
            <v>A01369397</v>
          </cell>
          <cell r="C51" t="str">
            <v>AEAJ010811HMCCLNA2</v>
          </cell>
          <cell r="D51" t="str">
            <v>Aceves Alor</v>
          </cell>
          <cell r="E51" t="str">
            <v>Juan Pablo</v>
          </cell>
          <cell r="F51" t="str">
            <v>IM</v>
          </cell>
          <cell r="G51">
            <v>5</v>
          </cell>
          <cell r="H51">
            <v>1.81</v>
          </cell>
          <cell r="I51">
            <v>89</v>
          </cell>
        </row>
        <row r="54">
          <cell r="B54" t="str">
            <v>A01666750</v>
          </cell>
          <cell r="C54" t="str">
            <v>GOGK040528HMCNRVA7</v>
          </cell>
          <cell r="D54" t="str">
            <v>González García</v>
          </cell>
          <cell r="E54" t="str">
            <v>Kevin Emmanuel</v>
          </cell>
          <cell r="F54" t="str">
            <v>LED</v>
          </cell>
          <cell r="G54">
            <v>1</v>
          </cell>
          <cell r="H54">
            <v>1.9</v>
          </cell>
          <cell r="I54">
            <v>120</v>
          </cell>
        </row>
        <row r="55">
          <cell r="B55" t="str">
            <v>A01660639</v>
          </cell>
          <cell r="C55" t="str">
            <v>JIAL050614HDFMLNA0</v>
          </cell>
          <cell r="D55" t="str">
            <v>Jiménez Alemán</v>
          </cell>
          <cell r="E55" t="str">
            <v>Leonardo</v>
          </cell>
          <cell r="F55" t="str">
            <v>NEG</v>
          </cell>
          <cell r="G55">
            <v>1</v>
          </cell>
          <cell r="H55">
            <v>1.85</v>
          </cell>
          <cell r="I55">
            <v>102</v>
          </cell>
        </row>
        <row r="56">
          <cell r="B56" t="str">
            <v>A01643546</v>
          </cell>
          <cell r="C56" t="str">
            <v>DUNL030902HDFRXNA8</v>
          </cell>
          <cell r="D56" t="str">
            <v>Durán Nuñez</v>
          </cell>
          <cell r="E56" t="str">
            <v>Leonardo</v>
          </cell>
          <cell r="F56" t="str">
            <v>LRI</v>
          </cell>
          <cell r="G56">
            <v>3</v>
          </cell>
          <cell r="H56">
            <v>1.88</v>
          </cell>
          <cell r="I56">
            <v>129</v>
          </cell>
        </row>
        <row r="57">
          <cell r="B57" t="str">
            <v>A01666492</v>
          </cell>
          <cell r="C57" t="str">
            <v>N/A</v>
          </cell>
          <cell r="D57" t="str">
            <v>Lopez Ferrer</v>
          </cell>
          <cell r="E57" t="str">
            <v>Liam</v>
          </cell>
          <cell r="F57" t="str">
            <v>IM</v>
          </cell>
          <cell r="G57">
            <v>1</v>
          </cell>
          <cell r="H57">
            <v>1.82</v>
          </cell>
          <cell r="I57">
            <v>94</v>
          </cell>
        </row>
        <row r="58">
          <cell r="B58" t="str">
            <v>A01286330</v>
          </cell>
          <cell r="C58" t="str">
            <v>OOAL030123HJCRCSA7</v>
          </cell>
          <cell r="D58" t="str">
            <v>Orozco Aceves</v>
          </cell>
          <cell r="E58" t="str">
            <v>Luis Emilio</v>
          </cell>
          <cell r="F58" t="str">
            <v>NEG</v>
          </cell>
          <cell r="G58">
            <v>3</v>
          </cell>
          <cell r="H58">
            <v>1.78</v>
          </cell>
          <cell r="I58">
            <v>84</v>
          </cell>
        </row>
        <row r="59">
          <cell r="B59" t="str">
            <v>A01750834</v>
          </cell>
          <cell r="C59" t="str">
            <v>PECL030422HDFLSSA1</v>
          </cell>
          <cell r="D59" t="str">
            <v>Pelayo Castillo</v>
          </cell>
          <cell r="E59" t="str">
            <v>Luis Ignacio</v>
          </cell>
          <cell r="F59" t="str">
            <v>ICI</v>
          </cell>
          <cell r="G59">
            <v>3</v>
          </cell>
          <cell r="H59">
            <v>1.78</v>
          </cell>
          <cell r="I59">
            <v>75</v>
          </cell>
        </row>
        <row r="60">
          <cell r="B60" t="str">
            <v>A01236171</v>
          </cell>
          <cell r="C60" t="str">
            <v>MOAL050718HCLNLSA8</v>
          </cell>
          <cell r="D60" t="str">
            <v>Montero Aldape</v>
          </cell>
          <cell r="E60" t="str">
            <v>Luis Miguel</v>
          </cell>
          <cell r="F60" t="str">
            <v>IIT</v>
          </cell>
          <cell r="G60">
            <v>1</v>
          </cell>
          <cell r="H60">
            <v>1.8</v>
          </cell>
          <cell r="I60">
            <v>83</v>
          </cell>
        </row>
        <row r="61">
          <cell r="B61" t="str">
            <v>A01667125</v>
          </cell>
          <cell r="C61" t="str">
            <v>MEPM051014HVZRRRA5</v>
          </cell>
          <cell r="D61" t="str">
            <v>Merino Pérez</v>
          </cell>
          <cell r="E61" t="str">
            <v>Marco Pablo</v>
          </cell>
          <cell r="F61" t="str">
            <v>LEM</v>
          </cell>
          <cell r="G61">
            <v>1</v>
          </cell>
          <cell r="H61">
            <v>1.85</v>
          </cell>
          <cell r="I61">
            <v>106</v>
          </cell>
        </row>
        <row r="62">
          <cell r="B62" t="str">
            <v>A01664535</v>
          </cell>
          <cell r="C62" t="str">
            <v>CORM030523HDFRVRA1</v>
          </cell>
          <cell r="D62" t="str">
            <v>Córdoba Rivera</v>
          </cell>
          <cell r="E62" t="str">
            <v>Marcotulio</v>
          </cell>
          <cell r="F62" t="str">
            <v>IM</v>
          </cell>
          <cell r="G62">
            <v>3</v>
          </cell>
          <cell r="H62">
            <v>1.74</v>
          </cell>
          <cell r="I62">
            <v>89</v>
          </cell>
        </row>
        <row r="63">
          <cell r="B63" t="str">
            <v>A01771026</v>
          </cell>
          <cell r="C63" t="str">
            <v>RUVM020613HDFZLRA3</v>
          </cell>
          <cell r="D63" t="str">
            <v>Ruiz Valerio</v>
          </cell>
          <cell r="E63" t="str">
            <v>Mario Iván</v>
          </cell>
          <cell r="F63" t="str">
            <v>NEG</v>
          </cell>
          <cell r="G63">
            <v>3</v>
          </cell>
          <cell r="H63">
            <v>1.73</v>
          </cell>
          <cell r="I63">
            <v>85</v>
          </cell>
        </row>
        <row r="64">
          <cell r="B64" t="str">
            <v>A01658812</v>
          </cell>
          <cell r="C64" t="str">
            <v>CARM040412HDFNMRA8</v>
          </cell>
          <cell r="D64" t="str">
            <v>Canales Ramírez</v>
          </cell>
          <cell r="E64" t="str">
            <v>Marlon Iván</v>
          </cell>
          <cell r="F64" t="str">
            <v>LNB</v>
          </cell>
          <cell r="G64">
            <v>1</v>
          </cell>
          <cell r="H64">
            <v>1.8</v>
          </cell>
          <cell r="I64">
            <v>66</v>
          </cell>
        </row>
        <row r="65">
          <cell r="B65" t="str">
            <v>A01369442</v>
          </cell>
          <cell r="C65" t="str">
            <v>GARN991030HMCRMR06</v>
          </cell>
          <cell r="D65" t="str">
            <v>García Ramírez</v>
          </cell>
          <cell r="E65" t="str">
            <v>Martín</v>
          </cell>
          <cell r="F65" t="str">
            <v>LDE</v>
          </cell>
          <cell r="G65">
            <v>7</v>
          </cell>
          <cell r="H65">
            <v>1.78</v>
          </cell>
          <cell r="I65">
            <v>85</v>
          </cell>
        </row>
        <row r="66">
          <cell r="B66" t="str">
            <v>A01571323</v>
          </cell>
          <cell r="C66" t="str">
            <v>MARM040925HNLRDRA1</v>
          </cell>
          <cell r="D66" t="str">
            <v>Martínez Rodríguez</v>
          </cell>
          <cell r="E66" t="str">
            <v>Martín Alejandro</v>
          </cell>
          <cell r="F66" t="str">
            <v>IRS</v>
          </cell>
          <cell r="G66">
            <v>3</v>
          </cell>
          <cell r="H66">
            <v>1.78</v>
          </cell>
          <cell r="I66">
            <v>107</v>
          </cell>
        </row>
        <row r="67">
          <cell r="B67" t="str">
            <v>A01749711</v>
          </cell>
          <cell r="C67" t="str">
            <v>ROZM030116HDFDMRA7</v>
          </cell>
          <cell r="D67" t="str">
            <v>Rodea Zempoalteca</v>
          </cell>
          <cell r="E67" t="str">
            <v>Mauricio Xavier</v>
          </cell>
          <cell r="F67" t="str">
            <v>LAF</v>
          </cell>
          <cell r="G67">
            <v>3</v>
          </cell>
          <cell r="H67">
            <v>1.8</v>
          </cell>
          <cell r="I67">
            <v>91</v>
          </cell>
        </row>
        <row r="68">
          <cell r="B68" t="str">
            <v>A00832664</v>
          </cell>
          <cell r="C68" t="str">
            <v>NOJM040710HCLGMSA7</v>
          </cell>
          <cell r="D68" t="str">
            <v>Noguerón Jiménez</v>
          </cell>
          <cell r="E68" t="str">
            <v>Moisés</v>
          </cell>
          <cell r="F68" t="str">
            <v>IM</v>
          </cell>
          <cell r="G68">
            <v>3</v>
          </cell>
          <cell r="H68">
            <v>1.81</v>
          </cell>
          <cell r="I68">
            <v>80</v>
          </cell>
        </row>
        <row r="70">
          <cell r="B70" t="str">
            <v>A01746058</v>
          </cell>
          <cell r="C70" t="str">
            <v>RIMO020723HMCSNMA8</v>
          </cell>
          <cell r="D70" t="str">
            <v>Ríos Monjaraz</v>
          </cell>
          <cell r="E70" t="str">
            <v>Omar David</v>
          </cell>
          <cell r="F70" t="str">
            <v>IM</v>
          </cell>
          <cell r="G70">
            <v>5</v>
          </cell>
          <cell r="H70">
            <v>1.82</v>
          </cell>
          <cell r="I70">
            <v>109</v>
          </cell>
        </row>
        <row r="71">
          <cell r="B71" t="str">
            <v>A01665805</v>
          </cell>
          <cell r="C71" t="str">
            <v>TAAO050518HVZBGSA1</v>
          </cell>
          <cell r="D71" t="str">
            <v>Tablada Aguilar</v>
          </cell>
          <cell r="E71" t="str">
            <v>Oscar Santiago</v>
          </cell>
          <cell r="F71" t="str">
            <v>IM</v>
          </cell>
          <cell r="G71">
            <v>1</v>
          </cell>
          <cell r="H71">
            <v>1.8</v>
          </cell>
          <cell r="I71">
            <v>74</v>
          </cell>
        </row>
        <row r="72">
          <cell r="B72" t="str">
            <v>A01770413</v>
          </cell>
          <cell r="C72" t="str">
            <v>LEAP010410HQTRBLA5</v>
          </cell>
          <cell r="D72" t="str">
            <v>Lerma Aburto</v>
          </cell>
          <cell r="E72" t="str">
            <v>Paulo</v>
          </cell>
          <cell r="F72" t="str">
            <v>LED</v>
          </cell>
          <cell r="G72">
            <v>4</v>
          </cell>
          <cell r="H72">
            <v>1.74</v>
          </cell>
          <cell r="I72">
            <v>80</v>
          </cell>
        </row>
        <row r="73">
          <cell r="B73" t="str">
            <v>A01733578</v>
          </cell>
          <cell r="C73" t="str">
            <v>COGR991202HMSNRF02</v>
          </cell>
          <cell r="D73" t="str">
            <v>De la Concha García</v>
          </cell>
          <cell r="E73" t="str">
            <v>Rafael</v>
          </cell>
          <cell r="F73" t="str">
            <v>MID</v>
          </cell>
          <cell r="G73">
            <v>1</v>
          </cell>
          <cell r="H73">
            <v>1.76</v>
          </cell>
          <cell r="I73">
            <v>68</v>
          </cell>
        </row>
        <row r="74">
          <cell r="B74" t="str">
            <v>A01738038</v>
          </cell>
          <cell r="C74" t="str">
            <v>TEJR040414HQRNMBA7</v>
          </cell>
          <cell r="D74" t="str">
            <v>Tenorio Jiménez</v>
          </cell>
          <cell r="E74" t="str">
            <v>Roberto</v>
          </cell>
          <cell r="F74" t="str">
            <v>LCPF</v>
          </cell>
          <cell r="G74">
            <v>1</v>
          </cell>
          <cell r="H74">
            <v>1.73</v>
          </cell>
          <cell r="I74">
            <v>88</v>
          </cell>
        </row>
        <row r="75">
          <cell r="B75" t="str">
            <v>A01571492</v>
          </cell>
          <cell r="C75" t="str">
            <v>UOFS031025HDFLLNA1</v>
          </cell>
          <cell r="D75" t="str">
            <v>Ulloa Flores</v>
          </cell>
          <cell r="E75" t="str">
            <v>Santiago</v>
          </cell>
          <cell r="F75" t="str">
            <v>IIS</v>
          </cell>
          <cell r="G75">
            <v>3</v>
          </cell>
          <cell r="H75">
            <v>1.82</v>
          </cell>
          <cell r="I75">
            <v>80</v>
          </cell>
        </row>
        <row r="76">
          <cell r="B76" t="str">
            <v>A01781586</v>
          </cell>
          <cell r="C76" t="str">
            <v>GAGS040331HDFRNNA9</v>
          </cell>
          <cell r="D76" t="str">
            <v>Garcia Gandarillas</v>
          </cell>
          <cell r="E76" t="str">
            <v>Santiago</v>
          </cell>
          <cell r="F76" t="str">
            <v>NEG</v>
          </cell>
          <cell r="G76">
            <v>1</v>
          </cell>
          <cell r="H76">
            <v>1.83</v>
          </cell>
          <cell r="I76">
            <v>79</v>
          </cell>
        </row>
        <row r="77">
          <cell r="B77" t="str">
            <v>A01663610</v>
          </cell>
          <cell r="C77" t="str">
            <v>AEPS050404HDFNDBA9</v>
          </cell>
          <cell r="D77" t="str">
            <v>Angel Pedraza</v>
          </cell>
          <cell r="E77" t="str">
            <v>Sebastian</v>
          </cell>
          <cell r="F77" t="str">
            <v>PTM</v>
          </cell>
          <cell r="G77">
            <v>6</v>
          </cell>
          <cell r="H77">
            <v>1.9</v>
          </cell>
          <cell r="I77">
            <v>116</v>
          </cell>
        </row>
        <row r="78">
          <cell r="B78" t="str">
            <v>A01658813</v>
          </cell>
          <cell r="C78" t="str">
            <v>VATS040416HDFLMBA6</v>
          </cell>
          <cell r="D78" t="str">
            <v>Valdespino Tamayo</v>
          </cell>
          <cell r="E78" t="str">
            <v>Sebastián</v>
          </cell>
          <cell r="F78" t="str">
            <v>LDI</v>
          </cell>
          <cell r="G78">
            <v>3</v>
          </cell>
          <cell r="H78">
            <v>1.74</v>
          </cell>
          <cell r="I78">
            <v>80</v>
          </cell>
        </row>
        <row r="79">
          <cell r="B79" t="str">
            <v>A01771688</v>
          </cell>
          <cell r="C79" t="str">
            <v>AACS030717HNERRBA8</v>
          </cell>
          <cell r="D79" t="str">
            <v>Araujo Corona</v>
          </cell>
          <cell r="E79" t="str">
            <v>Sebastián Andrés</v>
          </cell>
          <cell r="F79" t="str">
            <v>BGB</v>
          </cell>
          <cell r="G79">
            <v>3</v>
          </cell>
          <cell r="H79">
            <v>1.82</v>
          </cell>
          <cell r="I79">
            <v>91</v>
          </cell>
        </row>
        <row r="80">
          <cell r="B80" t="str">
            <v>A01569156</v>
          </cell>
          <cell r="C80" t="str">
            <v>CAGS050603HCHMRRA7</v>
          </cell>
          <cell r="D80" t="str">
            <v>Camacho García</v>
          </cell>
          <cell r="E80" t="str">
            <v>Sergio Arturo</v>
          </cell>
          <cell r="F80" t="str">
            <v>IM</v>
          </cell>
          <cell r="G80">
            <v>1</v>
          </cell>
          <cell r="H80">
            <v>1.75</v>
          </cell>
          <cell r="I80">
            <v>80</v>
          </cell>
        </row>
        <row r="81">
          <cell r="B81" t="str">
            <v>A01379794</v>
          </cell>
          <cell r="C81" t="str">
            <v>HEGU010202HDFRNLA0</v>
          </cell>
          <cell r="D81" t="str">
            <v>Hermida González</v>
          </cell>
          <cell r="E81" t="str">
            <v>Ulises</v>
          </cell>
          <cell r="F81" t="str">
            <v>IMD</v>
          </cell>
          <cell r="G81">
            <v>5</v>
          </cell>
          <cell r="H81">
            <v>1.78</v>
          </cell>
          <cell r="I81">
            <v>83</v>
          </cell>
        </row>
        <row r="82">
          <cell r="B82" t="str">
            <v>A01368369</v>
          </cell>
          <cell r="C82" t="str">
            <v>EATV001220HMCSRLA2</v>
          </cell>
          <cell r="D82" t="str">
            <v>Estrada Trujillo</v>
          </cell>
          <cell r="E82" t="str">
            <v>Valdemar</v>
          </cell>
          <cell r="F82" t="str">
            <v>Arq</v>
          </cell>
          <cell r="G82">
            <v>4</v>
          </cell>
          <cell r="H82">
            <v>1.77</v>
          </cell>
          <cell r="I82">
            <v>97</v>
          </cell>
        </row>
        <row r="83">
          <cell r="B83" t="str">
            <v>A01234628</v>
          </cell>
          <cell r="C83" t="str">
            <v>MEGJ050405HCLJRRA4</v>
          </cell>
          <cell r="D83" t="str">
            <v>Mejía García</v>
          </cell>
          <cell r="E83" t="str">
            <v>Jorge Arturo</v>
          </cell>
          <cell r="F83" t="str">
            <v>IIS</v>
          </cell>
          <cell r="G83">
            <v>1</v>
          </cell>
          <cell r="H83">
            <v>1.8</v>
          </cell>
          <cell r="I83">
            <v>117</v>
          </cell>
        </row>
        <row r="84">
          <cell r="B84" t="str">
            <v>A01659588</v>
          </cell>
          <cell r="C84" t="str">
            <v>LURJ050812HDFNDRA3</v>
          </cell>
          <cell r="D84" t="str">
            <v>Luna Rueda</v>
          </cell>
          <cell r="E84" t="str">
            <v>Jorge</v>
          </cell>
          <cell r="F84" t="str">
            <v>LAF</v>
          </cell>
          <cell r="G84">
            <v>1</v>
          </cell>
          <cell r="H84">
            <v>1.74</v>
          </cell>
          <cell r="I84">
            <v>70</v>
          </cell>
        </row>
        <row r="85">
          <cell r="B85" t="str">
            <v>A01667127</v>
          </cell>
          <cell r="C85" t="str">
            <v>VESL041108HNLLLSA1</v>
          </cell>
          <cell r="D85" t="str">
            <v>Velazquez Salinas</v>
          </cell>
          <cell r="E85" t="str">
            <v>Luis Eduardo</v>
          </cell>
          <cell r="F85" t="str">
            <v>IID</v>
          </cell>
          <cell r="G85">
            <v>1</v>
          </cell>
          <cell r="H85">
            <v>1.8</v>
          </cell>
          <cell r="I85">
            <v>81</v>
          </cell>
        </row>
        <row r="86">
          <cell r="B86" t="str">
            <v>A01659936</v>
          </cell>
          <cell r="C86" t="str">
            <v>GORM021121HMCNBGA2</v>
          </cell>
          <cell r="D86" t="str">
            <v>GONZALEZ RUBIO</v>
          </cell>
          <cell r="E86" t="str">
            <v>MIGUEL ALEXANDER</v>
          </cell>
          <cell r="F86" t="str">
            <v>IMT</v>
          </cell>
          <cell r="G86">
            <v>7</v>
          </cell>
          <cell r="H86">
            <v>1.76</v>
          </cell>
          <cell r="I86">
            <v>78</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Alberto Vega Zavala" refreshedDate="45391.618832175925" createdVersion="8" refreshedVersion="8" minRefreshableVersion="3" recordCount="616" xr:uid="{C6DD3619-22F7-4196-BCEF-FD57EEE6E634}">
  <cacheSource type="worksheet">
    <worksheetSource name="tbl_Stats"/>
  </cacheSource>
  <cacheFields count="21">
    <cacheField name="Matrícula" numFmtId="0">
      <sharedItems/>
    </cacheField>
    <cacheField name="Name" numFmtId="0">
      <sharedItems containsBlank="1" count="97">
        <m/>
        <s v="Juda García Zorza"/>
        <s v="Moises Jonathan Garcia Zorza"/>
        <s v="Emmanuel Gallegos Montiel"/>
        <s v="Francisco Xavier Bastidas Moreno"/>
        <s v="Santiago Garcia Gandarillas"/>
        <s v="Gustavo Sandoval Baz"/>
        <s v="Juan Manuel Galván García"/>
        <s v="Sebastián Andrés Araujo Corona"/>
        <s v="Mario Iván Ruiz Valerio"/>
        <s v="David Mateo Jimenez Paz"/>
        <s v="Paulo Lerma Aburto"/>
        <s v="Jorge Andrés González Salazar"/>
        <s v="Adán Avila Esparza"/>
        <s v="Carlos Daniel Durán Venado"/>
        <s v="Luis Ignacio Pelayo Castillo"/>
        <s v="David Bazaldúa Méndez"/>
        <s v="Enrique Sánchez Meixueiro"/>
        <s v="Mauricio Xavier Rodea Zempoalteca"/>
        <s v="Bruno Zuradelli Ramírez"/>
        <s v="Brandon Omar Rocha Cabrera"/>
        <s v="Omar David Ríos Monjaraz"/>
        <s v="Roberto Tenorio Jiménez"/>
        <s v="Rafael De La Concha García"/>
        <s v="Juan Lazaro"/>
        <s v="Luis Eduardo Velazquez Salinas"/>
        <s v="Marco Pablo Merino Pérez"/>
        <s v="Carlos Tristan Gamez Alvarez"/>
        <s v="Jose Rodriguez Arenivar"/>
        <s v="Kevin Emmanuel González García"/>
        <s v="Liam Lopez Ferrer"/>
        <s v="Jorge Alejandro Telona Servin"/>
        <s v="Edgar Santiago Martín Del Campo Mejía"/>
        <s v="Oscar Santiago Tablada Aguilar"/>
        <s v="Iván Andrés Pérez Fletes"/>
        <s v="Marcotulio Córdoba Rivera"/>
        <s v="Sebastian Angel Pedraza"/>
        <s v="Aarón Ixbalanqué Jiménez Ramos"/>
        <s v="Leonardo Jiménez Alemán"/>
        <s v="Jorge Emilio González Guzmán"/>
        <s v="Gerardo Javier López García"/>
        <s v="Gonzalo Herrera Olmos"/>
        <s v="Miguel Alexander Gonzalez Rubio"/>
        <s v="Jorge Luna Rueda"/>
        <s v="Gabriel López Santiago"/>
        <s v="Emilio Gómez Montuy"/>
        <s v="Sebastián Valdespino Tamayo"/>
        <s v="Marlon Iván Canales Ramírez"/>
        <s v="Jioshi Morrison Gonzalez"/>
        <s v="Alfonso Efraín Cruz Pérez"/>
        <s v="Ian Gabriel Rivera Reyes"/>
        <s v="Denilson Santiago Rodriguez Reyes"/>
        <s v="Emiliano Lopez Aguilar "/>
        <s v="Gabriel Encalada Gallardo"/>
        <s v="Iker Colin Guazo"/>
        <s v="Jonathan Yair Hernández Becerril"/>
        <s v="Diego Ornelas Hernández"/>
        <s v="André Hernández Torija"/>
        <s v="Josue Damian Lezana Fabela "/>
        <s v="Fernando Torres Zaragoza"/>
        <s v="Carlo Confalonieri Wallace"/>
        <s v="Leonardo Durán Nuñez"/>
        <s v="Diego Oropeza Gálvez"/>
        <s v="Santiago Ulloa Flores"/>
        <s v="Martín Alejandro Martínez Rodríguez"/>
        <s v="Sergio Arturo Camacho García"/>
        <s v="Jesús Emiliano Romero Loera"/>
        <s v="Ulises Hermida González"/>
        <s v="Carlos Rangel Gonzalez"/>
        <s v="Gilberto Carlos Durán Venado"/>
        <s v="Javier García Acosta"/>
        <s v="Martín García Ramírez"/>
        <s v="Juan Pablo Aceves Alor"/>
        <s v="Marco Alfonso Tellez Oseguera"/>
        <s v="Juan José Olivares Macías"/>
        <s v="Iñaki Colin Guazo"/>
        <s v="Valdemar Estrada Trujillo"/>
        <s v="Edgar Andrés Moreno Coronado"/>
        <s v="Adrian Briseño Ramones"/>
        <s v="Joel Efraín Peña Briseño"/>
        <s v="Yered Espinoza Mayorga"/>
        <s v="Alejandro Milan Marin "/>
        <s v="Alan Centeno Mena"/>
        <s v="Luis Emilio Orozco Aceves"/>
        <s v="Héctor Felipe Alejandro Ramos Herrera"/>
        <s v="Luis Miguel Montero Aldape"/>
        <s v="Jorge Arturo Mejía García"/>
        <s v="Emiliano Rodríguez Garza"/>
        <s v="Diego Mendoza Lara"/>
        <s v="Jean Carlo Duverger Santiago"/>
        <s v="Moisés Noguerón Jiménez"/>
        <s v="Diego Eduardo Puente Muñoz"/>
        <s v="Alvaro Garcia Valadez"/>
        <s v="GARCIA JUDA " u="1"/>
        <s v="GARCIA MOISES " u="1"/>
        <s v="Juda García" u="1"/>
        <s v="Moises Garcia" u="1"/>
      </sharedItems>
    </cacheField>
    <cacheField name="Pos" numFmtId="0">
      <sharedItems containsBlank="1"/>
    </cacheField>
    <cacheField name="Fecha" numFmtId="14">
      <sharedItems containsSemiMixedTypes="0" containsNonDate="0" containsDate="1" containsString="0" minDate="2022-12-01T00:00:00" maxDate="2024-03-22T00:00:00" count="9">
        <d v="2023-07-01T00:00:00"/>
        <d v="2024-03-21T00:00:00"/>
        <d v="2023-03-01T00:00:00"/>
        <d v="2023-06-01T00:00:00"/>
        <d v="2023-11-01T00:00:00"/>
        <d v="2023-08-01T00:00:00"/>
        <d v="2023-11-21T00:00:00"/>
        <d v="2022-12-01T00:00:00"/>
        <d v="2024-01-31T00:00:00"/>
      </sharedItems>
      <fieldGroup par="20"/>
    </cacheField>
    <cacheField name="Peso" numFmtId="0">
      <sharedItems containsString="0" containsBlank="1" containsNumber="1" minValue="11.9" maxValue="176.1"/>
    </cacheField>
    <cacheField name="40yrs" numFmtId="0">
      <sharedItems containsString="0" containsBlank="1" containsNumber="1" minValue="4.3600000000000003" maxValue="6.38"/>
    </cacheField>
    <cacheField name="Estatura" numFmtId="0">
      <sharedItems containsString="0" containsBlank="1" containsNumber="1" minValue="1.74" maxValue="194"/>
    </cacheField>
    <cacheField name="10 yrs Best" numFmtId="0">
      <sharedItems containsString="0" containsBlank="1" containsNumber="1" minValue="1.35" maxValue="2.2599999999999998"/>
    </cacheField>
    <cacheField name="Pro Best" numFmtId="0">
      <sharedItems containsString="0" containsBlank="1" containsNumber="1" minValue="4.12" maxValue="7.97"/>
    </cacheField>
    <cacheField name="L Best" numFmtId="0">
      <sharedItems containsString="0" containsBlank="1" containsNumber="1" minValue="4.58" maxValue="9.7200000000000006"/>
    </cacheField>
    <cacheField name="BJ Best" numFmtId="0">
      <sharedItems containsString="0" containsBlank="1" containsNumber="1" minValue="1.54" maxValue="3.73"/>
    </cacheField>
    <cacheField name="BP Max" numFmtId="0">
      <sharedItems containsString="0" containsBlank="1" containsNumber="1" containsInteger="1" minValue="60" maxValue="160"/>
    </cacheField>
    <cacheField name="Clean Best" numFmtId="0">
      <sharedItems containsString="0" containsBlank="1" containsNumber="1" containsInteger="1" minValue="60" maxValue="150"/>
    </cacheField>
    <cacheField name="Squat Best" numFmtId="0">
      <sharedItems containsString="0" containsBlank="1" containsNumber="1" containsInteger="1" minValue="90" maxValue="230"/>
    </cacheField>
    <cacheField name="Grasa" numFmtId="0">
      <sharedItems containsString="0" containsBlank="1" containsNumber="1" minValue="4.5999999999999996" maxValue="51.8"/>
    </cacheField>
    <cacheField name="Musculo" numFmtId="0">
      <sharedItems containsString="0" containsBlank="1" containsNumber="1" minValue="23.2" maxValue="57.6"/>
    </cacheField>
    <cacheField name="IMC" numFmtId="0">
      <sharedItems containsString="0" containsBlank="1" containsNumber="1" minValue="19" maxValue="47.7"/>
    </cacheField>
    <cacheField name="PGC (%)" numFmtId="0">
      <sharedItems containsString="0" containsBlank="1" containsNumber="1" minValue="6.7" maxValue="38.5"/>
    </cacheField>
    <cacheField name="Months (Fecha)" numFmtId="0" databaseField="0">
      <fieldGroup base="3">
        <rangePr groupBy="months" startDate="2022-12-01T00:00:00" endDate="2024-03-22T00:00:00"/>
        <groupItems count="14">
          <s v="&lt;01 12 22"/>
          <s v="ene"/>
          <s v="feb"/>
          <s v="mar"/>
          <s v="abr"/>
          <s v="may"/>
          <s v="jun"/>
          <s v="jul"/>
          <s v="ago"/>
          <s v="sep"/>
          <s v="oct"/>
          <s v="nov"/>
          <s v="dic"/>
          <s v="&gt;22 03 24"/>
        </groupItems>
      </fieldGroup>
    </cacheField>
    <cacheField name="Quarters (Fecha)" numFmtId="0" databaseField="0">
      <fieldGroup base="3">
        <rangePr groupBy="quarters" startDate="2022-12-01T00:00:00" endDate="2024-03-22T00:00:00"/>
        <groupItems count="6">
          <s v="&lt;01 12 22"/>
          <s v="Qtr1"/>
          <s v="Qtr2"/>
          <s v="Qtr3"/>
          <s v="Qtr4"/>
          <s v="&gt;22 03 24"/>
        </groupItems>
      </fieldGroup>
    </cacheField>
    <cacheField name="Years (Fecha)" numFmtId="0" databaseField="0">
      <fieldGroup base="3">
        <rangePr groupBy="years" startDate="2022-12-01T00:00:00" endDate="2024-03-22T00:00:00"/>
        <groupItems count="5">
          <s v="&lt;01 12 22"/>
          <s v="2022"/>
          <s v="2023"/>
          <s v="2024"/>
          <s v="&gt;22 03 24"/>
        </groupItems>
      </fieldGroup>
    </cacheField>
  </cacheFields>
  <extLst>
    <ext xmlns:x14="http://schemas.microsoft.com/office/spreadsheetml/2009/9/main" uri="{725AE2AE-9491-48be-B2B4-4EB974FC3084}">
      <x14:pivotCacheDefinition pivotCacheId="87104677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os Alberto Vega Zavala" refreshedDate="45391.618832754626" createdVersion="8" refreshedVersion="8" minRefreshableVersion="3" recordCount="377" xr:uid="{26821648-DE15-4898-BCEE-2CAF09331F9D}">
  <cacheSource type="worksheet">
    <worksheetSource name="tbl_Pruebas"/>
  </cacheSource>
  <cacheFields count="28">
    <cacheField name="Matrícula" numFmtId="0">
      <sharedItems/>
    </cacheField>
    <cacheField name="Name" numFmtId="0">
      <sharedItems count="90">
        <s v="Adrian Briseño Ramones"/>
        <s v="Brandon Omar Rocha Cabrera"/>
        <s v="Emmanuel Gallegos Montiel"/>
        <s v="Gabriel Encalada Gallardo"/>
        <s v="Jorge Luna Rueda"/>
        <s v="Luis Ignacio Pelayo Castillo"/>
        <s v="Rafael De La Concha García"/>
        <s v="Alan Centeno Mena"/>
        <s v="Juan Pablo Aceves Alor"/>
        <s v="Jesús Emiliano Romero Loera"/>
        <s v="Martín Alejandro Martínez Rodríguez"/>
        <s v="Ian Gabriel Rivera Reyes"/>
        <s v="Jioshi Morrison Gonzalez"/>
        <s v="Gonzalo Herrera Olmos"/>
        <s v="Leonardo Jiménez Alemán"/>
        <s v="Iván Andrés Pérez Fletes"/>
        <s v="Omar David Ríos Monjaraz"/>
        <s v="Carlos Daniel Durán Venado"/>
        <s v="David Mateo Jimenez Paz"/>
        <s v="Juda García Zorza"/>
        <s v="Luis Eduardo Velazquez Salinas"/>
        <s v="Luis Miguel Montero Aldape"/>
        <s v="Valdemar Estrada Trujillo"/>
        <s v="Juan José Olivares Macías"/>
        <s v="Gilberto Carlos Durán Venado"/>
        <s v="Alfonso Efraín Cruz Pérez"/>
        <s v="Marcotulio Córdoba Rivera"/>
        <s v="Jorge Alejandro Telona Servin"/>
        <s v="Roberto Tenorio Jiménez"/>
        <s v="Mauricio Xavier Rodea Zempoalteca"/>
        <s v="Leonardo Durán Nuñez"/>
        <s v="Fernando Torres Zaragoza"/>
        <s v="André Hernández Torija"/>
        <s v="Gabriel López Santiago"/>
        <s v="Sebastian Angel Pedraza"/>
        <s v="Edgar Santiago Martín Del Campo Mejía"/>
        <s v="Kevin Emmanuel González García"/>
        <s v="Marco Pablo Merino Pérez"/>
        <s v="Juan Manuel Galván García"/>
        <s v="Moises Jonathan Garcia Zorza"/>
        <s v="Luis Emilio Orozco Aceves"/>
        <s v="Diego Oropeza Gálvez"/>
        <s v="Iker Colin Guazo"/>
        <s v="Jorge Emilio González Guzmán"/>
        <s v="Diego Eduardo Puente Muñoz"/>
        <s v="Sergio Arturo Camacho García"/>
        <s v="Denilson Santiago Rodriguez Reyes"/>
        <s v="Emilio Gómez Montuy"/>
        <s v="Jose Rodriguez Arenivar"/>
        <s v="Adán Avila Esparza"/>
        <s v="Mario Iván Ruiz Valerio"/>
        <s v="Emiliano Rodríguez Garza"/>
        <s v="Héctor Felipe Alejandro Ramos Herrera"/>
        <s v="Ulises Hermida González"/>
        <s v="Santiago Ulloa Flores"/>
        <s v="Sebastián Valdespino Tamayo"/>
        <s v="David Bazaldúa Méndez"/>
        <s v="Paulo Lerma Aburto"/>
        <s v="Santiago Garcia Gandarillas"/>
        <s v="Iñaki Colin Guazo"/>
        <s v="Liam Lopez Ferrer"/>
        <s v="Alvaro Garcia Valadez"/>
        <s v="Moisés Noguerón Jiménez"/>
        <s v="Jean Carlo Duverger Santiago"/>
        <s v="Carlo Confalonieri Wallace"/>
        <s v="Diego Ornelas Hernández"/>
        <s v="Marlon Iván Canales Ramírez"/>
        <s v="Carlos Tristan Gamez Alvarez"/>
        <s v="Bruno Zuradelli Ramírez"/>
        <s v="Enrique Sánchez Meixueiro"/>
        <s v="Sebastián Andrés Araujo Corona"/>
        <s v="Gustavo Sandoval Baz"/>
        <s v="Carlos Rangel Gonzalez"/>
        <s v="Javier García Acosta"/>
        <s v="Joel Efraín Peña Briseño"/>
        <s v="Edgar Andrés Moreno Coronado"/>
        <s v="Jonathan Yair Hernández Becerril"/>
        <s v="Juan Lazaro"/>
        <s v="Oscar Santiago Tablada Aguilar"/>
        <s v="Jorge Andrés González Salazar"/>
        <s v="Martín García Ramírez"/>
        <s v="Gerardo Javier López García"/>
        <s v="Aarón Ixbalanqué Jiménez Ramos"/>
        <s v="Francisco Xavier Bastidas Moreno"/>
        <s v="Miguel Alexander Gonzalez Rubio"/>
        <s v="Diego Mendoza Lara"/>
        <s v="Alejandro Milan Marin "/>
        <s v="Yered Espinoza Mayorga"/>
        <s v="Josue Damian Lezana Fabela "/>
        <s v="Emiliano Lopez Aguilar "/>
      </sharedItems>
    </cacheField>
    <cacheField name="Pos" numFmtId="0">
      <sharedItems count="11">
        <s v="CB"/>
        <s v="DL"/>
        <s v="LB"/>
        <s v="OL"/>
        <s v="K"/>
        <s v="QB"/>
        <s v="RB"/>
        <s v="S"/>
        <s v="TE"/>
        <s v="WR"/>
        <s v="DB" u="1"/>
      </sharedItems>
    </cacheField>
    <cacheField name="Fecha Test" numFmtId="14">
      <sharedItems containsSemiMixedTypes="0" containsNonDate="0" containsDate="1" containsString="0" minDate="2022-12-01T00:00:00" maxDate="2024-03-22T00:00:00"/>
    </cacheField>
    <cacheField name="Peso" numFmtId="0">
      <sharedItems containsString="0" containsBlank="1" containsNumber="1" minValue="11.9" maxValue="138"/>
    </cacheField>
    <cacheField name="Estatura" numFmtId="0">
      <sharedItems containsString="0" containsBlank="1" containsNumber="1" minValue="1.74" maxValue="192.5"/>
    </cacheField>
    <cacheField name="10 yrs Best" numFmtId="2">
      <sharedItems containsMixedTypes="1" containsNumber="1" minValue="1.35" maxValue="2.2599999999999998"/>
    </cacheField>
    <cacheField name="10 yds 1" numFmtId="0">
      <sharedItems containsBlank="1" containsMixedTypes="1" containsNumber="1" minValue="1.35" maxValue="2.2599999999999998"/>
    </cacheField>
    <cacheField name="10 yds 2" numFmtId="0">
      <sharedItems containsString="0" containsBlank="1" containsNumber="1" minValue="1.35" maxValue="2.31"/>
    </cacheField>
    <cacheField name="40yrs" numFmtId="0">
      <sharedItems containsString="0" containsBlank="1" containsNumber="1" minValue="4.3600000000000003" maxValue="6.38"/>
    </cacheField>
    <cacheField name="Pro Best" numFmtId="2">
      <sharedItems containsMixedTypes="1" containsNumber="1" minValue="4.12" maxValue="7.97"/>
    </cacheField>
    <cacheField name="Pro Rt" numFmtId="0">
      <sharedItems containsBlank="1" containsMixedTypes="1" containsNumber="1" minValue="4.18" maxValue="8.25"/>
    </cacheField>
    <cacheField name="Pro Lt" numFmtId="0">
      <sharedItems containsBlank="1" containsMixedTypes="1" containsNumber="1" minValue="4.12" maxValue="8.06"/>
    </cacheField>
    <cacheField name="L Best" numFmtId="2">
      <sharedItems containsMixedTypes="1" containsNumber="1" minValue="4.58" maxValue="9.7200000000000006"/>
    </cacheField>
    <cacheField name="L Rt" numFmtId="0">
      <sharedItems containsBlank="1" containsMixedTypes="1" containsNumber="1" minValue="4.58" maxValue="10"/>
    </cacheField>
    <cacheField name="L Lt" numFmtId="0">
      <sharedItems containsBlank="1" containsMixedTypes="1" containsNumber="1" minValue="4.7" maxValue="10.69"/>
    </cacheField>
    <cacheField name="BJ Best" numFmtId="2">
      <sharedItems containsMixedTypes="1" containsNumber="1" minValue="1.54" maxValue="3"/>
    </cacheField>
    <cacheField name="BJ 1" numFmtId="0">
      <sharedItems containsBlank="1" containsMixedTypes="1" containsNumber="1" minValue="1.54" maxValue="2.94"/>
    </cacheField>
    <cacheField name="BJ 2" numFmtId="0">
      <sharedItems containsBlank="1" containsMixedTypes="1" containsNumber="1" minValue="1.85" maxValue="3"/>
    </cacheField>
    <cacheField name="BP Max" numFmtId="37">
      <sharedItems containsMixedTypes="1" containsNumber="1" containsInteger="1" minValue="60" maxValue="160"/>
    </cacheField>
    <cacheField name="BP 1" numFmtId="0">
      <sharedItems containsBlank="1" containsMixedTypes="1" containsNumber="1" containsInteger="1" minValue="60" maxValue="160"/>
    </cacheField>
    <cacheField name="BP 2" numFmtId="0">
      <sharedItems containsString="0" containsBlank="1" containsNumber="1" containsInteger="1" minValue="0" maxValue="155"/>
    </cacheField>
    <cacheField name="Clean Best" numFmtId="1">
      <sharedItems containsMixedTypes="1" containsNumber="1" containsInteger="1" minValue="60" maxValue="150"/>
    </cacheField>
    <cacheField name="Clean 1" numFmtId="0">
      <sharedItems containsBlank="1" containsMixedTypes="1" containsNumber="1" containsInteger="1" minValue="60" maxValue="150"/>
    </cacheField>
    <cacheField name="Clean 2" numFmtId="0">
      <sharedItems containsString="0" containsBlank="1" containsNumber="1" containsInteger="1" minValue="70" maxValue="145"/>
    </cacheField>
    <cacheField name="Squat Best" numFmtId="0">
      <sharedItems containsMixedTypes="1" containsNumber="1" containsInteger="1" minValue="90" maxValue="230"/>
    </cacheField>
    <cacheField name="Squat 1" numFmtId="0">
      <sharedItems containsBlank="1" containsMixedTypes="1" containsNumber="1" containsInteger="1" minValue="90" maxValue="220"/>
    </cacheField>
    <cacheField name="Squat 2" numFmtId="0">
      <sharedItems containsBlank="1" containsMixedTypes="1" containsNumber="1" containsInteger="1" minValue="100" maxValue="230"/>
    </cacheField>
  </cacheFields>
  <extLst>
    <ext xmlns:x14="http://schemas.microsoft.com/office/spreadsheetml/2009/9/main" uri="{725AE2AE-9491-48be-B2B4-4EB974FC3084}">
      <x14:pivotCacheDefinition pivotCacheId="1356066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6">
  <r>
    <s v="A0MOISES"/>
    <x v="0"/>
    <m/>
    <x v="0"/>
    <n v="139.9"/>
    <m/>
    <n v="194"/>
    <m/>
    <m/>
    <m/>
    <m/>
    <m/>
    <m/>
    <m/>
    <n v="23.2"/>
    <n v="34.799999999999997"/>
    <n v="37.200000000000003"/>
    <n v="31.1"/>
  </r>
  <r>
    <s v="A0JUDA"/>
    <x v="0"/>
    <m/>
    <x v="0"/>
    <n v="169.3"/>
    <m/>
    <n v="188.3"/>
    <m/>
    <m/>
    <m/>
    <m/>
    <m/>
    <m/>
    <m/>
    <n v="28.7"/>
    <n v="23.2"/>
    <n v="47.7"/>
    <n v="38.5"/>
  </r>
  <r>
    <s v="A07094790"/>
    <x v="1"/>
    <s v="OL"/>
    <x v="1"/>
    <m/>
    <m/>
    <m/>
    <m/>
    <m/>
    <m/>
    <m/>
    <m/>
    <m/>
    <m/>
    <m/>
    <m/>
    <m/>
    <m/>
  </r>
  <r>
    <s v="A07094790"/>
    <x v="1"/>
    <s v="OL"/>
    <x v="2"/>
    <m/>
    <m/>
    <m/>
    <m/>
    <m/>
    <m/>
    <m/>
    <n v="80"/>
    <n v="80"/>
    <n v="110"/>
    <m/>
    <m/>
    <m/>
    <m/>
  </r>
  <r>
    <s v="A07094790"/>
    <x v="1"/>
    <s v="OL"/>
    <x v="0"/>
    <m/>
    <m/>
    <m/>
    <n v="2.2599999999999998"/>
    <n v="6.06"/>
    <n v="9.7200000000000006"/>
    <n v="1.54"/>
    <m/>
    <m/>
    <m/>
    <m/>
    <m/>
    <m/>
    <m/>
  </r>
  <r>
    <s v="A07094790"/>
    <x v="1"/>
    <s v="OL"/>
    <x v="3"/>
    <m/>
    <m/>
    <m/>
    <m/>
    <m/>
    <m/>
    <m/>
    <n v="80"/>
    <m/>
    <m/>
    <m/>
    <m/>
    <m/>
    <m/>
  </r>
  <r>
    <s v="A07094763"/>
    <x v="2"/>
    <s v="OL"/>
    <x v="2"/>
    <m/>
    <m/>
    <m/>
    <m/>
    <m/>
    <m/>
    <m/>
    <n v="90"/>
    <n v="90"/>
    <n v="130"/>
    <m/>
    <m/>
    <m/>
    <m/>
  </r>
  <r>
    <s v="A07094763"/>
    <x v="2"/>
    <s v="OL"/>
    <x v="1"/>
    <m/>
    <n v="5.35"/>
    <m/>
    <n v="1.63"/>
    <n v="5"/>
    <n v="7.95"/>
    <n v="2.34"/>
    <n v="90"/>
    <n v="95"/>
    <n v="150"/>
    <m/>
    <m/>
    <m/>
    <m/>
  </r>
  <r>
    <s v="A01795311"/>
    <x v="3"/>
    <s v="CB"/>
    <x v="4"/>
    <n v="72.7"/>
    <m/>
    <n v="178.8"/>
    <m/>
    <m/>
    <m/>
    <m/>
    <m/>
    <m/>
    <m/>
    <n v="7.8"/>
    <n v="37.299999999999997"/>
    <n v="22.7"/>
    <n v="10.7"/>
  </r>
  <r>
    <s v="A01795311"/>
    <x v="3"/>
    <s v="CB"/>
    <x v="2"/>
    <m/>
    <m/>
    <m/>
    <m/>
    <m/>
    <m/>
    <m/>
    <n v="90"/>
    <n v="105"/>
    <n v="130"/>
    <m/>
    <m/>
    <m/>
    <m/>
  </r>
  <r>
    <s v="A01795311"/>
    <x v="3"/>
    <s v="CB"/>
    <x v="5"/>
    <n v="73.5"/>
    <m/>
    <n v="177.5"/>
    <m/>
    <m/>
    <m/>
    <m/>
    <m/>
    <m/>
    <m/>
    <n v="8.6999999999999993"/>
    <n v="37.299999999999997"/>
    <n v="23.3"/>
    <n v="11.9"/>
  </r>
  <r>
    <s v="A01795311"/>
    <x v="3"/>
    <s v="CB"/>
    <x v="1"/>
    <m/>
    <n v="4.53"/>
    <m/>
    <n v="1.48"/>
    <n v="4.47"/>
    <n v="7.2"/>
    <n v="2.82"/>
    <n v="85"/>
    <n v="100"/>
    <n v="140"/>
    <m/>
    <m/>
    <m/>
    <m/>
  </r>
  <r>
    <s v="A01795311"/>
    <x v="3"/>
    <s v="CB"/>
    <x v="0"/>
    <n v="75"/>
    <m/>
    <n v="179.2"/>
    <m/>
    <m/>
    <m/>
    <m/>
    <m/>
    <m/>
    <m/>
    <n v="8.6999999999999993"/>
    <n v="38.200000000000003"/>
    <n v="23.4"/>
    <n v="11.2"/>
  </r>
  <r>
    <s v="A01795311"/>
    <x v="3"/>
    <s v="CB"/>
    <x v="6"/>
    <m/>
    <m/>
    <m/>
    <m/>
    <m/>
    <m/>
    <m/>
    <n v="80"/>
    <n v="90"/>
    <n v="130"/>
    <m/>
    <m/>
    <m/>
    <m/>
  </r>
  <r>
    <s v="A01795311"/>
    <x v="3"/>
    <s v="CB"/>
    <x v="3"/>
    <n v="75"/>
    <m/>
    <n v="177"/>
    <n v="1.39"/>
    <n v="4.33"/>
    <n v="7.04"/>
    <n v="2.7"/>
    <n v="95"/>
    <m/>
    <m/>
    <m/>
    <m/>
    <m/>
    <m/>
  </r>
  <r>
    <s v="A01794188"/>
    <x v="4"/>
    <s v="RB"/>
    <x v="4"/>
    <n v="95.7"/>
    <m/>
    <n v="176.2"/>
    <m/>
    <m/>
    <m/>
    <m/>
    <m/>
    <m/>
    <m/>
    <n v="15.3"/>
    <n v="46.8"/>
    <n v="30.8"/>
    <n v="15.3"/>
  </r>
  <r>
    <s v="A01794188"/>
    <x v="4"/>
    <s v="RB"/>
    <x v="7"/>
    <n v="92.6"/>
    <m/>
    <m/>
    <n v="1.65"/>
    <n v="4.49"/>
    <n v="7.62"/>
    <n v="2.5499999999999998"/>
    <m/>
    <m/>
    <m/>
    <m/>
    <m/>
    <m/>
    <m/>
  </r>
  <r>
    <s v="A01794188"/>
    <x v="4"/>
    <s v="RB"/>
    <x v="5"/>
    <n v="93.8"/>
    <m/>
    <n v="177"/>
    <m/>
    <m/>
    <m/>
    <m/>
    <m/>
    <m/>
    <m/>
    <n v="14.7"/>
    <n v="46.1"/>
    <n v="29.9"/>
    <n v="15.7"/>
  </r>
  <r>
    <s v="A01794188"/>
    <x v="4"/>
    <s v="RB"/>
    <x v="2"/>
    <m/>
    <m/>
    <m/>
    <m/>
    <m/>
    <m/>
    <m/>
    <n v="135"/>
    <n v="130"/>
    <n v="195"/>
    <m/>
    <m/>
    <m/>
    <m/>
  </r>
  <r>
    <s v="A01794188"/>
    <x v="4"/>
    <s v="RB"/>
    <x v="0"/>
    <n v="176.1"/>
    <m/>
    <n v="176.1"/>
    <m/>
    <m/>
    <m/>
    <m/>
    <m/>
    <m/>
    <m/>
    <n v="14.1"/>
    <n v="47.1"/>
    <n v="30.7"/>
    <n v="14.9"/>
  </r>
  <r>
    <s v="A01794188"/>
    <x v="4"/>
    <s v="RB"/>
    <x v="3"/>
    <n v="94.7"/>
    <m/>
    <n v="176.4"/>
    <n v="1.53"/>
    <n v="4.38"/>
    <n v="7.09"/>
    <m/>
    <m/>
    <m/>
    <m/>
    <m/>
    <m/>
    <m/>
    <m/>
  </r>
  <r>
    <s v="A01781586"/>
    <x v="5"/>
    <s v="S"/>
    <x v="4"/>
    <n v="82.8"/>
    <m/>
    <n v="186.2"/>
    <m/>
    <m/>
    <m/>
    <m/>
    <m/>
    <m/>
    <m/>
    <n v="10.1"/>
    <n v="41.8"/>
    <n v="23.9"/>
    <n v="12.2"/>
  </r>
  <r>
    <s v="A01781586"/>
    <x v="5"/>
    <s v="S"/>
    <x v="6"/>
    <m/>
    <m/>
    <m/>
    <n v="1.47"/>
    <n v="4.59"/>
    <n v="7.55"/>
    <n v="2.63"/>
    <n v="90"/>
    <n v="85"/>
    <n v="130"/>
    <m/>
    <m/>
    <m/>
    <m/>
  </r>
  <r>
    <s v="A01781586"/>
    <x v="5"/>
    <s v="S"/>
    <x v="5"/>
    <n v="81.5"/>
    <m/>
    <n v="181"/>
    <m/>
    <m/>
    <m/>
    <m/>
    <m/>
    <m/>
    <m/>
    <n v="12.5"/>
    <n v="39.200000000000003"/>
    <n v="24.9"/>
    <n v="15.4"/>
  </r>
  <r>
    <s v="A01781586"/>
    <x v="5"/>
    <s v="S"/>
    <x v="8"/>
    <m/>
    <m/>
    <m/>
    <n v="1.48"/>
    <n v="4.58"/>
    <n v="7.88"/>
    <n v="2.63"/>
    <m/>
    <m/>
    <m/>
    <m/>
    <m/>
    <m/>
    <m/>
  </r>
  <r>
    <s v="A01781586"/>
    <x v="5"/>
    <s v="S"/>
    <x v="0"/>
    <n v="79"/>
    <m/>
    <n v="182"/>
    <m/>
    <m/>
    <m/>
    <m/>
    <m/>
    <m/>
    <m/>
    <n v="10.7"/>
    <n v="39"/>
    <n v="23.8"/>
    <n v="13.5"/>
  </r>
  <r>
    <s v="A01781586"/>
    <x v="5"/>
    <s v="S"/>
    <x v="3"/>
    <n v="79.8"/>
    <m/>
    <n v="183"/>
    <m/>
    <m/>
    <m/>
    <m/>
    <n v="100"/>
    <m/>
    <m/>
    <m/>
    <m/>
    <m/>
    <m/>
  </r>
  <r>
    <s v="A01781586"/>
    <x v="5"/>
    <s v="S"/>
    <x v="1"/>
    <m/>
    <n v="4.5599999999999996"/>
    <m/>
    <n v="1.46"/>
    <n v="4.4400000000000004"/>
    <n v="7.34"/>
    <n v="2.7"/>
    <n v="110"/>
    <n v="110"/>
    <n v="140"/>
    <m/>
    <m/>
    <m/>
    <m/>
  </r>
  <r>
    <s v="A01772110"/>
    <x v="6"/>
    <s v="WR"/>
    <x v="4"/>
    <n v="69.8"/>
    <m/>
    <n v="179"/>
    <m/>
    <m/>
    <m/>
    <m/>
    <m/>
    <m/>
    <m/>
    <n v="5.2"/>
    <n v="37.299999999999997"/>
    <n v="21.8"/>
    <n v="7.4"/>
  </r>
  <r>
    <s v="A01772110"/>
    <x v="6"/>
    <s v="WR"/>
    <x v="7"/>
    <n v="66.7"/>
    <m/>
    <m/>
    <n v="1.5"/>
    <n v="4.3600000000000003"/>
    <n v="7.65"/>
    <n v="2.82"/>
    <m/>
    <m/>
    <m/>
    <m/>
    <m/>
    <m/>
    <m/>
  </r>
  <r>
    <s v="A01772110"/>
    <x v="6"/>
    <s v="WR"/>
    <x v="0"/>
    <n v="67.7"/>
    <m/>
    <n v="178.6"/>
    <m/>
    <m/>
    <m/>
    <m/>
    <m/>
    <m/>
    <m/>
    <n v="6"/>
    <n v="35.6"/>
    <n v="21.2"/>
    <n v="8.8000000000000007"/>
  </r>
  <r>
    <s v="A01772110"/>
    <x v="6"/>
    <s v="WR"/>
    <x v="2"/>
    <m/>
    <m/>
    <m/>
    <m/>
    <m/>
    <m/>
    <m/>
    <n v="95"/>
    <n v="90"/>
    <n v="130"/>
    <m/>
    <m/>
    <m/>
    <m/>
  </r>
  <r>
    <s v="A01772110"/>
    <x v="6"/>
    <s v="WR"/>
    <x v="5"/>
    <m/>
    <m/>
    <m/>
    <m/>
    <m/>
    <m/>
    <m/>
    <m/>
    <m/>
    <m/>
    <m/>
    <m/>
    <m/>
    <m/>
  </r>
  <r>
    <s v="A01772110"/>
    <x v="6"/>
    <s v="WR"/>
    <x v="8"/>
    <m/>
    <m/>
    <m/>
    <n v="1.41"/>
    <n v="4.4400000000000004"/>
    <n v="7.16"/>
    <n v="2.89"/>
    <m/>
    <m/>
    <m/>
    <m/>
    <m/>
    <m/>
    <m/>
  </r>
  <r>
    <s v="A01772110"/>
    <x v="6"/>
    <s v="WR"/>
    <x v="6"/>
    <m/>
    <m/>
    <m/>
    <n v="1.4"/>
    <n v="4.45"/>
    <n v="7.36"/>
    <n v="2.96"/>
    <n v="100"/>
    <n v="80"/>
    <n v="120"/>
    <m/>
    <m/>
    <m/>
    <m/>
  </r>
  <r>
    <s v="A01772110"/>
    <x v="6"/>
    <s v="WR"/>
    <x v="3"/>
    <n v="67.900000000000006"/>
    <m/>
    <n v="178.4"/>
    <n v="1.39"/>
    <n v="4.38"/>
    <n v="6.97"/>
    <n v="2.9"/>
    <n v="90"/>
    <m/>
    <m/>
    <m/>
    <m/>
    <m/>
    <m/>
  </r>
  <r>
    <s v="A01772110"/>
    <x v="6"/>
    <s v="WR"/>
    <x v="1"/>
    <m/>
    <m/>
    <m/>
    <m/>
    <m/>
    <m/>
    <m/>
    <n v="105"/>
    <m/>
    <m/>
    <m/>
    <m/>
    <m/>
    <m/>
  </r>
  <r>
    <s v="A01771908"/>
    <x v="7"/>
    <s v="OL"/>
    <x v="5"/>
    <n v="149.1"/>
    <m/>
    <n v="186.5"/>
    <m/>
    <m/>
    <m/>
    <m/>
    <m/>
    <m/>
    <m/>
    <n v="50"/>
    <n v="57.2"/>
    <n v="42.9"/>
    <n v="33.5"/>
  </r>
  <r>
    <s v="A01771908"/>
    <x v="7"/>
    <s v="OL"/>
    <x v="6"/>
    <m/>
    <m/>
    <m/>
    <n v="1.86"/>
    <n v="5.27"/>
    <n v="8.1199999999999992"/>
    <n v="2.14"/>
    <n v="120"/>
    <m/>
    <m/>
    <m/>
    <m/>
    <m/>
    <m/>
  </r>
  <r>
    <s v="A01771908"/>
    <x v="7"/>
    <s v="OL"/>
    <x v="4"/>
    <n v="152.1"/>
    <m/>
    <n v="186.3"/>
    <m/>
    <m/>
    <m/>
    <m/>
    <m/>
    <m/>
    <m/>
    <n v="51.8"/>
    <n v="57.6"/>
    <n v="43.8"/>
    <n v="34.1"/>
  </r>
  <r>
    <s v="A01771908"/>
    <x v="7"/>
    <s v="OL"/>
    <x v="1"/>
    <m/>
    <n v="5.7"/>
    <m/>
    <n v="1.84"/>
    <n v="5.32"/>
    <n v="8.35"/>
    <n v="2.0099999999999998"/>
    <n v="130"/>
    <n v="105"/>
    <n v="185"/>
    <m/>
    <m/>
    <m/>
    <m/>
  </r>
  <r>
    <s v="A01771908"/>
    <x v="7"/>
    <s v="OL"/>
    <x v="0"/>
    <n v="145.5"/>
    <m/>
    <n v="186"/>
    <m/>
    <m/>
    <m/>
    <m/>
    <m/>
    <m/>
    <m/>
    <n v="51.7"/>
    <n v="54"/>
    <n v="42.1"/>
    <n v="35.6"/>
  </r>
  <r>
    <s v="A01771908"/>
    <x v="7"/>
    <s v="OL"/>
    <x v="3"/>
    <m/>
    <m/>
    <m/>
    <n v="1.75"/>
    <n v="5.13"/>
    <n v="8.18"/>
    <n v="1.91"/>
    <n v="110"/>
    <m/>
    <m/>
    <m/>
    <m/>
    <m/>
    <m/>
  </r>
  <r>
    <s v="A01771908"/>
    <x v="7"/>
    <s v="OL"/>
    <x v="2"/>
    <m/>
    <m/>
    <m/>
    <m/>
    <m/>
    <m/>
    <m/>
    <n v="120"/>
    <n v="100"/>
    <n v="160"/>
    <m/>
    <m/>
    <m/>
    <m/>
  </r>
  <r>
    <s v="A01771908"/>
    <x v="7"/>
    <s v="OL"/>
    <x v="7"/>
    <n v="138"/>
    <m/>
    <m/>
    <n v="1.88"/>
    <n v="5.03"/>
    <n v="8.86"/>
    <n v="2.06"/>
    <m/>
    <m/>
    <m/>
    <m/>
    <m/>
    <m/>
    <m/>
  </r>
  <r>
    <s v="A01771908"/>
    <x v="7"/>
    <s v="OL"/>
    <x v="8"/>
    <m/>
    <m/>
    <m/>
    <n v="1.85"/>
    <n v="5.32"/>
    <n v="8.3800000000000008"/>
    <n v="2.0299999999999998"/>
    <m/>
    <m/>
    <m/>
    <m/>
    <m/>
    <m/>
    <m/>
  </r>
  <r>
    <s v="A01771688"/>
    <x v="8"/>
    <s v="TE"/>
    <x v="4"/>
    <n v="94.1"/>
    <m/>
    <n v="183.9"/>
    <m/>
    <m/>
    <m/>
    <m/>
    <m/>
    <m/>
    <m/>
    <n v="22.4"/>
    <n v="41.6"/>
    <n v="27.8"/>
    <n v="23.8"/>
  </r>
  <r>
    <s v="A01771688"/>
    <x v="8"/>
    <s v="TE"/>
    <x v="1"/>
    <m/>
    <m/>
    <m/>
    <m/>
    <m/>
    <m/>
    <m/>
    <n v="115"/>
    <m/>
    <m/>
    <m/>
    <m/>
    <m/>
    <m/>
  </r>
  <r>
    <s v="A01771688"/>
    <x v="8"/>
    <s v="TE"/>
    <x v="5"/>
    <n v="93.5"/>
    <m/>
    <n v="182.5"/>
    <m/>
    <m/>
    <m/>
    <m/>
    <m/>
    <m/>
    <m/>
    <n v="22.5"/>
    <n v="40.9"/>
    <n v="28.1"/>
    <n v="24.1"/>
  </r>
  <r>
    <s v="A01771688"/>
    <x v="8"/>
    <s v="TE"/>
    <x v="3"/>
    <n v="89.1"/>
    <m/>
    <n v="181"/>
    <m/>
    <m/>
    <m/>
    <m/>
    <n v="100"/>
    <m/>
    <m/>
    <m/>
    <m/>
    <m/>
    <m/>
  </r>
  <r>
    <s v="A01771688"/>
    <x v="8"/>
    <s v="TE"/>
    <x v="0"/>
    <n v="91.8"/>
    <m/>
    <n v="182"/>
    <m/>
    <m/>
    <m/>
    <m/>
    <m/>
    <m/>
    <m/>
    <n v="20.399999999999999"/>
    <n v="41.2"/>
    <n v="27.7"/>
    <n v="22.3"/>
  </r>
  <r>
    <s v="A01771688"/>
    <x v="8"/>
    <s v="TE"/>
    <x v="7"/>
    <n v="87.4"/>
    <m/>
    <m/>
    <n v="1.7"/>
    <n v="4.68"/>
    <n v="7.96"/>
    <n v="2.63"/>
    <m/>
    <m/>
    <m/>
    <m/>
    <m/>
    <m/>
    <m/>
  </r>
  <r>
    <s v="A01771688"/>
    <x v="8"/>
    <s v="TE"/>
    <x v="2"/>
    <m/>
    <m/>
    <m/>
    <m/>
    <m/>
    <m/>
    <m/>
    <n v="100"/>
    <n v="90"/>
    <n v="140"/>
    <m/>
    <m/>
    <m/>
    <m/>
  </r>
  <r>
    <s v="A01771688"/>
    <x v="8"/>
    <s v="TE"/>
    <x v="0"/>
    <m/>
    <m/>
    <m/>
    <n v="1.68"/>
    <n v="5.03"/>
    <n v="8"/>
    <n v="2.2999999999999998"/>
    <m/>
    <m/>
    <m/>
    <m/>
    <m/>
    <m/>
    <m/>
  </r>
  <r>
    <s v="A01771688"/>
    <x v="8"/>
    <s v="TE"/>
    <x v="8"/>
    <m/>
    <m/>
    <m/>
    <n v="1.65"/>
    <n v="4.6900000000000004"/>
    <n v="7.54"/>
    <n v="2.48"/>
    <m/>
    <m/>
    <m/>
    <m/>
    <m/>
    <m/>
    <m/>
  </r>
  <r>
    <s v="A01771688"/>
    <x v="8"/>
    <s v="TE"/>
    <x v="6"/>
    <m/>
    <m/>
    <m/>
    <n v="1.6"/>
    <n v="4.58"/>
    <n v="7.42"/>
    <n v="2.5499999999999998"/>
    <n v="100"/>
    <m/>
    <m/>
    <m/>
    <m/>
    <m/>
    <m/>
  </r>
  <r>
    <s v="A01771026"/>
    <x v="9"/>
    <s v="RB"/>
    <x v="5"/>
    <n v="85.2"/>
    <m/>
    <n v="173.6"/>
    <m/>
    <m/>
    <m/>
    <m/>
    <m/>
    <m/>
    <m/>
    <n v="15.3"/>
    <n v="41"/>
    <n v="28.3"/>
    <n v="17.899999999999999"/>
  </r>
  <r>
    <s v="A01771026"/>
    <x v="9"/>
    <s v="RB"/>
    <x v="3"/>
    <n v="84.4"/>
    <m/>
    <n v="173.5"/>
    <m/>
    <m/>
    <m/>
    <m/>
    <n v="145"/>
    <m/>
    <m/>
    <m/>
    <m/>
    <m/>
    <m/>
  </r>
  <r>
    <s v="A01771026"/>
    <x v="9"/>
    <s v="RB"/>
    <x v="0"/>
    <n v="84.6"/>
    <m/>
    <n v="172.8"/>
    <m/>
    <m/>
    <m/>
    <m/>
    <m/>
    <m/>
    <m/>
    <n v="16.2"/>
    <n v="39.799999999999997"/>
    <n v="28.3"/>
    <n v="19.2"/>
  </r>
  <r>
    <s v="A01771026"/>
    <x v="9"/>
    <s v="RB"/>
    <x v="7"/>
    <n v="82.2"/>
    <m/>
    <m/>
    <n v="1.5"/>
    <n v="4.8099999999999996"/>
    <n v="7.64"/>
    <n v="2.52"/>
    <m/>
    <m/>
    <m/>
    <m/>
    <m/>
    <m/>
    <m/>
  </r>
  <r>
    <s v="A01771026"/>
    <x v="9"/>
    <s v="RB"/>
    <x v="4"/>
    <n v="83.8"/>
    <m/>
    <n v="175.1"/>
    <m/>
    <m/>
    <m/>
    <m/>
    <m/>
    <m/>
    <m/>
    <n v="12.7"/>
    <n v="41.6"/>
    <n v="27.3"/>
    <n v="15.2"/>
  </r>
  <r>
    <s v="A01771026"/>
    <x v="9"/>
    <s v="RB"/>
    <x v="2"/>
    <m/>
    <m/>
    <m/>
    <m/>
    <m/>
    <m/>
    <m/>
    <n v="140"/>
    <n v="120"/>
    <n v="190"/>
    <m/>
    <m/>
    <m/>
    <m/>
  </r>
  <r>
    <s v="A01771026"/>
    <x v="9"/>
    <s v="RB"/>
    <x v="6"/>
    <m/>
    <m/>
    <m/>
    <m/>
    <m/>
    <m/>
    <m/>
    <n v="140"/>
    <m/>
    <m/>
    <m/>
    <m/>
    <m/>
    <m/>
  </r>
  <r>
    <s v="A01771026"/>
    <x v="9"/>
    <s v="RB"/>
    <x v="1"/>
    <m/>
    <m/>
    <m/>
    <m/>
    <m/>
    <m/>
    <m/>
    <n v="150"/>
    <m/>
    <m/>
    <m/>
    <m/>
    <m/>
    <m/>
  </r>
  <r>
    <s v="A01770998"/>
    <x v="10"/>
    <s v="LB"/>
    <x v="4"/>
    <n v="88.3"/>
    <m/>
    <n v="176.5"/>
    <m/>
    <m/>
    <m/>
    <m/>
    <m/>
    <m/>
    <m/>
    <n v="19.3"/>
    <n v="39.700000000000003"/>
    <n v="28.3"/>
    <n v="21.8"/>
  </r>
  <r>
    <s v="A01770998"/>
    <x v="10"/>
    <s v="LB"/>
    <x v="1"/>
    <m/>
    <n v="5.28"/>
    <m/>
    <n v="1.69"/>
    <n v="4.87"/>
    <n v="7.85"/>
    <n v="2.2000000000000002"/>
    <n v="100"/>
    <n v="80"/>
    <n v="120"/>
    <m/>
    <m/>
    <m/>
    <m/>
  </r>
  <r>
    <s v="A01770998"/>
    <x v="10"/>
    <s v="LB"/>
    <x v="0"/>
    <n v="91.7"/>
    <m/>
    <n v="177"/>
    <m/>
    <m/>
    <m/>
    <m/>
    <m/>
    <m/>
    <m/>
    <n v="21.8"/>
    <n v="40"/>
    <n v="29.3"/>
    <n v="23.7"/>
  </r>
  <r>
    <s v="A01770998"/>
    <x v="10"/>
    <s v="LB"/>
    <x v="8"/>
    <m/>
    <m/>
    <m/>
    <n v="1.55"/>
    <n v="7.97"/>
    <n v="4.93"/>
    <n v="2.25"/>
    <m/>
    <m/>
    <m/>
    <m/>
    <m/>
    <m/>
    <m/>
  </r>
  <r>
    <s v="A01770998"/>
    <x v="10"/>
    <s v="LB"/>
    <x v="5"/>
    <n v="92.7"/>
    <m/>
    <n v="178.2"/>
    <m/>
    <m/>
    <m/>
    <m/>
    <m/>
    <m/>
    <m/>
    <n v="18.8"/>
    <n v="42.5"/>
    <n v="29.2"/>
    <n v="20.2"/>
  </r>
  <r>
    <s v="A01770998"/>
    <x v="10"/>
    <s v="LB"/>
    <x v="3"/>
    <n v="90.7"/>
    <m/>
    <n v="176.5"/>
    <n v="1.6"/>
    <n v="4.68"/>
    <n v="7.85"/>
    <n v="2.34"/>
    <m/>
    <m/>
    <m/>
    <m/>
    <m/>
    <m/>
    <m/>
  </r>
  <r>
    <s v="A01770998"/>
    <x v="10"/>
    <s v="LB"/>
    <x v="2"/>
    <m/>
    <m/>
    <m/>
    <m/>
    <m/>
    <m/>
    <m/>
    <m/>
    <m/>
    <m/>
    <m/>
    <m/>
    <m/>
    <m/>
  </r>
  <r>
    <s v="A01770998"/>
    <x v="10"/>
    <s v="LB"/>
    <x v="7"/>
    <m/>
    <m/>
    <m/>
    <n v="1.75"/>
    <n v="4.8600000000000003"/>
    <n v="8.1199999999999992"/>
    <m/>
    <m/>
    <m/>
    <m/>
    <m/>
    <m/>
    <m/>
    <m/>
  </r>
  <r>
    <s v="A01770413"/>
    <x v="11"/>
    <s v="S"/>
    <x v="5"/>
    <n v="76.5"/>
    <m/>
    <n v="172"/>
    <m/>
    <m/>
    <m/>
    <m/>
    <m/>
    <m/>
    <m/>
    <n v="8.9"/>
    <n v="39.4"/>
    <n v="25.9"/>
    <n v="11.6"/>
  </r>
  <r>
    <s v="A01770413"/>
    <x v="11"/>
    <s v="S"/>
    <x v="1"/>
    <m/>
    <n v="4.6900000000000004"/>
    <m/>
    <n v="1.5"/>
    <n v="4.37"/>
    <n v="7.47"/>
    <n v="2.71"/>
    <n v="120"/>
    <n v="110"/>
    <n v="150"/>
    <m/>
    <m/>
    <m/>
    <m/>
  </r>
  <r>
    <s v="A01770413"/>
    <x v="11"/>
    <s v="S"/>
    <x v="4"/>
    <n v="74.5"/>
    <m/>
    <n v="172"/>
    <m/>
    <m/>
    <m/>
    <m/>
    <m/>
    <m/>
    <m/>
    <n v="8.3000000000000007"/>
    <n v="38.9"/>
    <n v="25.2"/>
    <n v="11.1"/>
  </r>
  <r>
    <s v="A01770413"/>
    <x v="11"/>
    <s v="S"/>
    <x v="3"/>
    <n v="77.3"/>
    <m/>
    <n v="172"/>
    <n v="1.45"/>
    <n v="4.3899999999999997"/>
    <n v="7.28"/>
    <n v="2.7"/>
    <n v="120"/>
    <m/>
    <m/>
    <m/>
    <m/>
    <m/>
    <m/>
  </r>
  <r>
    <s v="A01770413"/>
    <x v="11"/>
    <s v="S"/>
    <x v="0"/>
    <n v="77.3"/>
    <m/>
    <n v="171.5"/>
    <m/>
    <m/>
    <m/>
    <m/>
    <m/>
    <m/>
    <m/>
    <n v="11.1"/>
    <n v="38.6"/>
    <n v="26.3"/>
    <n v="14.4"/>
  </r>
  <r>
    <s v="A01770413"/>
    <x v="11"/>
    <s v="S"/>
    <x v="8"/>
    <m/>
    <m/>
    <m/>
    <n v="1.45"/>
    <n v="4.49"/>
    <n v="7.44"/>
    <n v="2.63"/>
    <m/>
    <m/>
    <m/>
    <m/>
    <m/>
    <m/>
    <m/>
  </r>
  <r>
    <s v="A01770413"/>
    <x v="11"/>
    <s v="S"/>
    <x v="6"/>
    <m/>
    <m/>
    <m/>
    <m/>
    <m/>
    <m/>
    <m/>
    <n v="120"/>
    <m/>
    <m/>
    <m/>
    <m/>
    <m/>
    <m/>
  </r>
  <r>
    <s v="A01770413"/>
    <x v="11"/>
    <s v="S"/>
    <x v="2"/>
    <m/>
    <m/>
    <m/>
    <m/>
    <m/>
    <m/>
    <m/>
    <n v="125"/>
    <n v="115"/>
    <n v="140"/>
    <m/>
    <m/>
    <m/>
    <m/>
  </r>
  <r>
    <s v="A01770413"/>
    <x v="11"/>
    <s v="S"/>
    <x v="7"/>
    <n v="74.099999999999994"/>
    <m/>
    <m/>
    <n v="1.62"/>
    <n v="4.42"/>
    <n v="7.8"/>
    <n v="2.5299999999999998"/>
    <m/>
    <m/>
    <m/>
    <m/>
    <m/>
    <m/>
    <m/>
  </r>
  <r>
    <s v="A01770266"/>
    <x v="12"/>
    <s v="S"/>
    <x v="4"/>
    <n v="85.2"/>
    <m/>
    <n v="181.6"/>
    <m/>
    <m/>
    <m/>
    <m/>
    <m/>
    <m/>
    <m/>
    <n v="11.5"/>
    <n v="43"/>
    <n v="25.8"/>
    <n v="13.5"/>
  </r>
  <r>
    <s v="A01770266"/>
    <x v="12"/>
    <s v="S"/>
    <x v="3"/>
    <n v="86.8"/>
    <m/>
    <n v="181.5"/>
    <m/>
    <m/>
    <m/>
    <m/>
    <n v="120"/>
    <m/>
    <m/>
    <m/>
    <m/>
    <m/>
    <m/>
  </r>
  <r>
    <s v="A01770266"/>
    <x v="12"/>
    <s v="S"/>
    <x v="5"/>
    <n v="85.6"/>
    <m/>
    <n v="182"/>
    <m/>
    <m/>
    <m/>
    <m/>
    <m/>
    <m/>
    <m/>
    <n v="10.1"/>
    <n v="43.8"/>
    <n v="25.8"/>
    <n v="11.8"/>
  </r>
  <r>
    <s v="A01770266"/>
    <x v="12"/>
    <s v="S"/>
    <x v="0"/>
    <m/>
    <m/>
    <m/>
    <n v="1.63"/>
    <n v="4.59"/>
    <n v="7.75"/>
    <n v="2.5299999999999998"/>
    <m/>
    <m/>
    <m/>
    <m/>
    <m/>
    <m/>
    <m/>
  </r>
  <r>
    <s v="A01770266"/>
    <x v="12"/>
    <s v="S"/>
    <x v="0"/>
    <n v="84.5"/>
    <m/>
    <n v="181"/>
    <m/>
    <m/>
    <m/>
    <m/>
    <m/>
    <m/>
    <m/>
    <n v="11.7"/>
    <n v="42.7"/>
    <n v="25.8"/>
    <n v="13.9"/>
  </r>
  <r>
    <s v="A01770266"/>
    <x v="12"/>
    <s v="S"/>
    <x v="2"/>
    <m/>
    <m/>
    <m/>
    <m/>
    <m/>
    <m/>
    <m/>
    <n v="120"/>
    <n v="110"/>
    <n v="160"/>
    <m/>
    <m/>
    <m/>
    <m/>
  </r>
  <r>
    <s v="A01752279"/>
    <x v="13"/>
    <s v="RB"/>
    <x v="0"/>
    <n v="74.7"/>
    <m/>
    <n v="174.8"/>
    <m/>
    <m/>
    <m/>
    <m/>
    <m/>
    <m/>
    <m/>
    <n v="11.7"/>
    <n v="33.6"/>
    <n v="24.4"/>
    <n v="15.7"/>
  </r>
  <r>
    <s v="A01752279"/>
    <x v="13"/>
    <s v="RB"/>
    <x v="8"/>
    <m/>
    <m/>
    <m/>
    <n v="1.51"/>
    <n v="4.47"/>
    <n v="7.24"/>
    <n v="2.41"/>
    <m/>
    <m/>
    <m/>
    <m/>
    <m/>
    <m/>
    <m/>
  </r>
  <r>
    <s v="A01752279"/>
    <x v="13"/>
    <s v="RB"/>
    <x v="5"/>
    <n v="74.7"/>
    <m/>
    <n v="174.8"/>
    <m/>
    <m/>
    <m/>
    <m/>
    <m/>
    <m/>
    <m/>
    <n v="11.7"/>
    <n v="33.6"/>
    <n v="24.4"/>
    <n v="15.7"/>
  </r>
  <r>
    <s v="A01752279"/>
    <x v="13"/>
    <s v="RB"/>
    <x v="1"/>
    <m/>
    <n v="4.84"/>
    <m/>
    <n v="1.53"/>
    <n v="4.59"/>
    <n v="7.34"/>
    <n v="2.48"/>
    <n v="100"/>
    <n v="110"/>
    <n v="140"/>
    <m/>
    <m/>
    <m/>
    <m/>
  </r>
  <r>
    <s v="A01752279"/>
    <x v="13"/>
    <s v="RB"/>
    <x v="4"/>
    <n v="78.599999999999994"/>
    <m/>
    <n v="174.5"/>
    <m/>
    <m/>
    <m/>
    <m/>
    <m/>
    <m/>
    <m/>
    <n v="13.5"/>
    <n v="34.799999999999997"/>
    <n v="25.8"/>
    <n v="17.2"/>
  </r>
  <r>
    <s v="A01752279"/>
    <x v="13"/>
    <s v="RB"/>
    <x v="6"/>
    <m/>
    <m/>
    <m/>
    <n v="1.48"/>
    <n v="5.0999999999999996"/>
    <n v="7.47"/>
    <n v="2.46"/>
    <n v="90"/>
    <n v="100"/>
    <n v="120"/>
    <m/>
    <m/>
    <m/>
    <m/>
  </r>
  <r>
    <s v="A01752094"/>
    <x v="14"/>
    <s v="OL"/>
    <x v="4"/>
    <n v="108.4"/>
    <m/>
    <n v="174"/>
    <m/>
    <m/>
    <m/>
    <m/>
    <m/>
    <m/>
    <m/>
    <n v="33.5"/>
    <n v="43.1"/>
    <n v="35.700000000000003"/>
    <n v="31"/>
  </r>
  <r>
    <s v="A01752094"/>
    <x v="14"/>
    <s v="OL"/>
    <x v="3"/>
    <n v="108.6"/>
    <m/>
    <n v="174.5"/>
    <n v="1.64"/>
    <n v="5.01"/>
    <n v="8"/>
    <m/>
    <n v="115"/>
    <m/>
    <m/>
    <m/>
    <m/>
    <m/>
    <m/>
  </r>
  <r>
    <s v="A01752094"/>
    <x v="14"/>
    <s v="OL"/>
    <x v="5"/>
    <n v="109.3"/>
    <m/>
    <n v="174.5"/>
    <m/>
    <m/>
    <m/>
    <m/>
    <m/>
    <m/>
    <m/>
    <n v="33.9"/>
    <n v="43.5"/>
    <n v="35.9"/>
    <n v="31"/>
  </r>
  <r>
    <s v="A01752094"/>
    <x v="14"/>
    <s v="OL"/>
    <x v="6"/>
    <m/>
    <m/>
    <m/>
    <n v="1.72"/>
    <n v="5.15"/>
    <n v="7.95"/>
    <n v="2.17"/>
    <m/>
    <m/>
    <m/>
    <m/>
    <m/>
    <m/>
    <m/>
  </r>
  <r>
    <s v="A01752094"/>
    <x v="14"/>
    <s v="OL"/>
    <x v="0"/>
    <n v="104.8"/>
    <m/>
    <n v="174"/>
    <m/>
    <m/>
    <m/>
    <m/>
    <m/>
    <m/>
    <m/>
    <n v="33.799999999999997"/>
    <n v="41"/>
    <n v="34.6"/>
    <n v="32.200000000000003"/>
  </r>
  <r>
    <s v="A01752094"/>
    <x v="14"/>
    <s v="OL"/>
    <x v="1"/>
    <m/>
    <n v="5.36"/>
    <m/>
    <n v="1.68"/>
    <n v="4.8899999999999997"/>
    <n v="7.75"/>
    <n v="2.21"/>
    <n v="120"/>
    <n v="115"/>
    <n v="185"/>
    <m/>
    <m/>
    <m/>
    <m/>
  </r>
  <r>
    <s v="A01750834"/>
    <x v="15"/>
    <s v="CB"/>
    <x v="0"/>
    <m/>
    <m/>
    <m/>
    <m/>
    <m/>
    <m/>
    <m/>
    <m/>
    <m/>
    <m/>
    <m/>
    <m/>
    <m/>
    <m/>
  </r>
  <r>
    <s v="A01750834"/>
    <x v="15"/>
    <s v="CB"/>
    <x v="8"/>
    <m/>
    <m/>
    <m/>
    <n v="1.38"/>
    <n v="4.33"/>
    <n v="7.28"/>
    <n v="2.71"/>
    <m/>
    <m/>
    <m/>
    <m/>
    <m/>
    <m/>
    <m/>
  </r>
  <r>
    <s v="A01750834"/>
    <x v="15"/>
    <s v="CB"/>
    <x v="4"/>
    <n v="68.599999999999994"/>
    <m/>
    <n v="176.1"/>
    <m/>
    <m/>
    <m/>
    <m/>
    <m/>
    <m/>
    <m/>
    <n v="8"/>
    <n v="34.6"/>
    <n v="22.1"/>
    <n v="11.6"/>
  </r>
  <r>
    <s v="A01750834"/>
    <x v="15"/>
    <s v="CB"/>
    <x v="7"/>
    <n v="67.599999999999994"/>
    <m/>
    <m/>
    <n v="1.43"/>
    <n v="4.3499999999999996"/>
    <n v="7.12"/>
    <n v="2.77"/>
    <m/>
    <m/>
    <m/>
    <m/>
    <m/>
    <m/>
    <m/>
  </r>
  <r>
    <s v="A01750834"/>
    <x v="15"/>
    <s v="CB"/>
    <x v="5"/>
    <n v="68.099999999999994"/>
    <m/>
    <n v="176"/>
    <m/>
    <m/>
    <m/>
    <m/>
    <m/>
    <m/>
    <m/>
    <n v="8.1"/>
    <n v="34.5"/>
    <n v="22"/>
    <n v="11.9"/>
  </r>
  <r>
    <s v="A01750834"/>
    <x v="15"/>
    <s v="CB"/>
    <x v="2"/>
    <m/>
    <m/>
    <m/>
    <m/>
    <m/>
    <m/>
    <m/>
    <n v="100"/>
    <n v="110"/>
    <n v="130"/>
    <m/>
    <m/>
    <m/>
    <m/>
  </r>
  <r>
    <s v="A01750834"/>
    <x v="15"/>
    <s v="CB"/>
    <x v="1"/>
    <m/>
    <n v="4.58"/>
    <m/>
    <n v="1.46"/>
    <n v="4.42"/>
    <n v="7.33"/>
    <n v="2.66"/>
    <n v="105"/>
    <n v="115"/>
    <n v="140"/>
    <m/>
    <m/>
    <m/>
    <m/>
  </r>
  <r>
    <s v="A01750834"/>
    <x v="15"/>
    <s v="CB"/>
    <x v="6"/>
    <m/>
    <m/>
    <m/>
    <n v="1.4"/>
    <n v="4.55"/>
    <n v="7.11"/>
    <n v="2.69"/>
    <n v="90"/>
    <n v="90"/>
    <n v="110"/>
    <m/>
    <m/>
    <m/>
    <m/>
  </r>
  <r>
    <s v="A01750834"/>
    <x v="15"/>
    <s v="CB"/>
    <x v="3"/>
    <m/>
    <m/>
    <m/>
    <m/>
    <m/>
    <m/>
    <m/>
    <n v="100"/>
    <m/>
    <m/>
    <m/>
    <m/>
    <m/>
    <m/>
  </r>
  <r>
    <s v="A01749922"/>
    <x v="16"/>
    <s v="S"/>
    <x v="4"/>
    <n v="75.599999999999994"/>
    <m/>
    <n v="174.8"/>
    <m/>
    <m/>
    <m/>
    <m/>
    <m/>
    <m/>
    <m/>
    <n v="11.5"/>
    <n v="36.700000000000003"/>
    <n v="24.7"/>
    <n v="15.2"/>
  </r>
  <r>
    <s v="A01749922"/>
    <x v="16"/>
    <s v="S"/>
    <x v="1"/>
    <m/>
    <n v="4.7"/>
    <m/>
    <n v="1.48"/>
    <n v="4.42"/>
    <m/>
    <m/>
    <n v="115"/>
    <m/>
    <m/>
    <m/>
    <m/>
    <m/>
    <m/>
  </r>
  <r>
    <s v="A01749922"/>
    <x v="16"/>
    <s v="S"/>
    <x v="5"/>
    <n v="76.900000000000006"/>
    <m/>
    <n v="175"/>
    <m/>
    <m/>
    <m/>
    <m/>
    <m/>
    <m/>
    <m/>
    <n v="10.6"/>
    <n v="37.700000000000003"/>
    <n v="25.1"/>
    <n v="13.8"/>
  </r>
  <r>
    <s v="A01749922"/>
    <x v="16"/>
    <s v="S"/>
    <x v="8"/>
    <m/>
    <m/>
    <m/>
    <n v="1.48"/>
    <n v="4.33"/>
    <n v="7.6"/>
    <n v="2.52"/>
    <m/>
    <m/>
    <m/>
    <m/>
    <m/>
    <m/>
    <m/>
  </r>
  <r>
    <s v="A01749922"/>
    <x v="16"/>
    <s v="S"/>
    <x v="0"/>
    <n v="76.3"/>
    <m/>
    <n v="173"/>
    <m/>
    <m/>
    <m/>
    <m/>
    <m/>
    <m/>
    <m/>
    <n v="11.8"/>
    <n v="36.9"/>
    <n v="25.5"/>
    <n v="15.4"/>
  </r>
  <r>
    <s v="A01749922"/>
    <x v="16"/>
    <s v="S"/>
    <x v="2"/>
    <m/>
    <m/>
    <m/>
    <m/>
    <m/>
    <m/>
    <m/>
    <n v="110"/>
    <n v="100"/>
    <n v="150"/>
    <m/>
    <m/>
    <m/>
    <m/>
  </r>
  <r>
    <s v="A01749922"/>
    <x v="16"/>
    <s v="S"/>
    <x v="6"/>
    <m/>
    <m/>
    <m/>
    <n v="1.43"/>
    <n v="4.4000000000000004"/>
    <n v="7.32"/>
    <n v="2.61"/>
    <m/>
    <m/>
    <n v="140"/>
    <m/>
    <m/>
    <m/>
    <m/>
  </r>
  <r>
    <s v="A01749922"/>
    <x v="16"/>
    <s v="S"/>
    <x v="3"/>
    <n v="77.3"/>
    <m/>
    <n v="172.4"/>
    <n v="1.48"/>
    <n v="4.5999999999999996"/>
    <n v="7.54"/>
    <n v="2.58"/>
    <n v="115"/>
    <m/>
    <m/>
    <m/>
    <m/>
    <m/>
    <m/>
  </r>
  <r>
    <s v="A01749727"/>
    <x v="17"/>
    <s v="WR"/>
    <x v="4"/>
    <n v="84.8"/>
    <m/>
    <n v="179.5"/>
    <m/>
    <m/>
    <m/>
    <m/>
    <m/>
    <m/>
    <m/>
    <n v="11.8"/>
    <n v="42.1"/>
    <n v="26.3"/>
    <n v="13.9"/>
  </r>
  <r>
    <s v="A01749727"/>
    <x v="17"/>
    <s v="WR"/>
    <x v="6"/>
    <m/>
    <m/>
    <m/>
    <n v="1.5"/>
    <n v="4.45"/>
    <n v="7.14"/>
    <n v="2.95"/>
    <n v="105"/>
    <n v="90"/>
    <n v="150"/>
    <m/>
    <m/>
    <m/>
    <m/>
  </r>
  <r>
    <s v="A01749727"/>
    <x v="17"/>
    <s v="WR"/>
    <x v="0"/>
    <n v="89.4"/>
    <m/>
    <n v="180"/>
    <m/>
    <m/>
    <m/>
    <m/>
    <m/>
    <m/>
    <m/>
    <n v="14.1"/>
    <n v="43.5"/>
    <n v="27.6"/>
    <n v="15.8"/>
  </r>
  <r>
    <s v="A01749727"/>
    <x v="17"/>
    <s v="WR"/>
    <x v="8"/>
    <m/>
    <m/>
    <m/>
    <n v="1.49"/>
    <n v="4.34"/>
    <n v="7.25"/>
    <n v="2.81"/>
    <m/>
    <m/>
    <m/>
    <m/>
    <m/>
    <m/>
    <m/>
  </r>
  <r>
    <s v="A01749727"/>
    <x v="17"/>
    <s v="WR"/>
    <x v="5"/>
    <n v="88.3"/>
    <m/>
    <n v="181"/>
    <m/>
    <m/>
    <m/>
    <m/>
    <m/>
    <m/>
    <m/>
    <n v="10.4"/>
    <n v="45.2"/>
    <n v="27"/>
    <n v="11.7"/>
  </r>
  <r>
    <s v="A01749727"/>
    <x v="17"/>
    <s v="WR"/>
    <x v="1"/>
    <m/>
    <n v="4.75"/>
    <m/>
    <n v="1.5"/>
    <n v="4.43"/>
    <n v="7.15"/>
    <n v="2.87"/>
    <n v="110"/>
    <n v="125"/>
    <n v="170"/>
    <m/>
    <m/>
    <m/>
    <m/>
  </r>
  <r>
    <s v="A01749727"/>
    <x v="17"/>
    <s v="WR"/>
    <x v="2"/>
    <m/>
    <m/>
    <m/>
    <m/>
    <m/>
    <m/>
    <m/>
    <n v="120"/>
    <n v="130"/>
    <n v="150"/>
    <m/>
    <m/>
    <m/>
    <m/>
  </r>
  <r>
    <s v="A01749727"/>
    <x v="17"/>
    <s v="WR"/>
    <x v="7"/>
    <n v="82"/>
    <m/>
    <m/>
    <n v="1.55"/>
    <n v="4.7699999999999996"/>
    <n v="7.76"/>
    <n v="2.93"/>
    <m/>
    <m/>
    <m/>
    <m/>
    <m/>
    <m/>
    <m/>
  </r>
  <r>
    <s v="A01749727"/>
    <x v="17"/>
    <s v="WR"/>
    <x v="3"/>
    <m/>
    <m/>
    <m/>
    <n v="1.42"/>
    <n v="4.2699999999999996"/>
    <n v="6.96"/>
    <n v="2.9"/>
    <n v="110"/>
    <m/>
    <m/>
    <m/>
    <m/>
    <m/>
    <m/>
  </r>
  <r>
    <s v="A01749711"/>
    <x v="18"/>
    <s v="LB"/>
    <x v="4"/>
    <m/>
    <m/>
    <m/>
    <m/>
    <m/>
    <m/>
    <m/>
    <m/>
    <m/>
    <m/>
    <m/>
    <m/>
    <m/>
    <m/>
  </r>
  <r>
    <s v="A01749711"/>
    <x v="18"/>
    <s v="LB"/>
    <x v="1"/>
    <m/>
    <n v="4.8899999999999997"/>
    <m/>
    <n v="1.54"/>
    <n v="4.4400000000000004"/>
    <n v="7.08"/>
    <n v="2.6"/>
    <n v="125"/>
    <n v="120"/>
    <n v="170"/>
    <m/>
    <m/>
    <m/>
    <m/>
  </r>
  <r>
    <s v="A01749711"/>
    <x v="18"/>
    <s v="LB"/>
    <x v="0"/>
    <n v="88.2"/>
    <m/>
    <n v="179"/>
    <m/>
    <m/>
    <m/>
    <m/>
    <m/>
    <m/>
    <m/>
    <n v="18.5"/>
    <n v="40.299999999999997"/>
    <n v="27.5"/>
    <n v="21"/>
  </r>
  <r>
    <s v="A01749711"/>
    <x v="18"/>
    <s v="LB"/>
    <x v="8"/>
    <m/>
    <m/>
    <m/>
    <n v="1.59"/>
    <n v="4.58"/>
    <n v="7.61"/>
    <n v="2.35"/>
    <m/>
    <m/>
    <m/>
    <m/>
    <m/>
    <m/>
    <m/>
  </r>
  <r>
    <s v="A01749711"/>
    <x v="18"/>
    <s v="LB"/>
    <x v="5"/>
    <n v="90.3"/>
    <m/>
    <n v="179.2"/>
    <m/>
    <m/>
    <m/>
    <m/>
    <m/>
    <m/>
    <m/>
    <n v="17.8"/>
    <n v="41.9"/>
    <n v="28.1"/>
    <n v="19.7"/>
  </r>
  <r>
    <s v="A01749711"/>
    <x v="18"/>
    <s v="LB"/>
    <x v="3"/>
    <m/>
    <m/>
    <m/>
    <m/>
    <m/>
    <m/>
    <m/>
    <n v="120"/>
    <m/>
    <m/>
    <m/>
    <m/>
    <m/>
    <m/>
  </r>
  <r>
    <s v="A01749711"/>
    <x v="18"/>
    <s v="LB"/>
    <x v="2"/>
    <m/>
    <m/>
    <m/>
    <m/>
    <m/>
    <m/>
    <m/>
    <n v="125"/>
    <n v="115"/>
    <n v="160"/>
    <m/>
    <m/>
    <m/>
    <m/>
  </r>
  <r>
    <s v="A01749645"/>
    <x v="19"/>
    <s v="WR"/>
    <x v="0"/>
    <n v="77.3"/>
    <m/>
    <n v="183.5"/>
    <m/>
    <m/>
    <m/>
    <m/>
    <m/>
    <m/>
    <m/>
    <n v="11.8"/>
    <n v="37.4"/>
    <n v="23"/>
    <n v="15.3"/>
  </r>
  <r>
    <s v="A01749645"/>
    <x v="19"/>
    <s v="WR"/>
    <x v="3"/>
    <n v="82"/>
    <m/>
    <n v="184"/>
    <n v="1.55"/>
    <n v="4.6399999999999997"/>
    <n v="7.53"/>
    <n v="2.3199999999999998"/>
    <n v="100"/>
    <m/>
    <m/>
    <m/>
    <m/>
    <m/>
    <m/>
  </r>
  <r>
    <s v="A01749645"/>
    <x v="19"/>
    <s v="WR"/>
    <x v="4"/>
    <n v="76.099999999999994"/>
    <m/>
    <n v="184.4"/>
    <m/>
    <m/>
    <m/>
    <m/>
    <m/>
    <m/>
    <m/>
    <n v="9.8000000000000007"/>
    <n v="38"/>
    <n v="22.4"/>
    <n v="12.8"/>
  </r>
  <r>
    <s v="A01749645"/>
    <x v="19"/>
    <s v="WR"/>
    <x v="2"/>
    <m/>
    <m/>
    <m/>
    <m/>
    <m/>
    <m/>
    <m/>
    <n v="95"/>
    <m/>
    <m/>
    <m/>
    <m/>
    <m/>
    <m/>
  </r>
  <r>
    <s v="A01749645"/>
    <x v="19"/>
    <s v="WR"/>
    <x v="5"/>
    <n v="80.8"/>
    <m/>
    <n v="184"/>
    <m/>
    <m/>
    <m/>
    <m/>
    <m/>
    <m/>
    <m/>
    <n v="11.6"/>
    <n v="39.5"/>
    <n v="23.9"/>
    <n v="14.3"/>
  </r>
  <r>
    <s v="A01749645"/>
    <x v="19"/>
    <s v="WR"/>
    <x v="1"/>
    <m/>
    <n v="4.78"/>
    <m/>
    <n v="1.44"/>
    <n v="4.43"/>
    <n v="7.36"/>
    <n v="2.66"/>
    <n v="90"/>
    <n v="95"/>
    <n v="140"/>
    <m/>
    <m/>
    <m/>
    <m/>
  </r>
  <r>
    <s v="A01749645"/>
    <x v="19"/>
    <s v="WR"/>
    <x v="6"/>
    <m/>
    <m/>
    <m/>
    <n v="1.39"/>
    <n v="4.66"/>
    <n v="7.38"/>
    <n v="2.64"/>
    <n v="85"/>
    <n v="100"/>
    <n v="120"/>
    <m/>
    <m/>
    <m/>
    <m/>
  </r>
  <r>
    <s v="A01749645"/>
    <x v="19"/>
    <s v="WR"/>
    <x v="8"/>
    <m/>
    <m/>
    <m/>
    <n v="1.49"/>
    <n v="4.47"/>
    <n v="7.45"/>
    <n v="2.64"/>
    <m/>
    <m/>
    <m/>
    <m/>
    <m/>
    <m/>
    <m/>
  </r>
  <r>
    <s v="A01749027"/>
    <x v="20"/>
    <s v="CB"/>
    <x v="4"/>
    <n v="71.3"/>
    <m/>
    <n v="173.4"/>
    <m/>
    <m/>
    <m/>
    <m/>
    <m/>
    <m/>
    <m/>
    <n v="7.5"/>
    <n v="32.299999999999997"/>
    <n v="23.7"/>
    <n v="10.6"/>
  </r>
  <r>
    <s v="A01749027"/>
    <x v="20"/>
    <s v="CB"/>
    <x v="2"/>
    <m/>
    <m/>
    <m/>
    <m/>
    <m/>
    <m/>
    <m/>
    <n v="100"/>
    <n v="95"/>
    <n v="130"/>
    <m/>
    <m/>
    <m/>
    <m/>
  </r>
  <r>
    <s v="A01749027"/>
    <x v="20"/>
    <s v="CB"/>
    <x v="0"/>
    <n v="74.3"/>
    <m/>
    <n v="174"/>
    <m/>
    <m/>
    <m/>
    <m/>
    <m/>
    <m/>
    <m/>
    <n v="14"/>
    <n v="34.299999999999997"/>
    <n v="24.5"/>
    <n v="18.899999999999999"/>
  </r>
  <r>
    <s v="A01749027"/>
    <x v="20"/>
    <s v="CB"/>
    <x v="3"/>
    <n v="75.2"/>
    <m/>
    <n v="1.74"/>
    <n v="1.37"/>
    <n v="4.33"/>
    <n v="6.96"/>
    <n v="2.5299999999999998"/>
    <n v="100"/>
    <m/>
    <m/>
    <m/>
    <m/>
    <m/>
    <m/>
  </r>
  <r>
    <s v="A01749027"/>
    <x v="20"/>
    <s v="CB"/>
    <x v="5"/>
    <n v="73.400000000000006"/>
    <m/>
    <n v="174.6"/>
    <m/>
    <m/>
    <m/>
    <m/>
    <m/>
    <m/>
    <m/>
    <n v="13.1"/>
    <n v="34.6"/>
    <n v="24.1"/>
    <n v="17.8"/>
  </r>
  <r>
    <s v="A01749027"/>
    <x v="20"/>
    <s v="CB"/>
    <x v="1"/>
    <m/>
    <m/>
    <m/>
    <m/>
    <m/>
    <m/>
    <m/>
    <n v="115"/>
    <m/>
    <m/>
    <m/>
    <m/>
    <m/>
    <m/>
  </r>
  <r>
    <s v="A01749027"/>
    <x v="20"/>
    <s v="CB"/>
    <x v="7"/>
    <n v="73.2"/>
    <m/>
    <m/>
    <n v="1.45"/>
    <n v="4.24"/>
    <n v="7.25"/>
    <n v="2.59"/>
    <m/>
    <m/>
    <m/>
    <m/>
    <m/>
    <m/>
    <m/>
  </r>
  <r>
    <s v="A01746058"/>
    <x v="21"/>
    <s v="DL"/>
    <x v="4"/>
    <m/>
    <m/>
    <m/>
    <m/>
    <m/>
    <m/>
    <m/>
    <m/>
    <m/>
    <m/>
    <m/>
    <m/>
    <m/>
    <m/>
  </r>
  <r>
    <s v="A01746058"/>
    <x v="21"/>
    <s v="DL"/>
    <x v="7"/>
    <n v="11.9"/>
    <m/>
    <m/>
    <n v="1.78"/>
    <n v="4.66"/>
    <n v="7.89"/>
    <n v="2.4500000000000002"/>
    <m/>
    <m/>
    <m/>
    <m/>
    <m/>
    <m/>
    <m/>
  </r>
  <r>
    <s v="A01746058"/>
    <x v="21"/>
    <s v="DL"/>
    <x v="0"/>
    <n v="109.3"/>
    <m/>
    <n v="181.9"/>
    <m/>
    <m/>
    <m/>
    <m/>
    <m/>
    <m/>
    <m/>
    <n v="31.1"/>
    <n v="45.1"/>
    <n v="33"/>
    <n v="28.5"/>
  </r>
  <r>
    <s v="A01746058"/>
    <x v="21"/>
    <s v="DL"/>
    <x v="2"/>
    <m/>
    <m/>
    <m/>
    <m/>
    <m/>
    <m/>
    <m/>
    <n v="130"/>
    <n v="120"/>
    <n v="200"/>
    <m/>
    <m/>
    <m/>
    <m/>
  </r>
  <r>
    <s v="A01746058"/>
    <x v="21"/>
    <s v="DL"/>
    <x v="5"/>
    <n v="108.7"/>
    <m/>
    <n v="181.5"/>
    <m/>
    <m/>
    <m/>
    <m/>
    <m/>
    <m/>
    <m/>
    <n v="30.2"/>
    <n v="45"/>
    <n v="33"/>
    <n v="27.8"/>
  </r>
  <r>
    <s v="A01746058"/>
    <x v="21"/>
    <s v="DL"/>
    <x v="8"/>
    <m/>
    <m/>
    <m/>
    <n v="1.57"/>
    <n v="7.53"/>
    <n v="4.72"/>
    <n v="2.36"/>
    <m/>
    <m/>
    <m/>
    <m/>
    <m/>
    <m/>
    <m/>
  </r>
  <r>
    <s v="A01746058"/>
    <x v="21"/>
    <s v="DL"/>
    <x v="1"/>
    <m/>
    <n v="5.34"/>
    <m/>
    <n v="1.64"/>
    <n v="4.74"/>
    <n v="7.6"/>
    <n v="2.44"/>
    <n v="120"/>
    <n v="120"/>
    <n v="190"/>
    <m/>
    <m/>
    <m/>
    <m/>
  </r>
  <r>
    <s v="A01746058"/>
    <x v="21"/>
    <s v="DL"/>
    <x v="3"/>
    <m/>
    <m/>
    <m/>
    <n v="1.48"/>
    <n v="4.5199999999999996"/>
    <n v="7.5"/>
    <n v="2.4900000000000002"/>
    <n v="140"/>
    <m/>
    <m/>
    <m/>
    <m/>
    <m/>
    <m/>
  </r>
  <r>
    <s v="A01746058"/>
    <x v="21"/>
    <s v="DL"/>
    <x v="6"/>
    <m/>
    <m/>
    <m/>
    <n v="1.68"/>
    <n v="4.75"/>
    <n v="7.55"/>
    <n v="2.48"/>
    <m/>
    <m/>
    <m/>
    <m/>
    <m/>
    <m/>
    <m/>
  </r>
  <r>
    <s v="A01738038"/>
    <x v="22"/>
    <s v="LB"/>
    <x v="0"/>
    <n v="88.7"/>
    <m/>
    <n v="173.3"/>
    <m/>
    <m/>
    <m/>
    <m/>
    <m/>
    <m/>
    <m/>
    <n v="13.7"/>
    <n v="43.7"/>
    <n v="29.5"/>
    <n v="15.4"/>
  </r>
  <r>
    <s v="A01738038"/>
    <x v="22"/>
    <s v="LB"/>
    <x v="8"/>
    <m/>
    <m/>
    <m/>
    <n v="1.58"/>
    <n v="4.96"/>
    <n v="8"/>
    <n v="2.15"/>
    <m/>
    <m/>
    <m/>
    <m/>
    <m/>
    <m/>
    <m/>
  </r>
  <r>
    <s v="A01738038"/>
    <x v="22"/>
    <s v="LB"/>
    <x v="4"/>
    <n v="85.9"/>
    <m/>
    <n v="172.3"/>
    <m/>
    <m/>
    <m/>
    <m/>
    <m/>
    <m/>
    <m/>
    <n v="16.5"/>
    <n v="40.299999999999997"/>
    <n v="28.9"/>
    <n v="19.2"/>
  </r>
  <r>
    <s v="A01738038"/>
    <x v="22"/>
    <s v="LB"/>
    <x v="6"/>
    <m/>
    <m/>
    <m/>
    <n v="1.66"/>
    <n v="4.92"/>
    <n v="8.06"/>
    <n v="2.1800000000000002"/>
    <n v="110"/>
    <n v="75"/>
    <n v="120"/>
    <m/>
    <m/>
    <m/>
    <m/>
  </r>
  <r>
    <s v="A01738038"/>
    <x v="22"/>
    <s v="LB"/>
    <x v="5"/>
    <n v="86.9"/>
    <m/>
    <n v="173"/>
    <m/>
    <m/>
    <m/>
    <m/>
    <m/>
    <m/>
    <m/>
    <n v="13.6"/>
    <n v="42.9"/>
    <n v="29"/>
    <n v="15.7"/>
  </r>
  <r>
    <s v="A01738038"/>
    <x v="22"/>
    <s v="LB"/>
    <x v="1"/>
    <m/>
    <m/>
    <m/>
    <m/>
    <m/>
    <m/>
    <m/>
    <n v="115"/>
    <m/>
    <m/>
    <m/>
    <m/>
    <m/>
    <m/>
  </r>
  <r>
    <s v="A01738038"/>
    <x v="22"/>
    <s v="LB"/>
    <x v="0"/>
    <m/>
    <m/>
    <m/>
    <n v="1.6"/>
    <n v="4.58"/>
    <n v="7.69"/>
    <n v="2.36"/>
    <m/>
    <m/>
    <m/>
    <m/>
    <m/>
    <m/>
    <m/>
  </r>
  <r>
    <s v="A01733578"/>
    <x v="23"/>
    <s v="CB"/>
    <x v="0"/>
    <n v="67.900000000000006"/>
    <m/>
    <n v="176.5"/>
    <m/>
    <m/>
    <m/>
    <m/>
    <m/>
    <m/>
    <m/>
    <n v="6.5"/>
    <n v="35"/>
    <n v="21.8"/>
    <n v="9.6"/>
  </r>
  <r>
    <s v="A01733578"/>
    <x v="23"/>
    <s v="CB"/>
    <x v="8"/>
    <m/>
    <m/>
    <m/>
    <n v="1.39"/>
    <n v="4.4400000000000004"/>
    <n v="7.03"/>
    <n v="2.89"/>
    <m/>
    <m/>
    <m/>
    <m/>
    <m/>
    <m/>
    <m/>
  </r>
  <r>
    <s v="A01733578"/>
    <x v="23"/>
    <s v="CB"/>
    <x v="5"/>
    <n v="67.3"/>
    <m/>
    <n v="176"/>
    <m/>
    <m/>
    <m/>
    <m/>
    <m/>
    <m/>
    <m/>
    <n v="5.0999999999999996"/>
    <n v="35.6"/>
    <n v="21.7"/>
    <n v="7.6"/>
  </r>
  <r>
    <s v="A01733578"/>
    <x v="23"/>
    <s v="CB"/>
    <x v="6"/>
    <m/>
    <m/>
    <m/>
    <n v="1.39"/>
    <n v="4.4400000000000004"/>
    <n v="7.04"/>
    <m/>
    <n v="90"/>
    <m/>
    <m/>
    <m/>
    <m/>
    <m/>
    <m/>
  </r>
  <r>
    <s v="A01733578"/>
    <x v="23"/>
    <s v="CB"/>
    <x v="4"/>
    <n v="68.7"/>
    <m/>
    <n v="176"/>
    <m/>
    <m/>
    <m/>
    <m/>
    <m/>
    <m/>
    <m/>
    <n v="4.5999999999999996"/>
    <n v="37"/>
    <n v="22.2"/>
    <n v="6.7"/>
  </r>
  <r>
    <s v="A01733578"/>
    <x v="23"/>
    <s v="CB"/>
    <x v="3"/>
    <n v="68.599999999999994"/>
    <m/>
    <n v="176"/>
    <n v="1.35"/>
    <n v="4.38"/>
    <n v="6.66"/>
    <n v="2.92"/>
    <n v="90"/>
    <m/>
    <m/>
    <m/>
    <m/>
    <m/>
    <m/>
  </r>
  <r>
    <s v="A01733578"/>
    <x v="23"/>
    <s v="CB"/>
    <x v="1"/>
    <m/>
    <n v="4.46"/>
    <m/>
    <n v="1.41"/>
    <n v="4.24"/>
    <n v="6.99"/>
    <n v="2.94"/>
    <n v="100"/>
    <n v="115"/>
    <n v="140"/>
    <m/>
    <m/>
    <m/>
    <m/>
  </r>
  <r>
    <s v="A01668137"/>
    <x v="24"/>
    <s v="OL"/>
    <x v="6"/>
    <m/>
    <m/>
    <m/>
    <n v="1.73"/>
    <n v="5.45"/>
    <m/>
    <n v="2.4"/>
    <m/>
    <m/>
    <m/>
    <m/>
    <m/>
    <m/>
    <m/>
  </r>
  <r>
    <s v="A01667127"/>
    <x v="25"/>
    <s v="K"/>
    <x v="4"/>
    <n v="77"/>
    <m/>
    <n v="180"/>
    <m/>
    <m/>
    <m/>
    <m/>
    <m/>
    <m/>
    <m/>
    <n v="13.2"/>
    <n v="36.299999999999997"/>
    <n v="23.6"/>
    <n v="17.100000000000001"/>
  </r>
  <r>
    <s v="A01667127"/>
    <x v="25"/>
    <s v="K"/>
    <x v="1"/>
    <m/>
    <n v="5.03"/>
    <m/>
    <n v="1.58"/>
    <n v="4.45"/>
    <n v="7.19"/>
    <n v="2.54"/>
    <n v="70"/>
    <n v="90"/>
    <n v="130"/>
    <m/>
    <m/>
    <m/>
    <m/>
  </r>
  <r>
    <s v="A01667127"/>
    <x v="25"/>
    <s v="K"/>
    <x v="5"/>
    <n v="79.5"/>
    <m/>
    <n v="179.5"/>
    <m/>
    <m/>
    <m/>
    <m/>
    <m/>
    <m/>
    <m/>
    <n v="16.5"/>
    <n v="35.799999999999997"/>
    <n v="24.7"/>
    <n v="20.7"/>
  </r>
  <r>
    <s v="A01667127"/>
    <x v="25"/>
    <s v="K"/>
    <x v="8"/>
    <m/>
    <m/>
    <m/>
    <n v="1.57"/>
    <n v="4.66"/>
    <n v="7.58"/>
    <m/>
    <m/>
    <m/>
    <m/>
    <m/>
    <m/>
    <m/>
    <m/>
  </r>
  <r>
    <s v="A01667127"/>
    <x v="25"/>
    <s v="K"/>
    <x v="6"/>
    <m/>
    <m/>
    <m/>
    <n v="1.61"/>
    <n v="4.54"/>
    <n v="7.58"/>
    <n v="2.4900000000000002"/>
    <n v="60"/>
    <n v="80"/>
    <n v="120"/>
    <m/>
    <m/>
    <m/>
    <m/>
  </r>
  <r>
    <s v="A01667125"/>
    <x v="26"/>
    <s v="OL"/>
    <x v="5"/>
    <n v="107.2"/>
    <m/>
    <n v="186"/>
    <m/>
    <m/>
    <m/>
    <m/>
    <m/>
    <m/>
    <m/>
    <n v="27.3"/>
    <n v="45.8"/>
    <n v="31"/>
    <n v="25.5"/>
  </r>
  <r>
    <s v="A01667125"/>
    <x v="26"/>
    <s v="OL"/>
    <x v="1"/>
    <m/>
    <n v="5.39"/>
    <m/>
    <n v="1.72"/>
    <n v="5.27"/>
    <n v="8.35"/>
    <n v="2.2599999999999998"/>
    <n v="100"/>
    <n v="95"/>
    <n v="150"/>
    <m/>
    <m/>
    <m/>
    <m/>
  </r>
  <r>
    <s v="A01667125"/>
    <x v="26"/>
    <s v="OL"/>
    <x v="0"/>
    <n v="106"/>
    <m/>
    <n v="85"/>
    <m/>
    <m/>
    <m/>
    <m/>
    <m/>
    <m/>
    <m/>
    <n v="26.7"/>
    <n v="45.6"/>
    <n v="31"/>
    <n v="25.2"/>
  </r>
  <r>
    <s v="A01667125"/>
    <x v="26"/>
    <s v="OL"/>
    <x v="8"/>
    <m/>
    <m/>
    <m/>
    <n v="1.77"/>
    <n v="5.29"/>
    <n v="8.5"/>
    <n v="2.0699999999999998"/>
    <m/>
    <m/>
    <m/>
    <m/>
    <m/>
    <m/>
    <m/>
  </r>
  <r>
    <s v="A01667125"/>
    <x v="26"/>
    <s v="OL"/>
    <x v="4"/>
    <n v="106.5"/>
    <m/>
    <n v="186"/>
    <m/>
    <m/>
    <m/>
    <m/>
    <m/>
    <m/>
    <m/>
    <n v="23.1"/>
    <n v="48"/>
    <n v="30.8"/>
    <n v="21.7"/>
  </r>
  <r>
    <s v="A01667125"/>
    <x v="26"/>
    <s v="OL"/>
    <x v="0"/>
    <m/>
    <m/>
    <m/>
    <n v="1.72"/>
    <n v="4.96"/>
    <n v="8.16"/>
    <n v="2.13"/>
    <m/>
    <m/>
    <m/>
    <m/>
    <m/>
    <m/>
    <m/>
  </r>
  <r>
    <s v="A01667125"/>
    <x v="26"/>
    <s v="OL"/>
    <x v="6"/>
    <m/>
    <m/>
    <m/>
    <n v="1.72"/>
    <n v="5.0999999999999996"/>
    <n v="8.35"/>
    <n v="2.06"/>
    <n v="80"/>
    <n v="70"/>
    <n v="140"/>
    <m/>
    <m/>
    <m/>
    <m/>
  </r>
  <r>
    <s v="A01667110"/>
    <x v="27"/>
    <s v="WR"/>
    <x v="4"/>
    <m/>
    <m/>
    <m/>
    <m/>
    <m/>
    <m/>
    <m/>
    <m/>
    <m/>
    <m/>
    <m/>
    <m/>
    <m/>
    <m/>
  </r>
  <r>
    <s v="A01667110"/>
    <x v="27"/>
    <s v="WR"/>
    <x v="3"/>
    <n v="65.599999999999994"/>
    <m/>
    <n v="174"/>
    <n v="1.38"/>
    <n v="4.3499999999999996"/>
    <n v="6.9"/>
    <n v="2.92"/>
    <n v="85"/>
    <m/>
    <m/>
    <m/>
    <m/>
    <m/>
    <m/>
  </r>
  <r>
    <s v="A01667110"/>
    <x v="27"/>
    <s v="WR"/>
    <x v="0"/>
    <n v="66"/>
    <m/>
    <n v="172"/>
    <m/>
    <m/>
    <m/>
    <m/>
    <m/>
    <m/>
    <m/>
    <n v="8.1"/>
    <n v="32.9"/>
    <n v="22.3"/>
    <n v="12.3"/>
  </r>
  <r>
    <s v="A01667110"/>
    <x v="27"/>
    <s v="WR"/>
    <x v="8"/>
    <m/>
    <m/>
    <m/>
    <n v="1.41"/>
    <n v="4.43"/>
    <n v="6.88"/>
    <m/>
    <m/>
    <m/>
    <m/>
    <m/>
    <m/>
    <m/>
    <m/>
  </r>
  <r>
    <s v="A01667110"/>
    <x v="27"/>
    <s v="WR"/>
    <x v="5"/>
    <n v="64.400000000000006"/>
    <m/>
    <n v="173.6"/>
    <m/>
    <m/>
    <m/>
    <m/>
    <m/>
    <m/>
    <m/>
    <n v="6.6"/>
    <n v="33.299999999999997"/>
    <n v="21.4"/>
    <n v="10.199999999999999"/>
  </r>
  <r>
    <s v="A01667110"/>
    <x v="27"/>
    <s v="WR"/>
    <x v="6"/>
    <m/>
    <m/>
    <m/>
    <n v="1.35"/>
    <n v="4.45"/>
    <n v="7.17"/>
    <n v="2.92"/>
    <n v="90"/>
    <m/>
    <m/>
    <m/>
    <m/>
    <m/>
    <m/>
  </r>
  <r>
    <s v="A01667110"/>
    <x v="27"/>
    <s v="WR"/>
    <x v="1"/>
    <m/>
    <n v="4.45"/>
    <m/>
    <n v="1.43"/>
    <n v="4.18"/>
    <n v="6.75"/>
    <n v="2.97"/>
    <n v="95"/>
    <n v="95"/>
    <n v="100"/>
    <m/>
    <m/>
    <m/>
    <m/>
  </r>
  <r>
    <s v="A01667010"/>
    <x v="28"/>
    <s v="RB"/>
    <x v="5"/>
    <n v="69.599999999999994"/>
    <m/>
    <n v="179.5"/>
    <m/>
    <m/>
    <m/>
    <m/>
    <m/>
    <m/>
    <m/>
    <n v="7.8"/>
    <n v="35.4"/>
    <n v="21.6"/>
    <n v="11.2"/>
  </r>
  <r>
    <s v="A01667010"/>
    <x v="28"/>
    <s v="RB"/>
    <x v="0"/>
    <m/>
    <m/>
    <m/>
    <n v="1.53"/>
    <n v="4.68"/>
    <n v="7.28"/>
    <n v="2.69"/>
    <m/>
    <m/>
    <m/>
    <m/>
    <m/>
    <m/>
    <m/>
  </r>
  <r>
    <s v="A01667010"/>
    <x v="28"/>
    <s v="RB"/>
    <x v="0"/>
    <n v="69.7"/>
    <m/>
    <n v="178"/>
    <m/>
    <m/>
    <m/>
    <m/>
    <m/>
    <m/>
    <m/>
    <n v="8.1999999999999993"/>
    <n v="35.200000000000003"/>
    <n v="22"/>
    <n v="11.7"/>
  </r>
  <r>
    <s v="A01667010"/>
    <x v="28"/>
    <s v="RB"/>
    <x v="6"/>
    <m/>
    <m/>
    <m/>
    <n v="1.44"/>
    <n v="4.43"/>
    <n v="7.23"/>
    <n v="2.72"/>
    <n v="80"/>
    <n v="90"/>
    <n v="120"/>
    <m/>
    <m/>
    <m/>
    <m/>
  </r>
  <r>
    <s v="A01667010"/>
    <x v="28"/>
    <s v="RB"/>
    <x v="4"/>
    <n v="70.099999999999994"/>
    <m/>
    <n v="179.5"/>
    <m/>
    <m/>
    <m/>
    <m/>
    <m/>
    <m/>
    <m/>
    <n v="8.1999999999999993"/>
    <n v="35.5"/>
    <n v="21.8"/>
    <n v="11.6"/>
  </r>
  <r>
    <s v="A01667010"/>
    <x v="28"/>
    <s v="RB"/>
    <x v="8"/>
    <m/>
    <m/>
    <m/>
    <n v="1.48"/>
    <n v="4.55"/>
    <n v="7.3"/>
    <n v="2.75"/>
    <m/>
    <m/>
    <m/>
    <m/>
    <m/>
    <m/>
    <m/>
  </r>
  <r>
    <s v="A01667010"/>
    <x v="28"/>
    <s v="RB"/>
    <x v="1"/>
    <m/>
    <n v="4.57"/>
    <m/>
    <n v="1.4"/>
    <n v="4.4400000000000004"/>
    <n v="7.2"/>
    <n v="2.79"/>
    <n v="90"/>
    <n v="100"/>
    <n v="150"/>
    <m/>
    <m/>
    <m/>
    <m/>
  </r>
  <r>
    <s v="A01666750"/>
    <x v="29"/>
    <s v="OL"/>
    <x v="5"/>
    <n v="121.2"/>
    <m/>
    <n v="187.3"/>
    <m/>
    <m/>
    <m/>
    <m/>
    <m/>
    <m/>
    <m/>
    <n v="41.4"/>
    <n v="45.9"/>
    <n v="34.5"/>
    <n v="34.1"/>
  </r>
  <r>
    <s v="A01666750"/>
    <x v="29"/>
    <s v="OL"/>
    <x v="0"/>
    <m/>
    <m/>
    <m/>
    <n v="2.0499999999999998"/>
    <n v="5.93"/>
    <n v="9.43"/>
    <n v="2.0099999999999998"/>
    <m/>
    <m/>
    <m/>
    <m/>
    <m/>
    <m/>
    <m/>
  </r>
  <r>
    <s v="A01666750"/>
    <x v="29"/>
    <s v="OL"/>
    <x v="4"/>
    <n v="121.3"/>
    <m/>
    <n v="188.6"/>
    <m/>
    <m/>
    <m/>
    <m/>
    <m/>
    <m/>
    <m/>
    <n v="40.5"/>
    <n v="46.6"/>
    <n v="34.1"/>
    <n v="33.4"/>
  </r>
  <r>
    <s v="A01666750"/>
    <x v="29"/>
    <s v="OL"/>
    <x v="3"/>
    <n v="121.7"/>
    <m/>
    <n v="188"/>
    <m/>
    <m/>
    <m/>
    <m/>
    <n v="90"/>
    <m/>
    <m/>
    <m/>
    <m/>
    <m/>
    <m/>
  </r>
  <r>
    <s v="A01666750"/>
    <x v="29"/>
    <s v="OL"/>
    <x v="0"/>
    <n v="120.7"/>
    <m/>
    <n v="187.5"/>
    <m/>
    <m/>
    <m/>
    <m/>
    <m/>
    <m/>
    <m/>
    <n v="37.299999999999997"/>
    <n v="47.9"/>
    <n v="34.299999999999997"/>
    <n v="30.9"/>
  </r>
  <r>
    <s v="A01666750"/>
    <x v="29"/>
    <s v="OL"/>
    <x v="8"/>
    <m/>
    <m/>
    <m/>
    <n v="1.95"/>
    <n v="5.79"/>
    <n v="9.49"/>
    <n v="1.89"/>
    <m/>
    <m/>
    <m/>
    <m/>
    <m/>
    <m/>
    <m/>
  </r>
  <r>
    <s v="A01666750"/>
    <x v="29"/>
    <s v="OL"/>
    <x v="6"/>
    <m/>
    <m/>
    <m/>
    <n v="2"/>
    <n v="5.78"/>
    <n v="9.23"/>
    <n v="1.85"/>
    <n v="90"/>
    <n v="60"/>
    <n v="100"/>
    <m/>
    <m/>
    <m/>
    <m/>
  </r>
  <r>
    <s v="A01666750"/>
    <x v="29"/>
    <s v="OL"/>
    <x v="1"/>
    <m/>
    <n v="6.38"/>
    <m/>
    <n v="1.96"/>
    <n v="5.68"/>
    <n v="9.1999999999999993"/>
    <n v="2.02"/>
    <n v="110"/>
    <n v="80"/>
    <n v="90"/>
    <m/>
    <m/>
    <m/>
    <m/>
  </r>
  <r>
    <s v="A01666492"/>
    <x v="30"/>
    <s v="TE"/>
    <x v="0"/>
    <n v="94.3"/>
    <m/>
    <n v="181.5"/>
    <m/>
    <m/>
    <m/>
    <m/>
    <m/>
    <m/>
    <m/>
    <n v="18.600000000000001"/>
    <n v="43.3"/>
    <n v="28.6"/>
    <n v="19.8"/>
  </r>
  <r>
    <s v="A01666492"/>
    <x v="30"/>
    <s v="TE"/>
    <x v="0"/>
    <m/>
    <m/>
    <m/>
    <n v="1.65"/>
    <n v="4.6100000000000003"/>
    <n v="7.34"/>
    <n v="2.25"/>
    <m/>
    <m/>
    <m/>
    <m/>
    <m/>
    <m/>
    <m/>
  </r>
  <r>
    <s v="A01666492"/>
    <x v="30"/>
    <s v="TE"/>
    <x v="5"/>
    <n v="91.7"/>
    <m/>
    <n v="183.1"/>
    <m/>
    <m/>
    <m/>
    <m/>
    <m/>
    <m/>
    <m/>
    <n v="16.7"/>
    <n v="42.6"/>
    <n v="27.4"/>
    <n v="18.2"/>
  </r>
  <r>
    <s v="A01666492"/>
    <x v="30"/>
    <s v="TE"/>
    <x v="6"/>
    <m/>
    <m/>
    <m/>
    <n v="1.49"/>
    <n v="4.5199999999999996"/>
    <n v="7.13"/>
    <n v="2.4300000000000002"/>
    <n v="100"/>
    <n v="90"/>
    <n v="140"/>
    <m/>
    <m/>
    <m/>
    <m/>
  </r>
  <r>
    <s v="A01666492"/>
    <x v="30"/>
    <s v="TE"/>
    <x v="4"/>
    <n v="93.3"/>
    <m/>
    <n v="183"/>
    <m/>
    <m/>
    <m/>
    <m/>
    <m/>
    <m/>
    <m/>
    <n v="15.6"/>
    <n v="44.7"/>
    <n v="27.9"/>
    <n v="16.7"/>
  </r>
  <r>
    <s v="A01666492"/>
    <x v="30"/>
    <s v="TE"/>
    <x v="8"/>
    <m/>
    <m/>
    <m/>
    <n v="1.57"/>
    <n v="4.3499999999999996"/>
    <n v="7.09"/>
    <n v="2.44"/>
    <m/>
    <m/>
    <m/>
    <m/>
    <m/>
    <m/>
    <m/>
  </r>
  <r>
    <s v="A01666492"/>
    <x v="30"/>
    <s v="TE"/>
    <x v="1"/>
    <m/>
    <m/>
    <m/>
    <m/>
    <m/>
    <m/>
    <m/>
    <n v="105"/>
    <m/>
    <m/>
    <m/>
    <m/>
    <m/>
    <m/>
  </r>
  <r>
    <s v="A01666420"/>
    <x v="31"/>
    <s v="LB"/>
    <x v="5"/>
    <n v="97"/>
    <m/>
    <n v="181"/>
    <m/>
    <m/>
    <m/>
    <m/>
    <m/>
    <m/>
    <m/>
    <n v="19.2"/>
    <n v="44.1"/>
    <n v="29.6"/>
    <n v="19.8"/>
  </r>
  <r>
    <s v="A01666420"/>
    <x v="31"/>
    <s v="LB"/>
    <x v="6"/>
    <m/>
    <m/>
    <m/>
    <n v="1.72"/>
    <n v="4.9000000000000004"/>
    <n v="7.85"/>
    <n v="2.52"/>
    <n v="95"/>
    <n v="90"/>
    <n v="125"/>
    <m/>
    <m/>
    <m/>
    <m/>
  </r>
  <r>
    <s v="A01666420"/>
    <x v="31"/>
    <s v="LB"/>
    <x v="4"/>
    <n v="93"/>
    <m/>
    <n v="182.8"/>
    <m/>
    <m/>
    <m/>
    <m/>
    <m/>
    <m/>
    <m/>
    <n v="15"/>
    <n v="44.5"/>
    <n v="27.8"/>
    <n v="16.100000000000001"/>
  </r>
  <r>
    <s v="A01666420"/>
    <x v="31"/>
    <s v="LB"/>
    <x v="8"/>
    <m/>
    <m/>
    <m/>
    <n v="1.55"/>
    <n v="4.82"/>
    <n v="7.62"/>
    <n v="2.42"/>
    <m/>
    <m/>
    <m/>
    <m/>
    <m/>
    <m/>
    <m/>
  </r>
  <r>
    <s v="A01666420"/>
    <x v="31"/>
    <s v="LB"/>
    <x v="1"/>
    <m/>
    <n v="4.92"/>
    <m/>
    <n v="1.56"/>
    <n v="4.84"/>
    <n v="7.63"/>
    <n v="2.5299999999999998"/>
    <n v="100"/>
    <n v="100"/>
    <m/>
    <m/>
    <m/>
    <m/>
    <m/>
  </r>
  <r>
    <s v="A01666420"/>
    <x v="31"/>
    <s v="LB"/>
    <x v="0"/>
    <m/>
    <m/>
    <m/>
    <n v="1.65"/>
    <n v="5.1100000000000003"/>
    <n v="8.06"/>
    <n v="2.4300000000000002"/>
    <m/>
    <m/>
    <m/>
    <m/>
    <m/>
    <m/>
    <m/>
  </r>
  <r>
    <s v="A01666099"/>
    <x v="32"/>
    <s v="OL"/>
    <x v="5"/>
    <n v="111.6"/>
    <m/>
    <n v="192.5"/>
    <m/>
    <m/>
    <m/>
    <m/>
    <m/>
    <m/>
    <m/>
    <n v="25.6"/>
    <n v="49.4"/>
    <n v="30.1"/>
    <n v="23"/>
  </r>
  <r>
    <s v="A01666099"/>
    <x v="32"/>
    <s v="OL"/>
    <x v="0"/>
    <m/>
    <m/>
    <m/>
    <n v="1.78"/>
    <n v="4.92"/>
    <n v="8.31"/>
    <n v="2.16"/>
    <m/>
    <m/>
    <m/>
    <m/>
    <m/>
    <m/>
    <m/>
  </r>
  <r>
    <s v="A01666099"/>
    <x v="32"/>
    <s v="OL"/>
    <x v="0"/>
    <n v="112.2"/>
    <m/>
    <n v="192.4"/>
    <m/>
    <m/>
    <m/>
    <m/>
    <m/>
    <m/>
    <m/>
    <n v="28.5"/>
    <n v="48.3"/>
    <n v="30.3"/>
    <n v="25.4"/>
  </r>
  <r>
    <s v="A01666099"/>
    <x v="32"/>
    <s v="OL"/>
    <x v="6"/>
    <m/>
    <m/>
    <m/>
    <n v="1.67"/>
    <n v="5.27"/>
    <n v="8.26"/>
    <n v="2.12"/>
    <n v="110"/>
    <n v="100"/>
    <n v="150"/>
    <m/>
    <m/>
    <m/>
    <m/>
  </r>
  <r>
    <s v="A01666099"/>
    <x v="32"/>
    <s v="OL"/>
    <x v="4"/>
    <n v="116.8"/>
    <m/>
    <n v="193.2"/>
    <m/>
    <m/>
    <m/>
    <m/>
    <m/>
    <m/>
    <m/>
    <n v="28.4"/>
    <n v="50.9"/>
    <n v="31.3"/>
    <n v="24.3"/>
  </r>
  <r>
    <s v="A01666099"/>
    <x v="32"/>
    <s v="OL"/>
    <x v="8"/>
    <m/>
    <m/>
    <m/>
    <n v="1.69"/>
    <n v="5.0599999999999996"/>
    <n v="8.11"/>
    <n v="2.12"/>
    <m/>
    <m/>
    <m/>
    <m/>
    <m/>
    <m/>
    <m/>
  </r>
  <r>
    <s v="A01666099"/>
    <x v="32"/>
    <s v="OL"/>
    <x v="1"/>
    <m/>
    <n v="5.3"/>
    <m/>
    <n v="1.67"/>
    <n v="4.8499999999999996"/>
    <n v="7.83"/>
    <n v="2.3199999999999998"/>
    <m/>
    <m/>
    <m/>
    <m/>
    <m/>
    <m/>
    <m/>
  </r>
  <r>
    <s v="A01666099"/>
    <x v="32"/>
    <s v="OL"/>
    <x v="2"/>
    <m/>
    <m/>
    <m/>
    <m/>
    <m/>
    <m/>
    <m/>
    <n v="100"/>
    <n v="90"/>
    <n v="130"/>
    <m/>
    <m/>
    <m/>
    <m/>
  </r>
  <r>
    <s v="A01666099"/>
    <x v="32"/>
    <s v="OL"/>
    <x v="3"/>
    <n v="113.2"/>
    <m/>
    <n v="192.5"/>
    <m/>
    <m/>
    <m/>
    <m/>
    <m/>
    <m/>
    <m/>
    <m/>
    <m/>
    <m/>
    <m/>
  </r>
  <r>
    <s v="A01665805"/>
    <x v="33"/>
    <s v="WR"/>
    <x v="5"/>
    <n v="77"/>
    <m/>
    <n v="180.5"/>
    <m/>
    <m/>
    <m/>
    <m/>
    <m/>
    <m/>
    <m/>
    <n v="8.1999999999999993"/>
    <n v="39.200000000000003"/>
    <n v="23.6"/>
    <n v="10.7"/>
  </r>
  <r>
    <s v="A01665805"/>
    <x v="33"/>
    <s v="WR"/>
    <x v="0"/>
    <m/>
    <m/>
    <m/>
    <n v="1.62"/>
    <n v="4.4800000000000004"/>
    <n v="7.53"/>
    <n v="2.63"/>
    <m/>
    <m/>
    <m/>
    <m/>
    <m/>
    <m/>
    <m/>
  </r>
  <r>
    <s v="A01665805"/>
    <x v="33"/>
    <s v="WR"/>
    <x v="4"/>
    <m/>
    <m/>
    <m/>
    <m/>
    <m/>
    <m/>
    <m/>
    <m/>
    <m/>
    <m/>
    <m/>
    <m/>
    <m/>
    <m/>
  </r>
  <r>
    <s v="A01665805"/>
    <x v="33"/>
    <s v="WR"/>
    <x v="0"/>
    <n v="74"/>
    <m/>
    <n v="180.3"/>
    <m/>
    <m/>
    <m/>
    <m/>
    <m/>
    <m/>
    <m/>
    <n v="7.3"/>
    <n v="38.299999999999997"/>
    <n v="22.8"/>
    <n v="9.8000000000000007"/>
  </r>
  <r>
    <s v="A01664560"/>
    <x v="34"/>
    <s v="DL"/>
    <x v="6"/>
    <m/>
    <m/>
    <m/>
    <n v="1.58"/>
    <n v="4.8499999999999996"/>
    <n v="7.29"/>
    <n v="2.65"/>
    <n v="140"/>
    <n v="100"/>
    <n v="190"/>
    <m/>
    <m/>
    <m/>
    <m/>
  </r>
  <r>
    <s v="A01664560"/>
    <x v="34"/>
    <s v="DL"/>
    <x v="0"/>
    <n v="103"/>
    <m/>
    <n v="181"/>
    <m/>
    <m/>
    <m/>
    <m/>
    <m/>
    <m/>
    <m/>
    <n v="25.3"/>
    <n v="44.8"/>
    <n v="31.4"/>
    <n v="24.5"/>
  </r>
  <r>
    <s v="A01664560"/>
    <x v="34"/>
    <s v="DL"/>
    <x v="8"/>
    <m/>
    <m/>
    <m/>
    <n v="1.58"/>
    <n v="7.75"/>
    <n v="4.9000000000000004"/>
    <n v="2.63"/>
    <m/>
    <m/>
    <m/>
    <m/>
    <m/>
    <m/>
    <m/>
  </r>
  <r>
    <s v="A01664560"/>
    <x v="34"/>
    <s v="DL"/>
    <x v="4"/>
    <n v="102.4"/>
    <m/>
    <n v="180.5"/>
    <m/>
    <m/>
    <m/>
    <m/>
    <m/>
    <m/>
    <m/>
    <n v="21.9"/>
    <n v="46.8"/>
    <n v="31.4"/>
    <n v="21.4"/>
  </r>
  <r>
    <s v="A01664560"/>
    <x v="34"/>
    <s v="DL"/>
    <x v="1"/>
    <m/>
    <n v="4.87"/>
    <m/>
    <n v="1.54"/>
    <n v="4.5999999999999996"/>
    <n v="7.62"/>
    <n v="2.68"/>
    <n v="150"/>
    <n v="135"/>
    <n v="200"/>
    <m/>
    <m/>
    <m/>
    <m/>
  </r>
  <r>
    <s v="A01664560"/>
    <x v="34"/>
    <s v="DL"/>
    <x v="5"/>
    <n v="100.9"/>
    <m/>
    <n v="180"/>
    <m/>
    <m/>
    <m/>
    <m/>
    <m/>
    <m/>
    <m/>
    <n v="24.6"/>
    <n v="44.1"/>
    <n v="31.1"/>
    <n v="24.3"/>
  </r>
  <r>
    <s v="A01664560"/>
    <x v="34"/>
    <s v="DL"/>
    <x v="7"/>
    <n v="109.8"/>
    <m/>
    <m/>
    <n v="1.72"/>
    <n v="4.8099999999999996"/>
    <n v="8.1199999999999992"/>
    <n v="2.46"/>
    <m/>
    <m/>
    <m/>
    <m/>
    <m/>
    <m/>
    <m/>
  </r>
  <r>
    <s v="A01664560"/>
    <x v="34"/>
    <s v="DL"/>
    <x v="2"/>
    <m/>
    <m/>
    <m/>
    <m/>
    <m/>
    <m/>
    <m/>
    <n v="140"/>
    <n v="115"/>
    <n v="180"/>
    <m/>
    <m/>
    <m/>
    <m/>
  </r>
  <r>
    <s v="A01664560"/>
    <x v="34"/>
    <s v="DL"/>
    <x v="3"/>
    <n v="104.6"/>
    <m/>
    <n v="181.3"/>
    <n v="1.55"/>
    <n v="4.6399999999999997"/>
    <n v="7.31"/>
    <n v="2.48"/>
    <n v="140"/>
    <m/>
    <m/>
    <m/>
    <m/>
    <m/>
    <m/>
  </r>
  <r>
    <s v="A01664535"/>
    <x v="35"/>
    <s v="LB"/>
    <x v="0"/>
    <n v="89"/>
    <m/>
    <n v="175"/>
    <m/>
    <m/>
    <m/>
    <m/>
    <m/>
    <m/>
    <m/>
    <n v="19.3"/>
    <n v="40.1"/>
    <n v="29.1"/>
    <n v="21.7"/>
  </r>
  <r>
    <s v="A01664535"/>
    <x v="35"/>
    <s v="LB"/>
    <x v="8"/>
    <m/>
    <m/>
    <m/>
    <n v="1.54"/>
    <n v="4.96"/>
    <n v="8.16"/>
    <n v="2.33"/>
    <m/>
    <m/>
    <m/>
    <m/>
    <m/>
    <m/>
    <m/>
  </r>
  <r>
    <s v="A01664535"/>
    <x v="35"/>
    <s v="LB"/>
    <x v="5"/>
    <n v="90"/>
    <m/>
    <n v="173.8"/>
    <m/>
    <m/>
    <m/>
    <m/>
    <m/>
    <m/>
    <m/>
    <n v="21"/>
    <n v="39.4"/>
    <n v="29.8"/>
    <n v="23.3"/>
  </r>
  <r>
    <s v="A01664535"/>
    <x v="35"/>
    <s v="LB"/>
    <x v="6"/>
    <m/>
    <m/>
    <m/>
    <n v="1.54"/>
    <n v="4.9000000000000004"/>
    <n v="7.76"/>
    <n v="2.4"/>
    <n v="115"/>
    <n v="100"/>
    <n v="150"/>
    <m/>
    <m/>
    <m/>
    <m/>
  </r>
  <r>
    <s v="A01664535"/>
    <x v="35"/>
    <s v="LB"/>
    <x v="4"/>
    <n v="86.2"/>
    <m/>
    <n v="176"/>
    <m/>
    <m/>
    <m/>
    <m/>
    <m/>
    <m/>
    <m/>
    <n v="13.7"/>
    <n v="41.6"/>
    <n v="27.8"/>
    <n v="15.8"/>
  </r>
  <r>
    <s v="A01664535"/>
    <x v="35"/>
    <s v="LB"/>
    <x v="0"/>
    <m/>
    <m/>
    <m/>
    <n v="1.56"/>
    <n v="5.55"/>
    <n v="7.82"/>
    <n v="2.37"/>
    <m/>
    <m/>
    <m/>
    <m/>
    <m/>
    <m/>
    <m/>
  </r>
  <r>
    <s v="A01664535"/>
    <x v="35"/>
    <s v="LB"/>
    <x v="1"/>
    <m/>
    <n v="4.8499999999999996"/>
    <m/>
    <n v="1.5"/>
    <n v="4.53"/>
    <n v="7.4"/>
    <n v="2.48"/>
    <n v="120"/>
    <n v="105"/>
    <n v="160"/>
    <m/>
    <m/>
    <m/>
    <m/>
  </r>
  <r>
    <s v="A01663610"/>
    <x v="36"/>
    <s v="OL"/>
    <x v="4"/>
    <n v="123.9"/>
    <m/>
    <n v="190.2"/>
    <m/>
    <m/>
    <m/>
    <m/>
    <m/>
    <m/>
    <m/>
    <n v="33.5"/>
    <n v="52.1"/>
    <n v="34.200000000000003"/>
    <n v="27"/>
  </r>
  <r>
    <s v="A01663610"/>
    <x v="36"/>
    <s v="OL"/>
    <x v="1"/>
    <m/>
    <m/>
    <m/>
    <m/>
    <m/>
    <m/>
    <m/>
    <n v="125"/>
    <m/>
    <m/>
    <m/>
    <m/>
    <m/>
    <m/>
  </r>
  <r>
    <s v="A01663610"/>
    <x v="36"/>
    <s v="OL"/>
    <x v="0"/>
    <n v="116.4"/>
    <m/>
    <n v="190"/>
    <m/>
    <m/>
    <m/>
    <m/>
    <m/>
    <m/>
    <m/>
    <n v="27.9"/>
    <n v="50.9"/>
    <n v="32.200000000000003"/>
    <n v="24"/>
  </r>
  <r>
    <s v="A01663610"/>
    <x v="36"/>
    <s v="OL"/>
    <x v="6"/>
    <m/>
    <m/>
    <m/>
    <m/>
    <m/>
    <m/>
    <m/>
    <n v="95"/>
    <m/>
    <m/>
    <m/>
    <m/>
    <m/>
    <m/>
  </r>
  <r>
    <s v="A01663610"/>
    <x v="36"/>
    <s v="OL"/>
    <x v="5"/>
    <n v="122"/>
    <m/>
    <n v="188.5"/>
    <m/>
    <m/>
    <m/>
    <m/>
    <m/>
    <m/>
    <m/>
    <n v="31.2"/>
    <n v="52.4"/>
    <n v="34.299999999999997"/>
    <n v="25.5"/>
  </r>
  <r>
    <s v="A01662436"/>
    <x v="37"/>
    <s v="WR"/>
    <x v="3"/>
    <n v="78.5"/>
    <m/>
    <n v="172"/>
    <n v="1.39"/>
    <n v="4.3099999999999996"/>
    <n v="7.15"/>
    <n v="2.62"/>
    <n v="90"/>
    <m/>
    <m/>
    <m/>
    <m/>
    <m/>
    <m/>
  </r>
  <r>
    <s v="A01660639"/>
    <x v="38"/>
    <s v="DL"/>
    <x v="0"/>
    <n v="101.4"/>
    <m/>
    <n v="183.5"/>
    <m/>
    <m/>
    <m/>
    <m/>
    <m/>
    <m/>
    <m/>
    <n v="24.5"/>
    <n v="44.7"/>
    <n v="30.1"/>
    <n v="24.2"/>
  </r>
  <r>
    <s v="A01660639"/>
    <x v="38"/>
    <s v="DL"/>
    <x v="6"/>
    <m/>
    <m/>
    <m/>
    <n v="1.5"/>
    <n v="4.8499999999999996"/>
    <n v="7.75"/>
    <n v="2.56"/>
    <n v="110"/>
    <n v="110"/>
    <n v="160"/>
    <m/>
    <m/>
    <m/>
    <m/>
  </r>
  <r>
    <s v="A01660639"/>
    <x v="38"/>
    <s v="DL"/>
    <x v="5"/>
    <n v="98.4"/>
    <m/>
    <n v="183.5"/>
    <m/>
    <m/>
    <m/>
    <m/>
    <m/>
    <m/>
    <m/>
    <n v="22.9"/>
    <n v="43.8"/>
    <n v="29.2"/>
    <n v="23.3"/>
  </r>
  <r>
    <s v="A01660639"/>
    <x v="38"/>
    <s v="DL"/>
    <x v="8"/>
    <m/>
    <m/>
    <m/>
    <n v="1.53"/>
    <n v="7.68"/>
    <n v="4.71"/>
    <n v="2.48"/>
    <m/>
    <m/>
    <m/>
    <m/>
    <m/>
    <m/>
    <m/>
  </r>
  <r>
    <s v="A01660639"/>
    <x v="38"/>
    <s v="DL"/>
    <x v="4"/>
    <n v="94.7"/>
    <m/>
    <n v="183.8"/>
    <m/>
    <m/>
    <m/>
    <m/>
    <m/>
    <m/>
    <m/>
    <n v="19.100000000000001"/>
    <n v="43.8"/>
    <n v="28"/>
    <n v="20.2"/>
  </r>
  <r>
    <s v="A01660639"/>
    <x v="38"/>
    <s v="DL"/>
    <x v="3"/>
    <n v="111.7"/>
    <m/>
    <n v="181"/>
    <n v="1.51"/>
    <n v="4.6100000000000003"/>
    <n v="7.44"/>
    <n v="2.42"/>
    <n v="110"/>
    <m/>
    <m/>
    <m/>
    <m/>
    <m/>
    <m/>
  </r>
  <r>
    <s v="A01660639"/>
    <x v="38"/>
    <s v="DL"/>
    <x v="1"/>
    <m/>
    <n v="4.88"/>
    <m/>
    <n v="1.51"/>
    <n v="4.76"/>
    <n v="7.6"/>
    <n v="2.62"/>
    <n v="120"/>
    <m/>
    <m/>
    <m/>
    <m/>
    <m/>
    <m/>
  </r>
  <r>
    <s v="A01660531"/>
    <x v="39"/>
    <s v="QB"/>
    <x v="4"/>
    <n v="71.5"/>
    <m/>
    <n v="182"/>
    <m/>
    <m/>
    <m/>
    <m/>
    <m/>
    <m/>
    <m/>
    <n v="5.4"/>
    <n v="38.200000000000003"/>
    <n v="21.6"/>
    <n v="7.5"/>
  </r>
  <r>
    <s v="A01660531"/>
    <x v="39"/>
    <s v="QB"/>
    <x v="3"/>
    <n v="68.400000000000006"/>
    <m/>
    <n v="182.2"/>
    <n v="1.45"/>
    <n v="4.4800000000000004"/>
    <n v="6.97"/>
    <n v="2.91"/>
    <n v="75"/>
    <m/>
    <m/>
    <m/>
    <m/>
    <m/>
    <m/>
  </r>
  <r>
    <s v="A01660531"/>
    <x v="39"/>
    <s v="QB"/>
    <x v="5"/>
    <m/>
    <m/>
    <m/>
    <m/>
    <m/>
    <m/>
    <m/>
    <m/>
    <m/>
    <m/>
    <m/>
    <m/>
    <m/>
    <m/>
  </r>
  <r>
    <s v="A01660531"/>
    <x v="39"/>
    <s v="QB"/>
    <x v="8"/>
    <m/>
    <m/>
    <m/>
    <n v="1.45"/>
    <n v="4.6399999999999997"/>
    <n v="7.34"/>
    <n v="2.94"/>
    <m/>
    <m/>
    <m/>
    <m/>
    <m/>
    <m/>
    <m/>
  </r>
  <r>
    <s v="A01660531"/>
    <x v="39"/>
    <s v="QB"/>
    <x v="0"/>
    <n v="69.099999999999994"/>
    <m/>
    <n v="182.5"/>
    <m/>
    <m/>
    <m/>
    <m/>
    <m/>
    <m/>
    <m/>
    <n v="6.1"/>
    <n v="36.299999999999997"/>
    <n v="20.7"/>
    <n v="8.9"/>
  </r>
  <r>
    <s v="A01660531"/>
    <x v="39"/>
    <s v="QB"/>
    <x v="6"/>
    <m/>
    <m/>
    <m/>
    <n v="1.45"/>
    <n v="4.58"/>
    <n v="7.22"/>
    <n v="3"/>
    <m/>
    <n v="105"/>
    <n v="130"/>
    <m/>
    <m/>
    <m/>
    <m/>
  </r>
  <r>
    <s v="A01660531"/>
    <x v="39"/>
    <s v="QB"/>
    <x v="1"/>
    <m/>
    <n v="4.4800000000000004"/>
    <m/>
    <n v="1.48"/>
    <n v="4.45"/>
    <n v="7.24"/>
    <n v="2.97"/>
    <n v="85"/>
    <n v="120"/>
    <n v="155"/>
    <m/>
    <m/>
    <m/>
    <m/>
  </r>
  <r>
    <s v="A01660262"/>
    <x v="40"/>
    <s v="DL"/>
    <x v="0"/>
    <n v="84.3"/>
    <m/>
    <n v="185"/>
    <m/>
    <m/>
    <m/>
    <m/>
    <m/>
    <m/>
    <m/>
    <n v="10.4"/>
    <n v="42.5"/>
    <n v="24.6"/>
    <n v="12.4"/>
  </r>
  <r>
    <s v="A01660262"/>
    <x v="40"/>
    <s v="DL"/>
    <x v="3"/>
    <n v="102.2"/>
    <m/>
    <n v="184"/>
    <n v="1.51"/>
    <n v="4.95"/>
    <n v="7.81"/>
    <n v="2.35"/>
    <n v="90"/>
    <m/>
    <m/>
    <m/>
    <m/>
    <m/>
    <m/>
  </r>
  <r>
    <s v="A01660262"/>
    <x v="40"/>
    <s v="DL"/>
    <x v="5"/>
    <n v="84.1"/>
    <m/>
    <n v="184"/>
    <m/>
    <m/>
    <m/>
    <m/>
    <m/>
    <m/>
    <m/>
    <n v="13.2"/>
    <n v="40.799999999999997"/>
    <n v="24.8"/>
    <n v="15.7"/>
  </r>
  <r>
    <s v="A01660262"/>
    <x v="40"/>
    <s v="DL"/>
    <x v="4"/>
    <m/>
    <m/>
    <m/>
    <m/>
    <m/>
    <m/>
    <m/>
    <m/>
    <m/>
    <m/>
    <m/>
    <m/>
    <m/>
    <m/>
  </r>
  <r>
    <s v="A01660012"/>
    <x v="41"/>
    <s v="DL"/>
    <x v="1"/>
    <m/>
    <n v="5.15"/>
    <m/>
    <n v="1.55"/>
    <n v="4.68"/>
    <n v="7.7"/>
    <n v="2.7"/>
    <n v="90"/>
    <n v="80"/>
    <n v="130"/>
    <m/>
    <m/>
    <m/>
    <m/>
  </r>
  <r>
    <s v="A01659936"/>
    <x v="42"/>
    <s v="CB"/>
    <x v="2"/>
    <m/>
    <m/>
    <m/>
    <m/>
    <m/>
    <m/>
    <m/>
    <n v="80"/>
    <n v="85"/>
    <n v="130"/>
    <m/>
    <m/>
    <m/>
    <m/>
  </r>
  <r>
    <s v="A01659936"/>
    <x v="42"/>
    <s v="CB"/>
    <x v="3"/>
    <n v="69.5"/>
    <m/>
    <n v="172.4"/>
    <n v="1.51"/>
    <n v="4.7"/>
    <n v="7.44"/>
    <n v="2.39"/>
    <n v="80"/>
    <m/>
    <m/>
    <m/>
    <m/>
    <m/>
    <m/>
  </r>
  <r>
    <s v="A01659936"/>
    <x v="42"/>
    <s v="CB"/>
    <x v="7"/>
    <n v="66.599999999999994"/>
    <m/>
    <m/>
    <n v="1.66"/>
    <n v="5.03"/>
    <n v="8"/>
    <n v="2.46"/>
    <m/>
    <m/>
    <m/>
    <m/>
    <m/>
    <m/>
    <m/>
  </r>
  <r>
    <s v="A01659588"/>
    <x v="43"/>
    <s v="CB"/>
    <x v="5"/>
    <n v="66.900000000000006"/>
    <m/>
    <n v="173.2"/>
    <m/>
    <m/>
    <m/>
    <m/>
    <m/>
    <m/>
    <m/>
    <n v="12.4"/>
    <n v="30.8"/>
    <n v="22.3"/>
    <n v="18.600000000000001"/>
  </r>
  <r>
    <s v="A01659588"/>
    <x v="43"/>
    <s v="CB"/>
    <x v="1"/>
    <m/>
    <n v="4.8"/>
    <m/>
    <n v="1.48"/>
    <n v="4.54"/>
    <n v="7.7"/>
    <n v="2.57"/>
    <n v="95"/>
    <n v="100"/>
    <n v="140"/>
    <m/>
    <m/>
    <m/>
    <m/>
  </r>
  <r>
    <s v="A01659588"/>
    <x v="43"/>
    <s v="CB"/>
    <x v="4"/>
    <n v="68.599999999999994"/>
    <m/>
    <n v="172.1"/>
    <m/>
    <m/>
    <m/>
    <m/>
    <m/>
    <m/>
    <m/>
    <n v="13.3"/>
    <n v="31.5"/>
    <n v="23.2"/>
    <n v="19.3"/>
  </r>
  <r>
    <s v="A01659588"/>
    <x v="43"/>
    <s v="CB"/>
    <x v="8"/>
    <m/>
    <m/>
    <m/>
    <n v="1.59"/>
    <n v="4.49"/>
    <n v="7.49"/>
    <n v="2.46"/>
    <m/>
    <m/>
    <m/>
    <m/>
    <m/>
    <m/>
    <m/>
  </r>
  <r>
    <s v="A01659588"/>
    <x v="43"/>
    <s v="CB"/>
    <x v="6"/>
    <m/>
    <m/>
    <m/>
    <n v="1.52"/>
    <n v="4.54"/>
    <n v="7.38"/>
    <n v="2.62"/>
    <n v="80"/>
    <n v="90"/>
    <n v="120"/>
    <m/>
    <m/>
    <m/>
    <m/>
  </r>
  <r>
    <s v="A01659580"/>
    <x v="44"/>
    <s v="OL"/>
    <x v="0"/>
    <n v="130.6"/>
    <m/>
    <n v="185.1"/>
    <m/>
    <m/>
    <m/>
    <m/>
    <m/>
    <m/>
    <m/>
    <n v="43.8"/>
    <n v="50.3"/>
    <n v="38.1"/>
    <n v="33.5"/>
  </r>
  <r>
    <s v="A01659580"/>
    <x v="44"/>
    <s v="OL"/>
    <x v="6"/>
    <m/>
    <m/>
    <m/>
    <n v="1.81"/>
    <n v="5.48"/>
    <n v="9.0500000000000007"/>
    <n v="1.89"/>
    <n v="125"/>
    <n v="90"/>
    <n v="160"/>
    <m/>
    <m/>
    <m/>
    <m/>
  </r>
  <r>
    <s v="A01659580"/>
    <x v="44"/>
    <s v="OL"/>
    <x v="4"/>
    <n v="132.4"/>
    <m/>
    <n v="185"/>
    <m/>
    <m/>
    <m/>
    <m/>
    <m/>
    <m/>
    <m/>
    <n v="45"/>
    <n v="50.8"/>
    <n v="38.700000000000003"/>
    <n v="34"/>
  </r>
  <r>
    <s v="A01659580"/>
    <x v="44"/>
    <s v="OL"/>
    <x v="1"/>
    <m/>
    <m/>
    <m/>
    <m/>
    <m/>
    <m/>
    <m/>
    <n v="135"/>
    <m/>
    <m/>
    <m/>
    <m/>
    <m/>
    <m/>
  </r>
  <r>
    <s v="A01659580"/>
    <x v="44"/>
    <s v="OL"/>
    <x v="5"/>
    <n v="131.69999999999999"/>
    <m/>
    <n v="184.1"/>
    <m/>
    <m/>
    <m/>
    <m/>
    <m/>
    <m/>
    <m/>
    <n v="45.7"/>
    <n v="49.7"/>
    <n v="38.9"/>
    <n v="34.700000000000003"/>
  </r>
  <r>
    <s v="A01659580"/>
    <x v="44"/>
    <s v="OL"/>
    <x v="3"/>
    <n v="132.30000000000001"/>
    <m/>
    <n v="185.6"/>
    <n v="1.78"/>
    <n v="5.21"/>
    <n v="8.81"/>
    <n v="1.88"/>
    <n v="110"/>
    <m/>
    <m/>
    <m/>
    <m/>
    <m/>
    <m/>
  </r>
  <r>
    <s v="A01659580"/>
    <x v="44"/>
    <s v="OL"/>
    <x v="8"/>
    <m/>
    <m/>
    <m/>
    <n v="1.93"/>
    <n v="5.09"/>
    <n v="8.81"/>
    <n v="1.96"/>
    <m/>
    <m/>
    <m/>
    <m/>
    <m/>
    <m/>
    <m/>
  </r>
  <r>
    <s v="A01658834"/>
    <x v="45"/>
    <s v="RB"/>
    <x v="0"/>
    <n v="87.5"/>
    <m/>
    <n v="178"/>
    <m/>
    <m/>
    <m/>
    <m/>
    <m/>
    <m/>
    <m/>
    <n v="16.899999999999999"/>
    <n v="40.799999999999997"/>
    <n v="27.6"/>
    <n v="19.3"/>
  </r>
  <r>
    <s v="A01658834"/>
    <x v="45"/>
    <s v="RB"/>
    <x v="3"/>
    <m/>
    <m/>
    <m/>
    <n v="1.42"/>
    <n v="4.37"/>
    <n v="7.15"/>
    <n v="2.3199999999999998"/>
    <n v="110"/>
    <m/>
    <m/>
    <m/>
    <m/>
    <m/>
    <m/>
  </r>
  <r>
    <s v="A01658834"/>
    <x v="45"/>
    <s v="RB"/>
    <x v="5"/>
    <n v="88.5"/>
    <m/>
    <n v="176.6"/>
    <m/>
    <m/>
    <m/>
    <m/>
    <m/>
    <m/>
    <m/>
    <n v="17.8"/>
    <n v="40.5"/>
    <n v="28.4"/>
    <n v="20.100000000000001"/>
  </r>
  <r>
    <s v="A01658834"/>
    <x v="45"/>
    <s v="RB"/>
    <x v="1"/>
    <m/>
    <m/>
    <m/>
    <m/>
    <m/>
    <n v="7.15"/>
    <m/>
    <m/>
    <m/>
    <m/>
    <m/>
    <m/>
    <m/>
    <m/>
  </r>
  <r>
    <s v="A01658834"/>
    <x v="45"/>
    <s v="RB"/>
    <x v="4"/>
    <n v="85.8"/>
    <m/>
    <n v="177"/>
    <m/>
    <m/>
    <m/>
    <m/>
    <m/>
    <m/>
    <m/>
    <n v="17.100000000000001"/>
    <n v="39.5"/>
    <n v="27.4"/>
    <n v="19.899999999999999"/>
  </r>
  <r>
    <s v="A01658834"/>
    <x v="45"/>
    <s v="RB"/>
    <x v="2"/>
    <m/>
    <m/>
    <m/>
    <m/>
    <m/>
    <m/>
    <m/>
    <n v="115"/>
    <n v="115"/>
    <n v="155"/>
    <m/>
    <m/>
    <m/>
    <m/>
  </r>
  <r>
    <s v="A01658834"/>
    <x v="45"/>
    <s v="RB"/>
    <x v="6"/>
    <m/>
    <m/>
    <m/>
    <m/>
    <m/>
    <m/>
    <m/>
    <n v="115"/>
    <m/>
    <m/>
    <m/>
    <m/>
    <m/>
    <m/>
  </r>
  <r>
    <s v="A01658834"/>
    <x v="45"/>
    <s v="RB"/>
    <x v="7"/>
    <n v="84.3"/>
    <m/>
    <m/>
    <n v="1.66"/>
    <n v="4.7699999999999996"/>
    <n v="7.85"/>
    <n v="2.46"/>
    <m/>
    <m/>
    <m/>
    <m/>
    <m/>
    <m/>
    <m/>
  </r>
  <r>
    <s v="A01658813"/>
    <x v="46"/>
    <s v="S"/>
    <x v="5"/>
    <n v="78.400000000000006"/>
    <m/>
    <n v="173"/>
    <m/>
    <m/>
    <m/>
    <m/>
    <m/>
    <m/>
    <m/>
    <n v="11.8"/>
    <n v="38.1"/>
    <n v="26.2"/>
    <n v="15"/>
  </r>
  <r>
    <s v="A01658813"/>
    <x v="46"/>
    <s v="S"/>
    <x v="7"/>
    <n v="74.599999999999994"/>
    <m/>
    <m/>
    <m/>
    <m/>
    <m/>
    <n v="2.76"/>
    <m/>
    <m/>
    <m/>
    <m/>
    <m/>
    <m/>
    <m/>
  </r>
  <r>
    <s v="A01658813"/>
    <x v="46"/>
    <s v="S"/>
    <x v="4"/>
    <n v="76.900000000000006"/>
    <m/>
    <n v="173"/>
    <m/>
    <m/>
    <m/>
    <m/>
    <m/>
    <m/>
    <m/>
    <n v="10.9"/>
    <n v="38.1"/>
    <n v="25.7"/>
    <n v="14.1"/>
  </r>
  <r>
    <s v="A01658813"/>
    <x v="46"/>
    <s v="S"/>
    <x v="1"/>
    <m/>
    <m/>
    <m/>
    <m/>
    <m/>
    <m/>
    <m/>
    <m/>
    <m/>
    <m/>
    <m/>
    <m/>
    <m/>
    <m/>
  </r>
  <r>
    <s v="A01658813"/>
    <x v="46"/>
    <s v="S"/>
    <x v="0"/>
    <n v="79.3"/>
    <m/>
    <n v="173.5"/>
    <m/>
    <m/>
    <m/>
    <m/>
    <m/>
    <m/>
    <m/>
    <n v="13.4"/>
    <n v="37.9"/>
    <n v="26.3"/>
    <n v="16.899999999999999"/>
  </r>
  <r>
    <s v="A01658813"/>
    <x v="46"/>
    <s v="S"/>
    <x v="2"/>
    <m/>
    <m/>
    <m/>
    <m/>
    <m/>
    <m/>
    <m/>
    <n v="105"/>
    <m/>
    <m/>
    <m/>
    <m/>
    <m/>
    <m/>
  </r>
  <r>
    <s v="A01658813"/>
    <x v="46"/>
    <s v="S"/>
    <x v="8"/>
    <m/>
    <m/>
    <m/>
    <n v="1.47"/>
    <n v="4.72"/>
    <m/>
    <m/>
    <m/>
    <m/>
    <m/>
    <m/>
    <m/>
    <m/>
    <m/>
  </r>
  <r>
    <s v="A01658813"/>
    <x v="46"/>
    <s v="S"/>
    <x v="3"/>
    <m/>
    <m/>
    <m/>
    <m/>
    <m/>
    <m/>
    <m/>
    <n v="110"/>
    <m/>
    <m/>
    <m/>
    <m/>
    <m/>
    <m/>
  </r>
  <r>
    <s v="A01658813"/>
    <x v="46"/>
    <s v="S"/>
    <x v="6"/>
    <m/>
    <m/>
    <m/>
    <n v="1.54"/>
    <n v="4.53"/>
    <n v="7.3"/>
    <n v="2.69"/>
    <n v="110"/>
    <n v="100"/>
    <n v="130"/>
    <m/>
    <m/>
    <m/>
    <m/>
  </r>
  <r>
    <s v="A01658813"/>
    <x v="46"/>
    <s v="S"/>
    <x v="0"/>
    <m/>
    <m/>
    <m/>
    <n v="1.53"/>
    <n v="4.8099999999999996"/>
    <n v="7.84"/>
    <n v="2.59"/>
    <m/>
    <m/>
    <m/>
    <m/>
    <m/>
    <m/>
    <m/>
  </r>
  <r>
    <s v="A01658812"/>
    <x v="47"/>
    <s v="WR"/>
    <x v="4"/>
    <n v="61.7"/>
    <m/>
    <n v="180.2"/>
    <m/>
    <m/>
    <m/>
    <m/>
    <m/>
    <m/>
    <m/>
    <n v="5.3"/>
    <n v="32.1"/>
    <n v="19"/>
    <n v="8.6"/>
  </r>
  <r>
    <s v="A01658812"/>
    <x v="47"/>
    <s v="WR"/>
    <x v="1"/>
    <m/>
    <n v="4.46"/>
    <m/>
    <n v="1.42"/>
    <n v="4.2300000000000004"/>
    <n v="7.03"/>
    <n v="3.73"/>
    <m/>
    <m/>
    <m/>
    <m/>
    <m/>
    <m/>
    <m/>
  </r>
  <r>
    <s v="A01658812"/>
    <x v="47"/>
    <s v="WR"/>
    <x v="5"/>
    <n v="65.099999999999994"/>
    <m/>
    <n v="180.5"/>
    <m/>
    <m/>
    <m/>
    <m/>
    <m/>
    <m/>
    <m/>
    <n v="6.2"/>
    <n v="33.4"/>
    <n v="20"/>
    <n v="9.5"/>
  </r>
  <r>
    <s v="A01658812"/>
    <x v="47"/>
    <s v="WR"/>
    <x v="2"/>
    <m/>
    <m/>
    <m/>
    <m/>
    <m/>
    <m/>
    <m/>
    <n v="80"/>
    <n v="90"/>
    <n v="110"/>
    <m/>
    <m/>
    <m/>
    <m/>
  </r>
  <r>
    <s v="A01658812"/>
    <x v="47"/>
    <s v="WR"/>
    <x v="0"/>
    <n v="65"/>
    <m/>
    <n v="180"/>
    <m/>
    <m/>
    <m/>
    <m/>
    <m/>
    <m/>
    <m/>
    <n v="7.3"/>
    <n v="32.700000000000003"/>
    <n v="20.100000000000001"/>
    <n v="11.2"/>
  </r>
  <r>
    <s v="A01658812"/>
    <x v="47"/>
    <s v="WR"/>
    <x v="3"/>
    <n v="64"/>
    <m/>
    <n v="180.5"/>
    <m/>
    <m/>
    <m/>
    <m/>
    <n v="80"/>
    <m/>
    <m/>
    <m/>
    <m/>
    <m/>
    <m/>
  </r>
  <r>
    <s v="A01658812"/>
    <x v="47"/>
    <s v="WR"/>
    <x v="0"/>
    <m/>
    <m/>
    <m/>
    <n v="1.6"/>
    <n v="4.6100000000000003"/>
    <n v="7.34"/>
    <n v="2.76"/>
    <m/>
    <m/>
    <m/>
    <m/>
    <m/>
    <m/>
    <m/>
  </r>
  <r>
    <s v="A01658812"/>
    <x v="47"/>
    <s v="WR"/>
    <x v="6"/>
    <m/>
    <m/>
    <m/>
    <n v="1.4"/>
    <n v="4.3"/>
    <n v="7.27"/>
    <n v="2.85"/>
    <m/>
    <n v="80"/>
    <m/>
    <m/>
    <m/>
    <m/>
    <m/>
  </r>
  <r>
    <s v="A01658812"/>
    <x v="47"/>
    <s v="WR"/>
    <x v="8"/>
    <m/>
    <m/>
    <m/>
    <n v="1.67"/>
    <n v="4.49"/>
    <n v="7.14"/>
    <n v="2.74"/>
    <m/>
    <m/>
    <m/>
    <m/>
    <m/>
    <m/>
    <m/>
  </r>
  <r>
    <s v="A01658662"/>
    <x v="48"/>
    <s v="DL"/>
    <x v="0"/>
    <n v="116.8"/>
    <m/>
    <n v="178"/>
    <m/>
    <m/>
    <m/>
    <m/>
    <m/>
    <m/>
    <m/>
    <n v="35.4"/>
    <n v="47.3"/>
    <n v="36.9"/>
    <n v="30.3"/>
  </r>
  <r>
    <s v="A01658662"/>
    <x v="48"/>
    <s v="DL"/>
    <x v="1"/>
    <m/>
    <n v="5"/>
    <m/>
    <n v="1.63"/>
    <n v="4.75"/>
    <n v="7.73"/>
    <n v="2.58"/>
    <n v="160"/>
    <n v="150"/>
    <n v="220"/>
    <m/>
    <m/>
    <m/>
    <m/>
  </r>
  <r>
    <s v="A01658662"/>
    <x v="48"/>
    <s v="DL"/>
    <x v="4"/>
    <m/>
    <m/>
    <m/>
    <m/>
    <m/>
    <m/>
    <m/>
    <m/>
    <m/>
    <m/>
    <m/>
    <m/>
    <m/>
    <m/>
  </r>
  <r>
    <s v="A01658662"/>
    <x v="48"/>
    <s v="DL"/>
    <x v="8"/>
    <m/>
    <m/>
    <m/>
    <n v="1.5"/>
    <n v="7.66"/>
    <n v="4.6500000000000004"/>
    <n v="2.4900000000000002"/>
    <m/>
    <m/>
    <m/>
    <m/>
    <m/>
    <m/>
    <m/>
  </r>
  <r>
    <s v="A01658662"/>
    <x v="48"/>
    <s v="DL"/>
    <x v="5"/>
    <n v="117.2"/>
    <m/>
    <n v="178"/>
    <m/>
    <m/>
    <m/>
    <m/>
    <m/>
    <m/>
    <m/>
    <n v="35.1"/>
    <n v="47.7"/>
    <n v="37"/>
    <n v="29.9"/>
  </r>
  <r>
    <s v="A01658662"/>
    <x v="48"/>
    <s v="DL"/>
    <x v="3"/>
    <n v="117.1"/>
    <m/>
    <n v="177.4"/>
    <n v="1.52"/>
    <n v="4.51"/>
    <n v="7.47"/>
    <n v="2.48"/>
    <n v="140"/>
    <m/>
    <m/>
    <m/>
    <m/>
    <m/>
    <m/>
  </r>
  <r>
    <s v="A01658662"/>
    <x v="48"/>
    <s v="DL"/>
    <x v="6"/>
    <m/>
    <m/>
    <m/>
    <n v="1.58"/>
    <n v="4.5999999999999996"/>
    <n v="7.29"/>
    <n v="2.6"/>
    <n v="155"/>
    <n v="140"/>
    <n v="210"/>
    <m/>
    <m/>
    <m/>
    <m/>
  </r>
  <r>
    <s v="A01658662"/>
    <x v="48"/>
    <s v="DL"/>
    <x v="2"/>
    <m/>
    <m/>
    <m/>
    <m/>
    <m/>
    <m/>
    <m/>
    <n v="150"/>
    <n v="145"/>
    <n v="230"/>
    <m/>
    <m/>
    <m/>
    <m/>
  </r>
  <r>
    <s v="A01658634"/>
    <x v="49"/>
    <s v="LB"/>
    <x v="0"/>
    <n v="91.9"/>
    <m/>
    <n v="177.5"/>
    <m/>
    <m/>
    <m/>
    <m/>
    <m/>
    <m/>
    <m/>
    <n v="20.100000000000001"/>
    <n v="41.7"/>
    <n v="29.2"/>
    <n v="21.9"/>
  </r>
  <r>
    <s v="A01658634"/>
    <x v="49"/>
    <s v="LB"/>
    <x v="1"/>
    <m/>
    <n v="4.55"/>
    <m/>
    <n v="1.4"/>
    <n v="4.33"/>
    <n v="7.13"/>
    <n v="2.66"/>
    <m/>
    <n v="130"/>
    <n v="185"/>
    <m/>
    <m/>
    <m/>
    <m/>
  </r>
  <r>
    <s v="A01658634"/>
    <x v="49"/>
    <s v="LB"/>
    <x v="4"/>
    <n v="95.5"/>
    <m/>
    <n v="180"/>
    <m/>
    <m/>
    <m/>
    <m/>
    <m/>
    <m/>
    <m/>
    <n v="17.3"/>
    <n v="45.1"/>
    <n v="29.5"/>
    <n v="18.100000000000001"/>
  </r>
  <r>
    <s v="A01658634"/>
    <x v="49"/>
    <s v="LB"/>
    <x v="2"/>
    <m/>
    <m/>
    <m/>
    <m/>
    <m/>
    <m/>
    <m/>
    <n v="110"/>
    <n v="130"/>
    <n v="190"/>
    <m/>
    <m/>
    <m/>
    <m/>
  </r>
  <r>
    <s v="A01658634"/>
    <x v="49"/>
    <s v="LB"/>
    <x v="5"/>
    <n v="93.3"/>
    <m/>
    <n v="179"/>
    <m/>
    <m/>
    <m/>
    <m/>
    <m/>
    <m/>
    <m/>
    <n v="17.399999999999999"/>
    <n v="43.9"/>
    <n v="29.1"/>
    <n v="18.600000000000001"/>
  </r>
  <r>
    <s v="A01658634"/>
    <x v="49"/>
    <s v="LB"/>
    <x v="7"/>
    <n v="89.1"/>
    <m/>
    <m/>
    <n v="1.6"/>
    <n v="4.18"/>
    <n v="7.09"/>
    <n v="2.64"/>
    <m/>
    <m/>
    <m/>
    <m/>
    <m/>
    <m/>
    <m/>
  </r>
  <r>
    <s v="A01658634"/>
    <x v="49"/>
    <s v="LB"/>
    <x v="8"/>
    <m/>
    <m/>
    <m/>
    <n v="1.5"/>
    <n v="4.41"/>
    <n v="7.28"/>
    <n v="2.64"/>
    <m/>
    <m/>
    <m/>
    <m/>
    <m/>
    <m/>
    <m/>
  </r>
  <r>
    <s v="A01658634"/>
    <x v="49"/>
    <s v="LB"/>
    <x v="6"/>
    <m/>
    <m/>
    <m/>
    <n v="1.47"/>
    <n v="4.38"/>
    <n v="6.99"/>
    <n v="2.62"/>
    <n v="120"/>
    <n v="115"/>
    <n v="185"/>
    <m/>
    <m/>
    <m/>
    <m/>
  </r>
  <r>
    <s v="A01658613"/>
    <x v="50"/>
    <s v="DL"/>
    <x v="4"/>
    <n v="103.8"/>
    <m/>
    <n v="181"/>
    <m/>
    <m/>
    <m/>
    <m/>
    <m/>
    <m/>
    <m/>
    <n v="21.3"/>
    <n v="47.7"/>
    <n v="31.7"/>
    <n v="20.5"/>
  </r>
  <r>
    <s v="A01658613"/>
    <x v="50"/>
    <s v="DL"/>
    <x v="2"/>
    <m/>
    <m/>
    <m/>
    <m/>
    <m/>
    <m/>
    <m/>
    <n v="140"/>
    <n v="140"/>
    <n v="200"/>
    <m/>
    <m/>
    <m/>
    <m/>
  </r>
  <r>
    <s v="A01658613"/>
    <x v="50"/>
    <s v="DL"/>
    <x v="0"/>
    <n v="109.1"/>
    <m/>
    <n v="181"/>
    <m/>
    <m/>
    <m/>
    <m/>
    <m/>
    <m/>
    <m/>
    <n v="23.2"/>
    <n v="49.8"/>
    <n v="33.299999999999997"/>
    <n v="21.2"/>
  </r>
  <r>
    <s v="A01658613"/>
    <x v="50"/>
    <s v="DL"/>
    <x v="1"/>
    <m/>
    <m/>
    <m/>
    <m/>
    <m/>
    <m/>
    <m/>
    <n v="150"/>
    <n v="150"/>
    <n v="220"/>
    <m/>
    <m/>
    <m/>
    <m/>
  </r>
  <r>
    <s v="A01658613"/>
    <x v="50"/>
    <s v="DL"/>
    <x v="5"/>
    <m/>
    <m/>
    <m/>
    <m/>
    <m/>
    <m/>
    <m/>
    <m/>
    <m/>
    <m/>
    <m/>
    <m/>
    <m/>
    <m/>
  </r>
  <r>
    <s v="A01658613"/>
    <x v="50"/>
    <s v="DL"/>
    <x v="3"/>
    <n v="109.2"/>
    <m/>
    <n v="180.1"/>
    <m/>
    <m/>
    <m/>
    <m/>
    <n v="155"/>
    <m/>
    <m/>
    <m/>
    <m/>
    <m/>
    <m/>
  </r>
  <r>
    <s v="A01658613"/>
    <x v="50"/>
    <s v="DL"/>
    <x v="7"/>
    <n v="97.5"/>
    <m/>
    <m/>
    <n v="1.6"/>
    <n v="4.4000000000000004"/>
    <n v="7.48"/>
    <n v="2.6"/>
    <m/>
    <m/>
    <m/>
    <m/>
    <m/>
    <m/>
    <m/>
  </r>
  <r>
    <s v="A01658613"/>
    <x v="50"/>
    <s v="DL"/>
    <x v="6"/>
    <m/>
    <m/>
    <m/>
    <m/>
    <m/>
    <m/>
    <m/>
    <n v="140"/>
    <m/>
    <m/>
    <m/>
    <m/>
    <m/>
    <m/>
  </r>
  <r>
    <s v="A01658547"/>
    <x v="51"/>
    <s v="RB"/>
    <x v="5"/>
    <n v="74.5"/>
    <m/>
    <n v="177.5"/>
    <m/>
    <m/>
    <m/>
    <m/>
    <m/>
    <m/>
    <m/>
    <n v="9.6"/>
    <n v="37.200000000000003"/>
    <n v="23.6"/>
    <n v="12.8"/>
  </r>
  <r>
    <s v="A01658547"/>
    <x v="51"/>
    <s v="RB"/>
    <x v="1"/>
    <m/>
    <m/>
    <m/>
    <m/>
    <m/>
    <m/>
    <m/>
    <m/>
    <m/>
    <m/>
    <m/>
    <m/>
    <m/>
    <m/>
  </r>
  <r>
    <s v="A01658547"/>
    <x v="51"/>
    <s v="RB"/>
    <x v="0"/>
    <n v="73.599999999999994"/>
    <m/>
    <n v="178.3"/>
    <m/>
    <m/>
    <m/>
    <m/>
    <m/>
    <m/>
    <m/>
    <n v="7"/>
    <n v="38.4"/>
    <n v="23.2"/>
    <n v="9.6"/>
  </r>
  <r>
    <s v="A01658547"/>
    <x v="51"/>
    <s v="RB"/>
    <x v="6"/>
    <m/>
    <m/>
    <m/>
    <n v="1.48"/>
    <n v="4.2699999999999996"/>
    <n v="7.18"/>
    <n v="2.64"/>
    <n v="90"/>
    <n v="110"/>
    <n v="140"/>
    <m/>
    <m/>
    <m/>
    <m/>
  </r>
  <r>
    <s v="A01658547"/>
    <x v="51"/>
    <s v="RB"/>
    <x v="4"/>
    <n v="74.400000000000006"/>
    <m/>
    <n v="177.5"/>
    <m/>
    <m/>
    <m/>
    <m/>
    <m/>
    <m/>
    <m/>
    <n v="8.9"/>
    <n v="37.4"/>
    <n v="23.6"/>
    <n v="12"/>
  </r>
  <r>
    <s v="A01658547"/>
    <x v="51"/>
    <s v="RB"/>
    <x v="3"/>
    <n v="78.2"/>
    <m/>
    <n v="177"/>
    <n v="1.39"/>
    <n v="4.2699999999999996"/>
    <n v="7"/>
    <n v="2.64"/>
    <n v="110"/>
    <m/>
    <m/>
    <m/>
    <m/>
    <m/>
    <m/>
  </r>
  <r>
    <s v="A01658547"/>
    <x v="51"/>
    <s v="RB"/>
    <x v="8"/>
    <m/>
    <m/>
    <m/>
    <n v="1.43"/>
    <n v="4.3600000000000003"/>
    <n v="7.33"/>
    <n v="2.54"/>
    <m/>
    <m/>
    <m/>
    <m/>
    <m/>
    <m/>
    <m/>
  </r>
  <r>
    <s v="A01658547"/>
    <x v="51"/>
    <s v="RB"/>
    <x v="7"/>
    <n v="70.7"/>
    <m/>
    <m/>
    <n v="1.53"/>
    <n v="4.6500000000000004"/>
    <n v="7.44"/>
    <n v="2.75"/>
    <m/>
    <m/>
    <m/>
    <m/>
    <m/>
    <m/>
    <m/>
  </r>
  <r>
    <s v="A01658547"/>
    <x v="51"/>
    <s v="RB"/>
    <x v="2"/>
    <m/>
    <m/>
    <m/>
    <m/>
    <m/>
    <m/>
    <m/>
    <n v="105"/>
    <n v="120"/>
    <n v="140"/>
    <m/>
    <m/>
    <m/>
    <m/>
  </r>
  <r>
    <s v="A01658354"/>
    <x v="52"/>
    <s v="CB"/>
    <x v="7"/>
    <n v="78.7"/>
    <m/>
    <m/>
    <n v="1.65"/>
    <n v="4.38"/>
    <n v="7.72"/>
    <n v="2.5299999999999998"/>
    <m/>
    <m/>
    <m/>
    <m/>
    <m/>
    <m/>
    <m/>
  </r>
  <r>
    <s v="A01658336"/>
    <x v="53"/>
    <s v="CB"/>
    <x v="0"/>
    <n v="75.599999999999994"/>
    <m/>
    <n v="168"/>
    <m/>
    <m/>
    <m/>
    <m/>
    <m/>
    <m/>
    <m/>
    <n v="9.9"/>
    <n v="38.4"/>
    <n v="26.8"/>
    <n v="13.1"/>
  </r>
  <r>
    <s v="A01658336"/>
    <x v="53"/>
    <s v="CB"/>
    <x v="2"/>
    <m/>
    <m/>
    <m/>
    <m/>
    <m/>
    <m/>
    <m/>
    <n v="100"/>
    <n v="115"/>
    <n v="155"/>
    <m/>
    <m/>
    <m/>
    <m/>
  </r>
  <r>
    <s v="A01658336"/>
    <x v="53"/>
    <s v="CB"/>
    <x v="4"/>
    <n v="73.900000000000006"/>
    <m/>
    <n v="170.2"/>
    <m/>
    <m/>
    <m/>
    <m/>
    <m/>
    <m/>
    <m/>
    <n v="7.5"/>
    <n v="39.1"/>
    <n v="25.5"/>
    <n v="10.1"/>
  </r>
  <r>
    <s v="A01658336"/>
    <x v="53"/>
    <s v="CB"/>
    <x v="7"/>
    <n v="76.099999999999994"/>
    <m/>
    <m/>
    <n v="1.53"/>
    <n v="4.3499999999999996"/>
    <n v="7.35"/>
    <n v="2.65"/>
    <m/>
    <m/>
    <m/>
    <m/>
    <m/>
    <m/>
    <m/>
  </r>
  <r>
    <s v="A01658336"/>
    <x v="53"/>
    <s v="CB"/>
    <x v="5"/>
    <n v="75.2"/>
    <m/>
    <n v="168"/>
    <m/>
    <m/>
    <m/>
    <m/>
    <m/>
    <m/>
    <m/>
    <n v="8.5"/>
    <n v="39"/>
    <n v="26.6"/>
    <n v="11.3"/>
  </r>
  <r>
    <s v="A01658336"/>
    <x v="53"/>
    <s v="CB"/>
    <x v="8"/>
    <m/>
    <m/>
    <m/>
    <n v="1.38"/>
    <n v="4.4800000000000004"/>
    <n v="7.33"/>
    <n v="2.74"/>
    <m/>
    <m/>
    <m/>
    <m/>
    <m/>
    <m/>
    <m/>
  </r>
  <r>
    <s v="A01658336"/>
    <x v="53"/>
    <s v="CB"/>
    <x v="1"/>
    <m/>
    <n v="4.47"/>
    <m/>
    <n v="1.43"/>
    <n v="4.3899999999999997"/>
    <n v="7.35"/>
    <n v="2.84"/>
    <m/>
    <n v="120"/>
    <n v="160"/>
    <m/>
    <m/>
    <m/>
    <m/>
  </r>
  <r>
    <s v="A01658336"/>
    <x v="53"/>
    <s v="CB"/>
    <x v="6"/>
    <m/>
    <m/>
    <m/>
    <n v="1.42"/>
    <n v="4.42"/>
    <n v="7.06"/>
    <n v="2.9"/>
    <n v="90"/>
    <n v="105"/>
    <n v="140"/>
    <m/>
    <m/>
    <m/>
    <m/>
  </r>
  <r>
    <s v="A01658336"/>
    <x v="53"/>
    <s v="CB"/>
    <x v="3"/>
    <m/>
    <m/>
    <m/>
    <n v="1.43"/>
    <n v="4.34"/>
    <n v="6.94"/>
    <n v="2.85"/>
    <n v="105"/>
    <m/>
    <m/>
    <m/>
    <m/>
    <m/>
    <m/>
  </r>
  <r>
    <s v="A01656981"/>
    <x v="54"/>
    <s v="QB"/>
    <x v="4"/>
    <n v="94"/>
    <m/>
    <n v="184.7"/>
    <m/>
    <m/>
    <m/>
    <m/>
    <m/>
    <m/>
    <m/>
    <n v="16.399999999999999"/>
    <n v="44.8"/>
    <n v="27.6"/>
    <n v="17.399999999999999"/>
  </r>
  <r>
    <s v="A01656981"/>
    <x v="54"/>
    <s v="QB"/>
    <x v="6"/>
    <m/>
    <m/>
    <m/>
    <n v="1.53"/>
    <n v="4.6500000000000004"/>
    <n v="7.8"/>
    <n v="2.61"/>
    <m/>
    <n v="105"/>
    <n v="130"/>
    <m/>
    <m/>
    <m/>
    <m/>
  </r>
  <r>
    <s v="A01656981"/>
    <x v="54"/>
    <s v="QB"/>
    <x v="5"/>
    <n v="95.4"/>
    <m/>
    <n v="184.3"/>
    <m/>
    <m/>
    <m/>
    <m/>
    <m/>
    <m/>
    <m/>
    <n v="17.600000000000001"/>
    <n v="44.8"/>
    <n v="28.1"/>
    <n v="18.5"/>
  </r>
  <r>
    <s v="A01656981"/>
    <x v="54"/>
    <s v="QB"/>
    <x v="1"/>
    <m/>
    <n v="4.9800000000000004"/>
    <m/>
    <n v="1.56"/>
    <n v="4.4800000000000004"/>
    <n v="7.75"/>
    <n v="2.57"/>
    <n v="100"/>
    <n v="110"/>
    <n v="150"/>
    <m/>
    <m/>
    <m/>
    <m/>
  </r>
  <r>
    <s v="A01656981"/>
    <x v="54"/>
    <s v="QB"/>
    <x v="0"/>
    <n v="93.8"/>
    <m/>
    <n v="182"/>
    <m/>
    <m/>
    <m/>
    <m/>
    <m/>
    <m/>
    <m/>
    <n v="19.899999999999999"/>
    <n v="42.5"/>
    <n v="28.3"/>
    <n v="21.2"/>
  </r>
  <r>
    <s v="A01656981"/>
    <x v="54"/>
    <s v="QB"/>
    <x v="2"/>
    <m/>
    <m/>
    <m/>
    <m/>
    <m/>
    <m/>
    <m/>
    <m/>
    <m/>
    <m/>
    <m/>
    <m/>
    <m/>
    <m/>
  </r>
  <r>
    <s v="A01656981"/>
    <x v="54"/>
    <s v="QB"/>
    <x v="3"/>
    <n v="93.2"/>
    <m/>
    <n v="184"/>
    <n v="1.58"/>
    <n v="4.6500000000000004"/>
    <n v="7.68"/>
    <m/>
    <m/>
    <m/>
    <m/>
    <m/>
    <m/>
    <m/>
    <m/>
  </r>
  <r>
    <s v="A01656981"/>
    <x v="54"/>
    <s v="QB"/>
    <x v="7"/>
    <n v="90.2"/>
    <m/>
    <m/>
    <n v="1.59"/>
    <n v="4.62"/>
    <m/>
    <n v="2.58"/>
    <m/>
    <m/>
    <m/>
    <m/>
    <m/>
    <m/>
    <m/>
  </r>
  <r>
    <s v="A01655562"/>
    <x v="55"/>
    <s v="OL"/>
    <x v="4"/>
    <m/>
    <m/>
    <m/>
    <m/>
    <m/>
    <m/>
    <m/>
    <m/>
    <m/>
    <m/>
    <m/>
    <m/>
    <m/>
    <m/>
  </r>
  <r>
    <s v="A01655562"/>
    <x v="55"/>
    <s v="OL"/>
    <x v="0"/>
    <m/>
    <m/>
    <m/>
    <n v="1.75"/>
    <n v="5"/>
    <n v="8.2799999999999994"/>
    <n v="2.29"/>
    <m/>
    <m/>
    <m/>
    <m/>
    <m/>
    <m/>
    <m/>
  </r>
  <r>
    <s v="A01655562"/>
    <x v="55"/>
    <s v="OL"/>
    <x v="0"/>
    <n v="118.2"/>
    <m/>
    <n v="178"/>
    <m/>
    <m/>
    <m/>
    <m/>
    <m/>
    <m/>
    <m/>
    <n v="37.9"/>
    <n v="46.8"/>
    <n v="37.299999999999997"/>
    <n v="32"/>
  </r>
  <r>
    <s v="A01655562"/>
    <x v="55"/>
    <s v="OL"/>
    <x v="2"/>
    <m/>
    <m/>
    <m/>
    <m/>
    <m/>
    <m/>
    <m/>
    <n v="130"/>
    <n v="110"/>
    <n v="170"/>
    <m/>
    <m/>
    <m/>
    <m/>
  </r>
  <r>
    <s v="A01655562"/>
    <x v="55"/>
    <s v="OL"/>
    <x v="5"/>
    <n v="120.1"/>
    <m/>
    <n v="177.1"/>
    <m/>
    <m/>
    <m/>
    <m/>
    <m/>
    <m/>
    <m/>
    <n v="39.700000000000003"/>
    <n v="46.7"/>
    <n v="38.299999999999997"/>
    <n v="33"/>
  </r>
  <r>
    <s v="A01655562"/>
    <x v="55"/>
    <s v="OL"/>
    <x v="6"/>
    <m/>
    <m/>
    <m/>
    <n v="1.71"/>
    <n v="5.08"/>
    <n v="8.1999999999999993"/>
    <n v="2.4300000000000002"/>
    <m/>
    <m/>
    <m/>
    <m/>
    <m/>
    <m/>
    <m/>
  </r>
  <r>
    <s v="A01655562"/>
    <x v="55"/>
    <s v="OL"/>
    <x v="7"/>
    <n v="107"/>
    <m/>
    <m/>
    <n v="1.63"/>
    <n v="4.8099999999999996"/>
    <n v="7.97"/>
    <n v="2.6"/>
    <m/>
    <m/>
    <m/>
    <m/>
    <m/>
    <m/>
    <m/>
  </r>
  <r>
    <s v="A01655562"/>
    <x v="55"/>
    <s v="OL"/>
    <x v="7"/>
    <n v="111.5"/>
    <m/>
    <m/>
    <n v="1.85"/>
    <n v="4.74"/>
    <n v="8.32"/>
    <n v="2.4900000000000002"/>
    <m/>
    <m/>
    <m/>
    <m/>
    <m/>
    <m/>
    <m/>
  </r>
  <r>
    <s v="A01655562"/>
    <x v="55"/>
    <s v="OL"/>
    <x v="3"/>
    <m/>
    <m/>
    <m/>
    <m/>
    <m/>
    <m/>
    <m/>
    <n v="140"/>
    <m/>
    <m/>
    <m/>
    <m/>
    <m/>
    <m/>
  </r>
  <r>
    <s v="A01655470"/>
    <x v="56"/>
    <s v="WR"/>
    <x v="4"/>
    <n v="64.599999999999994"/>
    <m/>
    <n v="170.5"/>
    <m/>
    <m/>
    <m/>
    <m/>
    <m/>
    <m/>
    <m/>
    <n v="6.6"/>
    <n v="33.1"/>
    <n v="22.2"/>
    <n v="10.199999999999999"/>
  </r>
  <r>
    <s v="A01655470"/>
    <x v="56"/>
    <s v="WR"/>
    <x v="7"/>
    <n v="64"/>
    <m/>
    <m/>
    <n v="1.4"/>
    <n v="4.72"/>
    <n v="7.47"/>
    <n v="2.4900000000000002"/>
    <m/>
    <m/>
    <m/>
    <m/>
    <m/>
    <m/>
    <m/>
  </r>
  <r>
    <s v="A01655470"/>
    <x v="56"/>
    <s v="WR"/>
    <x v="0"/>
    <n v="62.7"/>
    <m/>
    <n v="172.3"/>
    <m/>
    <m/>
    <m/>
    <m/>
    <m/>
    <m/>
    <m/>
    <n v="5.6"/>
    <n v="32.9"/>
    <n v="21.1"/>
    <n v="8.9"/>
  </r>
  <r>
    <s v="A01655470"/>
    <x v="56"/>
    <s v="WR"/>
    <x v="3"/>
    <m/>
    <m/>
    <m/>
    <n v="1.44"/>
    <n v="4.3899999999999997"/>
    <n v="6.94"/>
    <n v="2.57"/>
    <n v="80"/>
    <m/>
    <m/>
    <m/>
    <m/>
    <m/>
    <m/>
  </r>
  <r>
    <s v="A01655470"/>
    <x v="56"/>
    <s v="WR"/>
    <x v="5"/>
    <m/>
    <m/>
    <m/>
    <m/>
    <m/>
    <m/>
    <m/>
    <m/>
    <m/>
    <m/>
    <m/>
    <m/>
    <m/>
    <m/>
  </r>
  <r>
    <s v="A01655470"/>
    <x v="56"/>
    <s v="WR"/>
    <x v="2"/>
    <m/>
    <m/>
    <m/>
    <m/>
    <m/>
    <m/>
    <m/>
    <n v="85"/>
    <n v="100"/>
    <n v="110"/>
    <m/>
    <m/>
    <m/>
    <m/>
  </r>
  <r>
    <s v="A01655470"/>
    <x v="56"/>
    <s v="WR"/>
    <x v="6"/>
    <m/>
    <m/>
    <m/>
    <n v="1.45"/>
    <n v="4.4800000000000004"/>
    <n v="7.16"/>
    <n v="2.58"/>
    <n v="85"/>
    <n v="80"/>
    <n v="110"/>
    <m/>
    <m/>
    <m/>
    <m/>
  </r>
  <r>
    <s v="A01655470"/>
    <x v="56"/>
    <s v="WR"/>
    <x v="1"/>
    <m/>
    <n v="4.58"/>
    <m/>
    <n v="1.45"/>
    <n v="4.29"/>
    <n v="7.36"/>
    <n v="2.63"/>
    <n v="85"/>
    <n v="85"/>
    <n v="115"/>
    <m/>
    <m/>
    <m/>
    <m/>
  </r>
  <r>
    <s v="A01655470"/>
    <x v="56"/>
    <s v="WR"/>
    <x v="8"/>
    <m/>
    <m/>
    <m/>
    <n v="1.47"/>
    <n v="4.43"/>
    <n v="7"/>
    <n v="2.5099999999999998"/>
    <m/>
    <m/>
    <m/>
    <m/>
    <m/>
    <m/>
    <m/>
  </r>
  <r>
    <s v="A01655343"/>
    <x v="57"/>
    <s v="OL"/>
    <x v="5"/>
    <n v="106.5"/>
    <m/>
    <n v="178"/>
    <m/>
    <m/>
    <m/>
    <m/>
    <m/>
    <m/>
    <m/>
    <n v="31.7"/>
    <n v="43.1"/>
    <n v="33.6"/>
    <n v="29.7"/>
  </r>
  <r>
    <s v="A01655343"/>
    <x v="57"/>
    <s v="OL"/>
    <x v="2"/>
    <m/>
    <m/>
    <m/>
    <m/>
    <m/>
    <m/>
    <m/>
    <n v="130"/>
    <n v="110"/>
    <n v="190"/>
    <m/>
    <m/>
    <m/>
    <m/>
  </r>
  <r>
    <s v="A01655343"/>
    <x v="57"/>
    <s v="OL"/>
    <x v="0"/>
    <n v="107.7"/>
    <m/>
    <n v="177"/>
    <m/>
    <m/>
    <m/>
    <m/>
    <m/>
    <m/>
    <m/>
    <n v="32.700000000000003"/>
    <n v="43.4"/>
    <n v="34.4"/>
    <n v="30.3"/>
  </r>
  <r>
    <s v="A01655343"/>
    <x v="57"/>
    <s v="OL"/>
    <x v="1"/>
    <m/>
    <n v="5.03"/>
    <m/>
    <n v="1.55"/>
    <n v="4.78"/>
    <n v="7.66"/>
    <n v="2.2799999999999998"/>
    <n v="135"/>
    <n v="120"/>
    <n v="180"/>
    <m/>
    <m/>
    <m/>
    <m/>
  </r>
  <r>
    <s v="A01655343"/>
    <x v="57"/>
    <s v="OL"/>
    <x v="4"/>
    <n v="105.8"/>
    <m/>
    <n v="178.6"/>
    <m/>
    <m/>
    <m/>
    <m/>
    <m/>
    <m/>
    <m/>
    <n v="28.2"/>
    <n v="44.8"/>
    <n v="33.200000000000003"/>
    <n v="26.7"/>
  </r>
  <r>
    <s v="A01655343"/>
    <x v="57"/>
    <s v="OL"/>
    <x v="8"/>
    <m/>
    <m/>
    <m/>
    <n v="1.65"/>
    <n v="4.84"/>
    <n v="7.94"/>
    <n v="2.25"/>
    <m/>
    <m/>
    <m/>
    <m/>
    <m/>
    <m/>
    <m/>
  </r>
  <r>
    <s v="A01655343"/>
    <x v="57"/>
    <s v="OL"/>
    <x v="6"/>
    <m/>
    <m/>
    <m/>
    <n v="1.73"/>
    <n v="4.8499999999999996"/>
    <n v="7.94"/>
    <n v="2.14"/>
    <n v="135"/>
    <n v="110"/>
    <n v="180"/>
    <m/>
    <m/>
    <m/>
    <m/>
  </r>
  <r>
    <s v="A01655343"/>
    <x v="57"/>
    <s v="OL"/>
    <x v="3"/>
    <n v="108.7"/>
    <m/>
    <n v="176"/>
    <n v="1.65"/>
    <n v="4.92"/>
    <n v="7.94"/>
    <n v="2.21"/>
    <n v="140"/>
    <m/>
    <m/>
    <m/>
    <m/>
    <m/>
    <m/>
  </r>
  <r>
    <s v="A01655343"/>
    <x v="57"/>
    <s v="OL"/>
    <x v="7"/>
    <n v="105.9"/>
    <m/>
    <m/>
    <n v="1.76"/>
    <n v="4.84"/>
    <n v="8.52"/>
    <n v="2.09"/>
    <m/>
    <m/>
    <m/>
    <m/>
    <m/>
    <m/>
    <m/>
  </r>
  <r>
    <s v="A01654090"/>
    <x v="58"/>
    <s v="WR"/>
    <x v="7"/>
    <n v="59.9"/>
    <m/>
    <m/>
    <n v="1.49"/>
    <n v="4.63"/>
    <n v="7.7"/>
    <n v="2.74"/>
    <m/>
    <m/>
    <m/>
    <m/>
    <m/>
    <m/>
    <m/>
  </r>
  <r>
    <s v="A01653023"/>
    <x v="59"/>
    <s v="OL"/>
    <x v="0"/>
    <n v="124.2"/>
    <m/>
    <n v="180.1"/>
    <m/>
    <m/>
    <m/>
    <m/>
    <m/>
    <m/>
    <m/>
    <n v="45.6"/>
    <n v="45.6"/>
    <n v="38.299999999999997"/>
    <n v="36.700000000000003"/>
  </r>
  <r>
    <s v="A01653023"/>
    <x v="59"/>
    <s v="OL"/>
    <x v="7"/>
    <n v="125.1"/>
    <m/>
    <m/>
    <n v="1.87"/>
    <n v="5.38"/>
    <n v="9.06"/>
    <n v="2.08"/>
    <m/>
    <m/>
    <m/>
    <m/>
    <m/>
    <m/>
    <m/>
  </r>
  <r>
    <s v="A01653023"/>
    <x v="59"/>
    <s v="OL"/>
    <x v="4"/>
    <n v="130.30000000000001"/>
    <m/>
    <n v="180.1"/>
    <m/>
    <m/>
    <m/>
    <m/>
    <m/>
    <m/>
    <m/>
    <n v="44.1"/>
    <n v="50"/>
    <n v="40.200000000000003"/>
    <n v="33.799999999999997"/>
  </r>
  <r>
    <s v="A01653023"/>
    <x v="59"/>
    <s v="OL"/>
    <x v="6"/>
    <m/>
    <m/>
    <m/>
    <n v="1.78"/>
    <n v="5.28"/>
    <n v="8.52"/>
    <n v="2.06"/>
    <n v="130"/>
    <n v="100"/>
    <n v="160"/>
    <m/>
    <m/>
    <m/>
    <m/>
  </r>
  <r>
    <s v="A01653023"/>
    <x v="59"/>
    <s v="OL"/>
    <x v="5"/>
    <n v="124.9"/>
    <m/>
    <n v="180.5"/>
    <m/>
    <m/>
    <m/>
    <m/>
    <m/>
    <m/>
    <m/>
    <n v="41"/>
    <n v="48.5"/>
    <n v="38.299999999999997"/>
    <n v="32.799999999999997"/>
  </r>
  <r>
    <s v="A01653023"/>
    <x v="59"/>
    <s v="OL"/>
    <x v="2"/>
    <m/>
    <m/>
    <m/>
    <m/>
    <m/>
    <m/>
    <m/>
    <n v="130"/>
    <n v="100"/>
    <n v="160"/>
    <m/>
    <m/>
    <m/>
    <m/>
  </r>
  <r>
    <s v="A01653023"/>
    <x v="59"/>
    <s v="OL"/>
    <x v="1"/>
    <m/>
    <m/>
    <m/>
    <m/>
    <m/>
    <m/>
    <m/>
    <m/>
    <m/>
    <m/>
    <m/>
    <m/>
    <m/>
    <m/>
  </r>
  <r>
    <s v="A01653023"/>
    <x v="59"/>
    <s v="OL"/>
    <x v="3"/>
    <n v="131"/>
    <m/>
    <n v="180"/>
    <n v="1.73"/>
    <n v="4.96"/>
    <n v="8.5299999999999994"/>
    <n v="2.0499999999999998"/>
    <n v="130"/>
    <m/>
    <m/>
    <m/>
    <m/>
    <m/>
    <m/>
  </r>
  <r>
    <s v="A01652183"/>
    <x v="60"/>
    <s v="WR"/>
    <x v="0"/>
    <n v="64.599999999999994"/>
    <m/>
    <n v="168.3"/>
    <m/>
    <m/>
    <m/>
    <m/>
    <m/>
    <m/>
    <m/>
    <n v="7.6"/>
    <n v="32.700000000000003"/>
    <n v="22.8"/>
    <n v="11.8"/>
  </r>
  <r>
    <s v="A01652183"/>
    <x v="60"/>
    <s v="WR"/>
    <x v="8"/>
    <m/>
    <m/>
    <m/>
    <n v="1.38"/>
    <n v="4.3"/>
    <n v="7.12"/>
    <n v="2.59"/>
    <m/>
    <m/>
    <m/>
    <m/>
    <m/>
    <m/>
    <m/>
  </r>
  <r>
    <s v="A01652183"/>
    <x v="60"/>
    <s v="WR"/>
    <x v="4"/>
    <m/>
    <m/>
    <m/>
    <m/>
    <m/>
    <m/>
    <m/>
    <m/>
    <m/>
    <m/>
    <m/>
    <m/>
    <m/>
    <m/>
  </r>
  <r>
    <s v="A01652183"/>
    <x v="60"/>
    <s v="WR"/>
    <x v="1"/>
    <m/>
    <n v="4.3600000000000003"/>
    <m/>
    <n v="1.43"/>
    <n v="4.29"/>
    <n v="6.85"/>
    <n v="2.66"/>
    <m/>
    <m/>
    <n v="130"/>
    <m/>
    <m/>
    <m/>
    <m/>
  </r>
  <r>
    <s v="A01652183"/>
    <x v="60"/>
    <s v="WR"/>
    <x v="5"/>
    <n v="66.7"/>
    <m/>
    <n v="168.5"/>
    <m/>
    <m/>
    <m/>
    <m/>
    <m/>
    <m/>
    <m/>
    <n v="6.1"/>
    <n v="34.9"/>
    <n v="23.5"/>
    <n v="9.1"/>
  </r>
  <r>
    <s v="A01652183"/>
    <x v="60"/>
    <s v="WR"/>
    <x v="6"/>
    <m/>
    <m/>
    <m/>
    <m/>
    <n v="4.8"/>
    <n v="7.54"/>
    <n v="2.72"/>
    <m/>
    <m/>
    <m/>
    <m/>
    <m/>
    <m/>
    <m/>
  </r>
  <r>
    <s v="A01652183"/>
    <x v="60"/>
    <s v="WR"/>
    <x v="3"/>
    <n v="67.7"/>
    <m/>
    <n v="168"/>
    <m/>
    <m/>
    <m/>
    <m/>
    <n v="100"/>
    <m/>
    <m/>
    <m/>
    <m/>
    <m/>
    <m/>
  </r>
  <r>
    <s v="A01652183"/>
    <x v="60"/>
    <s v="WR"/>
    <x v="2"/>
    <m/>
    <m/>
    <m/>
    <m/>
    <m/>
    <m/>
    <m/>
    <n v="95"/>
    <n v="95"/>
    <n v="145"/>
    <m/>
    <m/>
    <m/>
    <m/>
  </r>
  <r>
    <s v="A01643546"/>
    <x v="61"/>
    <s v="OL"/>
    <x v="0"/>
    <n v="129.6"/>
    <m/>
    <n v="187.5"/>
    <m/>
    <m/>
    <m/>
    <m/>
    <m/>
    <m/>
    <m/>
    <n v="41.8"/>
    <n v="50.5"/>
    <n v="36.9"/>
    <n v="32.200000000000003"/>
  </r>
  <r>
    <s v="A01643546"/>
    <x v="61"/>
    <s v="OL"/>
    <x v="1"/>
    <m/>
    <n v="5.6"/>
    <m/>
    <n v="1.74"/>
    <n v="4.91"/>
    <n v="8.2100000000000009"/>
    <n v="2.12"/>
    <n v="110"/>
    <n v="100"/>
    <n v="180"/>
    <m/>
    <m/>
    <m/>
    <m/>
  </r>
  <r>
    <s v="A01643546"/>
    <x v="61"/>
    <s v="OL"/>
    <x v="5"/>
    <n v="129.4"/>
    <m/>
    <n v="188"/>
    <m/>
    <m/>
    <m/>
    <m/>
    <m/>
    <m/>
    <m/>
    <n v="43.4"/>
    <n v="49.3"/>
    <n v="36.6"/>
    <n v="33.5"/>
  </r>
  <r>
    <s v="A01643546"/>
    <x v="61"/>
    <s v="OL"/>
    <x v="7"/>
    <n v="127"/>
    <m/>
    <m/>
    <n v="1.75"/>
    <n v="5.05"/>
    <n v="8.65"/>
    <n v="2.21"/>
    <m/>
    <m/>
    <m/>
    <m/>
    <m/>
    <m/>
    <m/>
  </r>
  <r>
    <s v="A01643546"/>
    <x v="61"/>
    <s v="OL"/>
    <x v="4"/>
    <n v="132.6"/>
    <m/>
    <n v="191"/>
    <m/>
    <m/>
    <m/>
    <m/>
    <m/>
    <m/>
    <m/>
    <n v="38.700000000000003"/>
    <n v="53.9"/>
    <n v="36.299999999999997"/>
    <n v="29.2"/>
  </r>
  <r>
    <s v="A01643546"/>
    <x v="61"/>
    <s v="OL"/>
    <x v="3"/>
    <n v="130"/>
    <m/>
    <n v="188"/>
    <n v="1.72"/>
    <n v="4.97"/>
    <n v="8.2200000000000006"/>
    <n v="2.19"/>
    <n v="110"/>
    <m/>
    <m/>
    <m/>
    <m/>
    <m/>
    <m/>
  </r>
  <r>
    <s v="A01643546"/>
    <x v="61"/>
    <s v="OL"/>
    <x v="6"/>
    <m/>
    <m/>
    <m/>
    <m/>
    <m/>
    <m/>
    <m/>
    <n v="100"/>
    <m/>
    <n v="160"/>
    <m/>
    <m/>
    <m/>
    <m/>
  </r>
  <r>
    <s v="A01643546"/>
    <x v="61"/>
    <s v="OL"/>
    <x v="8"/>
    <m/>
    <m/>
    <m/>
    <n v="1.75"/>
    <n v="5.1100000000000003"/>
    <n v="8.2200000000000006"/>
    <n v="2.1800000000000002"/>
    <m/>
    <m/>
    <m/>
    <m/>
    <m/>
    <m/>
    <m/>
  </r>
  <r>
    <s v="A01643546"/>
    <x v="61"/>
    <s v="OL"/>
    <x v="2"/>
    <m/>
    <m/>
    <m/>
    <m/>
    <m/>
    <m/>
    <m/>
    <n v="100"/>
    <n v="100"/>
    <n v="150"/>
    <m/>
    <m/>
    <m/>
    <m/>
  </r>
  <r>
    <s v="A01638537"/>
    <x v="62"/>
    <s v="QB"/>
    <x v="5"/>
    <n v="83.4"/>
    <m/>
    <n v="177"/>
    <m/>
    <m/>
    <m/>
    <m/>
    <m/>
    <m/>
    <m/>
    <n v="14.1"/>
    <n v="40.200000000000003"/>
    <n v="26.6"/>
    <n v="17"/>
  </r>
  <r>
    <s v="A01638537"/>
    <x v="62"/>
    <s v="QB"/>
    <x v="1"/>
    <m/>
    <n v="4.72"/>
    <m/>
    <n v="1.43"/>
    <n v="4.3899999999999997"/>
    <n v="7.21"/>
    <n v="2.72"/>
    <n v="100"/>
    <n v="120"/>
    <n v="150"/>
    <m/>
    <m/>
    <m/>
    <m/>
  </r>
  <r>
    <s v="A01638537"/>
    <x v="62"/>
    <s v="QB"/>
    <x v="4"/>
    <n v="81.599999999999994"/>
    <m/>
    <n v="177.1"/>
    <m/>
    <m/>
    <m/>
    <m/>
    <m/>
    <m/>
    <m/>
    <n v="12.6"/>
    <n v="40"/>
    <n v="26"/>
    <n v="15.4"/>
  </r>
  <r>
    <s v="A01638537"/>
    <x v="62"/>
    <s v="QB"/>
    <x v="7"/>
    <n v="83"/>
    <m/>
    <m/>
    <n v="1.54"/>
    <n v="4.46"/>
    <n v="7.5"/>
    <n v="2.66"/>
    <m/>
    <m/>
    <m/>
    <m/>
    <m/>
    <m/>
    <m/>
  </r>
  <r>
    <s v="A01638537"/>
    <x v="62"/>
    <s v="QB"/>
    <x v="0"/>
    <n v="85.1"/>
    <m/>
    <n v="177.5"/>
    <m/>
    <m/>
    <m/>
    <m/>
    <m/>
    <m/>
    <m/>
    <n v="15.4"/>
    <n v="40.4"/>
    <n v="27"/>
    <n v="18.2"/>
  </r>
  <r>
    <s v="A01638537"/>
    <x v="62"/>
    <s v="QB"/>
    <x v="3"/>
    <m/>
    <m/>
    <m/>
    <n v="1.43"/>
    <n v="4.45"/>
    <n v="7.19"/>
    <n v="2.64"/>
    <n v="105"/>
    <m/>
    <m/>
    <m/>
    <m/>
    <m/>
    <m/>
  </r>
  <r>
    <s v="A01638537"/>
    <x v="62"/>
    <s v="QB"/>
    <x v="6"/>
    <m/>
    <m/>
    <m/>
    <n v="1.5"/>
    <n v="4.4400000000000004"/>
    <n v="7.22"/>
    <n v="2.78"/>
    <n v="100"/>
    <n v="105"/>
    <n v="140"/>
    <m/>
    <m/>
    <m/>
    <m/>
  </r>
  <r>
    <s v="A01638537"/>
    <x v="62"/>
    <s v="QB"/>
    <x v="8"/>
    <m/>
    <m/>
    <m/>
    <n v="1.41"/>
    <n v="4.43"/>
    <n v="7.15"/>
    <n v="2.73"/>
    <m/>
    <m/>
    <m/>
    <m/>
    <m/>
    <m/>
    <m/>
  </r>
  <r>
    <s v="A01638537"/>
    <x v="62"/>
    <s v="QB"/>
    <x v="2"/>
    <m/>
    <m/>
    <m/>
    <m/>
    <m/>
    <m/>
    <m/>
    <n v="100"/>
    <n v="110"/>
    <n v="150"/>
    <m/>
    <m/>
    <m/>
    <m/>
  </r>
  <r>
    <s v="A01571492"/>
    <x v="63"/>
    <s v="S"/>
    <x v="4"/>
    <n v="79"/>
    <m/>
    <n v="182.8"/>
    <m/>
    <m/>
    <m/>
    <m/>
    <m/>
    <m/>
    <m/>
    <n v="12.4"/>
    <n v="38.4"/>
    <n v="23.6"/>
    <n v="15.7"/>
  </r>
  <r>
    <s v="A01571492"/>
    <x v="63"/>
    <s v="S"/>
    <x v="6"/>
    <m/>
    <m/>
    <m/>
    <n v="1.45"/>
    <n v="4.6500000000000004"/>
    <n v="7.38"/>
    <n v="2.73"/>
    <n v="100"/>
    <n v="90"/>
    <n v="130"/>
    <m/>
    <m/>
    <m/>
    <m/>
  </r>
  <r>
    <s v="A01571492"/>
    <x v="63"/>
    <s v="S"/>
    <x v="5"/>
    <n v="77.7"/>
    <m/>
    <n v="182.5"/>
    <m/>
    <m/>
    <m/>
    <m/>
    <m/>
    <m/>
    <m/>
    <n v="11.8"/>
    <n v="38"/>
    <n v="23.3"/>
    <n v="15.1"/>
  </r>
  <r>
    <s v="A01571492"/>
    <x v="63"/>
    <s v="S"/>
    <x v="8"/>
    <m/>
    <m/>
    <m/>
    <n v="1.49"/>
    <n v="4.45"/>
    <n v="7.4"/>
    <m/>
    <m/>
    <m/>
    <m/>
    <m/>
    <m/>
    <m/>
    <m/>
  </r>
  <r>
    <s v="A01571492"/>
    <x v="63"/>
    <s v="S"/>
    <x v="0"/>
    <n v="79"/>
    <m/>
    <n v="182"/>
    <m/>
    <m/>
    <m/>
    <m/>
    <m/>
    <m/>
    <m/>
    <n v="12.5"/>
    <n v="38.200000000000003"/>
    <n v="23.8"/>
    <n v="15.9"/>
  </r>
  <r>
    <s v="A01571492"/>
    <x v="63"/>
    <s v="S"/>
    <x v="1"/>
    <m/>
    <n v="4.6100000000000003"/>
    <m/>
    <n v="1.48"/>
    <n v="4.43"/>
    <n v="7.24"/>
    <n v="2.74"/>
    <n v="100"/>
    <n v="100"/>
    <n v="150"/>
    <m/>
    <m/>
    <m/>
    <m/>
  </r>
  <r>
    <s v="A01571492"/>
    <x v="63"/>
    <s v="S"/>
    <x v="3"/>
    <m/>
    <m/>
    <m/>
    <n v="1.45"/>
    <n v="4.43"/>
    <n v="7.57"/>
    <n v="2.7"/>
    <n v="90"/>
    <m/>
    <m/>
    <m/>
    <m/>
    <m/>
    <m/>
  </r>
  <r>
    <s v="A01571492"/>
    <x v="63"/>
    <s v="S"/>
    <x v="2"/>
    <m/>
    <m/>
    <m/>
    <m/>
    <m/>
    <m/>
    <m/>
    <n v="90"/>
    <n v="105"/>
    <n v="130"/>
    <m/>
    <m/>
    <m/>
    <m/>
  </r>
  <r>
    <s v="A01571492"/>
    <x v="63"/>
    <s v="S"/>
    <x v="7"/>
    <n v="75.8"/>
    <m/>
    <m/>
    <n v="1.63"/>
    <n v="4.47"/>
    <n v="7.47"/>
    <n v="2.54"/>
    <m/>
    <m/>
    <m/>
    <m/>
    <m/>
    <m/>
    <m/>
  </r>
  <r>
    <s v="A01571323"/>
    <x v="64"/>
    <s v="DL"/>
    <x v="4"/>
    <n v="102.8"/>
    <m/>
    <n v="178.2"/>
    <m/>
    <m/>
    <m/>
    <m/>
    <m/>
    <m/>
    <m/>
    <n v="22.9"/>
    <n v="46.7"/>
    <n v="32.4"/>
    <n v="22.3"/>
  </r>
  <r>
    <s v="A01571323"/>
    <x v="64"/>
    <s v="DL"/>
    <x v="6"/>
    <m/>
    <m/>
    <m/>
    <n v="1.59"/>
    <n v="4.6500000000000004"/>
    <n v="7.66"/>
    <n v="2.5099999999999998"/>
    <n v="120"/>
    <n v="120"/>
    <n v="180"/>
    <m/>
    <m/>
    <m/>
    <m/>
  </r>
  <r>
    <s v="A01571323"/>
    <x v="64"/>
    <s v="DL"/>
    <x v="0"/>
    <n v="106.4"/>
    <m/>
    <n v="178"/>
    <m/>
    <m/>
    <m/>
    <m/>
    <m/>
    <m/>
    <m/>
    <n v="25.9"/>
    <n v="46.9"/>
    <n v="33.6"/>
    <n v="24.4"/>
  </r>
  <r>
    <s v="A01571323"/>
    <x v="64"/>
    <s v="DL"/>
    <x v="8"/>
    <m/>
    <m/>
    <m/>
    <n v="1.57"/>
    <n v="7.68"/>
    <n v="4.68"/>
    <n v="2.56"/>
    <m/>
    <m/>
    <m/>
    <m/>
    <m/>
    <m/>
    <m/>
  </r>
  <r>
    <s v="A01571323"/>
    <x v="64"/>
    <s v="DL"/>
    <x v="5"/>
    <n v="107.2"/>
    <m/>
    <n v="178.5"/>
    <m/>
    <m/>
    <m/>
    <m/>
    <m/>
    <m/>
    <m/>
    <n v="25.7"/>
    <n v="47.4"/>
    <n v="33.6"/>
    <n v="23.9"/>
  </r>
  <r>
    <s v="A01571323"/>
    <x v="64"/>
    <s v="DL"/>
    <x v="7"/>
    <n v="95.4"/>
    <m/>
    <m/>
    <n v="1.67"/>
    <n v="4.75"/>
    <n v="7.72"/>
    <n v="2.42"/>
    <m/>
    <m/>
    <m/>
    <m/>
    <m/>
    <m/>
    <m/>
  </r>
  <r>
    <s v="A01571323"/>
    <x v="64"/>
    <s v="DL"/>
    <x v="3"/>
    <n v="104.9"/>
    <m/>
    <n v="178"/>
    <n v="1.58"/>
    <n v="4.7699999999999996"/>
    <n v="7.53"/>
    <n v="2.4300000000000002"/>
    <n v="120"/>
    <m/>
    <m/>
    <m/>
    <m/>
    <m/>
    <m/>
  </r>
  <r>
    <s v="A01571323"/>
    <x v="64"/>
    <s v="DL"/>
    <x v="1"/>
    <m/>
    <n v="5.0999999999999996"/>
    <m/>
    <n v="1.67"/>
    <n v="4.59"/>
    <n v="7.49"/>
    <n v="2.6"/>
    <n v="125"/>
    <n v="130"/>
    <n v="210"/>
    <m/>
    <m/>
    <m/>
    <m/>
  </r>
  <r>
    <s v="A01571323"/>
    <x v="64"/>
    <s v="DL"/>
    <x v="2"/>
    <m/>
    <m/>
    <m/>
    <m/>
    <m/>
    <m/>
    <m/>
    <n v="125"/>
    <n v="120"/>
    <n v="190"/>
    <m/>
    <m/>
    <m/>
    <m/>
  </r>
  <r>
    <s v="A01569156"/>
    <x v="65"/>
    <s v="RB"/>
    <x v="0"/>
    <n v="78.900000000000006"/>
    <m/>
    <n v="175"/>
    <m/>
    <m/>
    <m/>
    <m/>
    <m/>
    <m/>
    <m/>
    <n v="10.3"/>
    <n v="39.700000000000003"/>
    <n v="25.8"/>
    <n v="13"/>
  </r>
  <r>
    <s v="A01569156"/>
    <x v="65"/>
    <s v="RB"/>
    <x v="1"/>
    <m/>
    <n v="4.66"/>
    <m/>
    <n v="1.51"/>
    <n v="4.32"/>
    <n v="7.03"/>
    <n v="2.72"/>
    <n v="110"/>
    <n v="140"/>
    <n v="185"/>
    <m/>
    <m/>
    <m/>
    <m/>
  </r>
  <r>
    <s v="A01569156"/>
    <x v="65"/>
    <s v="RB"/>
    <x v="4"/>
    <n v="81.5"/>
    <m/>
    <n v="174.6"/>
    <m/>
    <m/>
    <m/>
    <m/>
    <m/>
    <m/>
    <m/>
    <n v="13"/>
    <n v="39.6"/>
    <n v="26.7"/>
    <n v="16"/>
  </r>
  <r>
    <s v="A01569156"/>
    <x v="65"/>
    <s v="RB"/>
    <x v="8"/>
    <m/>
    <m/>
    <m/>
    <n v="1.52"/>
    <n v="4.34"/>
    <n v="6.9"/>
    <n v="2.6"/>
    <m/>
    <m/>
    <m/>
    <m/>
    <m/>
    <m/>
    <m/>
  </r>
  <r>
    <s v="A01569156"/>
    <x v="65"/>
    <s v="RB"/>
    <x v="5"/>
    <m/>
    <m/>
    <m/>
    <m/>
    <m/>
    <m/>
    <m/>
    <m/>
    <m/>
    <m/>
    <m/>
    <m/>
    <m/>
    <m/>
  </r>
  <r>
    <s v="A01569156"/>
    <x v="65"/>
    <s v="RB"/>
    <x v="6"/>
    <m/>
    <m/>
    <m/>
    <n v="1.51"/>
    <n v="4.45"/>
    <n v="7.37"/>
    <n v="2.35"/>
    <m/>
    <n v="120"/>
    <n v="150"/>
    <m/>
    <m/>
    <m/>
    <m/>
  </r>
  <r>
    <s v="A01569156"/>
    <x v="65"/>
    <s v="RB"/>
    <x v="0"/>
    <m/>
    <m/>
    <m/>
    <n v="1.5"/>
    <n v="4.46"/>
    <n v="7.34"/>
    <n v="2.69"/>
    <m/>
    <m/>
    <m/>
    <m/>
    <m/>
    <m/>
    <m/>
  </r>
  <r>
    <s v="A01567022"/>
    <x v="66"/>
    <s v="DL"/>
    <x v="5"/>
    <n v="98.1"/>
    <m/>
    <n v="188.3"/>
    <m/>
    <m/>
    <m/>
    <m/>
    <m/>
    <m/>
    <m/>
    <n v="18.600000000000001"/>
    <n v="45.5"/>
    <n v="27.7"/>
    <n v="19"/>
  </r>
  <r>
    <s v="A01567022"/>
    <x v="66"/>
    <s v="DL"/>
    <x v="3"/>
    <m/>
    <m/>
    <m/>
    <n v="1.61"/>
    <n v="4.83"/>
    <n v="7.68"/>
    <n v="2.33"/>
    <n v="105"/>
    <m/>
    <m/>
    <m/>
    <m/>
    <m/>
    <m/>
  </r>
  <r>
    <s v="A01567022"/>
    <x v="66"/>
    <s v="DL"/>
    <x v="4"/>
    <m/>
    <m/>
    <m/>
    <m/>
    <m/>
    <m/>
    <m/>
    <m/>
    <m/>
    <m/>
    <m/>
    <m/>
    <m/>
    <m/>
  </r>
  <r>
    <s v="A01567022"/>
    <x v="66"/>
    <s v="DL"/>
    <x v="7"/>
    <n v="93.7"/>
    <m/>
    <m/>
    <n v="1.72"/>
    <n v="4.43"/>
    <n v="7.58"/>
    <n v="2.46"/>
    <m/>
    <m/>
    <m/>
    <m/>
    <m/>
    <m/>
    <m/>
  </r>
  <r>
    <s v="A01567022"/>
    <x v="66"/>
    <s v="DL"/>
    <x v="0"/>
    <n v="99"/>
    <m/>
    <n v="187.5"/>
    <m/>
    <m/>
    <m/>
    <m/>
    <m/>
    <m/>
    <m/>
    <n v="17.8"/>
    <n v="46.4"/>
    <n v="28.2"/>
    <n v="18"/>
  </r>
  <r>
    <s v="A01567022"/>
    <x v="66"/>
    <s v="DL"/>
    <x v="2"/>
    <m/>
    <m/>
    <m/>
    <m/>
    <m/>
    <m/>
    <m/>
    <n v="105"/>
    <n v="105"/>
    <n v="130"/>
    <m/>
    <m/>
    <m/>
    <m/>
  </r>
  <r>
    <s v="A01567022"/>
    <x v="66"/>
    <s v="DL"/>
    <x v="8"/>
    <m/>
    <m/>
    <m/>
    <n v="1.62"/>
    <n v="7.66"/>
    <n v="4.74"/>
    <n v="2.25"/>
    <m/>
    <m/>
    <m/>
    <m/>
    <m/>
    <m/>
    <m/>
  </r>
  <r>
    <s v="A01567022"/>
    <x v="66"/>
    <s v="DL"/>
    <x v="1"/>
    <m/>
    <m/>
    <m/>
    <m/>
    <m/>
    <m/>
    <m/>
    <n v="95"/>
    <m/>
    <m/>
    <m/>
    <m/>
    <m/>
    <m/>
  </r>
  <r>
    <s v="A01379794"/>
    <x v="67"/>
    <s v="S"/>
    <x v="0"/>
    <n v="83.4"/>
    <m/>
    <n v="178.5"/>
    <m/>
    <m/>
    <m/>
    <m/>
    <m/>
    <m/>
    <m/>
    <n v="18"/>
    <n v="37.4"/>
    <n v="26.4"/>
    <n v="21.6"/>
  </r>
  <r>
    <s v="A01379794"/>
    <x v="67"/>
    <s v="S"/>
    <x v="3"/>
    <n v="84.3"/>
    <m/>
    <n v="178.5"/>
    <n v="1.45"/>
    <n v="4.41"/>
    <n v="7.35"/>
    <n v="2.65"/>
    <n v="115"/>
    <m/>
    <m/>
    <m/>
    <m/>
    <m/>
    <m/>
  </r>
  <r>
    <s v="A01379794"/>
    <x v="67"/>
    <s v="S"/>
    <x v="5"/>
    <n v="84"/>
    <m/>
    <n v="178.5"/>
    <m/>
    <m/>
    <m/>
    <m/>
    <m/>
    <m/>
    <m/>
    <n v="17.7"/>
    <n v="38"/>
    <n v="26.4"/>
    <n v="21.1"/>
  </r>
  <r>
    <s v="A01379794"/>
    <x v="67"/>
    <s v="S"/>
    <x v="7"/>
    <n v="83.9"/>
    <m/>
    <m/>
    <n v="1.5"/>
    <n v="4.25"/>
    <n v="7.85"/>
    <n v="2.62"/>
    <m/>
    <m/>
    <m/>
    <m/>
    <m/>
    <m/>
    <m/>
  </r>
  <r>
    <s v="A01379794"/>
    <x v="67"/>
    <s v="S"/>
    <x v="4"/>
    <n v="81.400000000000006"/>
    <m/>
    <n v="179"/>
    <m/>
    <m/>
    <m/>
    <m/>
    <m/>
    <m/>
    <m/>
    <n v="17.100000000000001"/>
    <n v="36.6"/>
    <n v="25.4"/>
    <n v="21"/>
  </r>
  <r>
    <s v="A01379794"/>
    <x v="67"/>
    <s v="S"/>
    <x v="1"/>
    <m/>
    <n v="4.8"/>
    <m/>
    <n v="1.59"/>
    <n v="4.3600000000000003"/>
    <n v="7.25"/>
    <n v="2.4900000000000002"/>
    <m/>
    <m/>
    <m/>
    <m/>
    <m/>
    <m/>
    <m/>
  </r>
  <r>
    <s v="A01379794"/>
    <x v="67"/>
    <s v="S"/>
    <x v="6"/>
    <m/>
    <m/>
    <m/>
    <n v="1.52"/>
    <n v="4.5"/>
    <n v="7.33"/>
    <n v="2.54"/>
    <m/>
    <m/>
    <n v="150"/>
    <m/>
    <m/>
    <m/>
    <m/>
  </r>
  <r>
    <s v="A01379794"/>
    <x v="67"/>
    <s v="S"/>
    <x v="2"/>
    <m/>
    <m/>
    <m/>
    <m/>
    <m/>
    <m/>
    <m/>
    <n v="120"/>
    <n v="115"/>
    <n v="150"/>
    <m/>
    <m/>
    <m/>
    <m/>
  </r>
  <r>
    <s v="A01379754"/>
    <x v="68"/>
    <s v="S"/>
    <x v="1"/>
    <m/>
    <n v="4.57"/>
    <m/>
    <n v="1.47"/>
    <n v="4.12"/>
    <n v="7.19"/>
    <n v="2.86"/>
    <n v="115"/>
    <n v="120"/>
    <n v="150"/>
    <m/>
    <m/>
    <m/>
    <m/>
  </r>
  <r>
    <s v="A01379096"/>
    <x v="69"/>
    <s v="LB"/>
    <x v="5"/>
    <n v="105.2"/>
    <m/>
    <n v="176"/>
    <m/>
    <m/>
    <m/>
    <m/>
    <m/>
    <m/>
    <m/>
    <n v="20.399999999999999"/>
    <n v="41.7"/>
    <n v="34"/>
    <n v="19.399999999999999"/>
  </r>
  <r>
    <s v="A01379096"/>
    <x v="69"/>
    <s v="LB"/>
    <x v="6"/>
    <m/>
    <m/>
    <m/>
    <n v="1.65"/>
    <n v="5.04"/>
    <n v="8.2899999999999991"/>
    <m/>
    <n v="130"/>
    <n v="115"/>
    <n v="160"/>
    <m/>
    <m/>
    <m/>
    <m/>
  </r>
  <r>
    <s v="A01379096"/>
    <x v="69"/>
    <s v="LB"/>
    <x v="0"/>
    <m/>
    <m/>
    <m/>
    <m/>
    <m/>
    <m/>
    <m/>
    <m/>
    <m/>
    <m/>
    <m/>
    <m/>
    <m/>
    <m/>
  </r>
  <r>
    <s v="A01379096"/>
    <x v="69"/>
    <s v="LB"/>
    <x v="8"/>
    <m/>
    <m/>
    <m/>
    <n v="1.66"/>
    <n v="4.88"/>
    <n v="7.9"/>
    <n v="2.36"/>
    <m/>
    <m/>
    <m/>
    <m/>
    <m/>
    <m/>
    <m/>
  </r>
  <r>
    <s v="A01379096"/>
    <x v="69"/>
    <s v="LB"/>
    <x v="4"/>
    <n v="106"/>
    <m/>
    <n v="176.5"/>
    <m/>
    <m/>
    <m/>
    <m/>
    <m/>
    <m/>
    <m/>
    <n v="21.3"/>
    <n v="41.2"/>
    <n v="34"/>
    <n v="20.100000000000001"/>
  </r>
  <r>
    <s v="A01379096"/>
    <x v="69"/>
    <s v="LB"/>
    <x v="1"/>
    <m/>
    <n v="4.8899999999999997"/>
    <m/>
    <n v="1.57"/>
    <n v="4.95"/>
    <n v="7.65"/>
    <n v="2.4900000000000002"/>
    <n v="125"/>
    <n v="125"/>
    <n v="195"/>
    <m/>
    <m/>
    <m/>
    <m/>
  </r>
  <r>
    <s v="A01379096"/>
    <x v="69"/>
    <s v="LB"/>
    <x v="2"/>
    <m/>
    <m/>
    <m/>
    <m/>
    <m/>
    <m/>
    <m/>
    <n v="130"/>
    <n v="110"/>
    <n v="190"/>
    <m/>
    <m/>
    <m/>
    <m/>
  </r>
  <r>
    <s v="A01379096"/>
    <x v="69"/>
    <s v="LB"/>
    <x v="3"/>
    <n v="105.6"/>
    <m/>
    <n v="175.5"/>
    <n v="1.53"/>
    <n v="4.8499999999999996"/>
    <n v="7.84"/>
    <n v="2.2599999999999998"/>
    <n v="130"/>
    <m/>
    <m/>
    <m/>
    <m/>
    <m/>
    <m/>
  </r>
  <r>
    <s v="A01369957"/>
    <x v="70"/>
    <s v="OL"/>
    <x v="4"/>
    <n v="120"/>
    <m/>
    <n v="187"/>
    <m/>
    <m/>
    <m/>
    <m/>
    <m/>
    <m/>
    <m/>
    <n v="35.1"/>
    <n v="49.3"/>
    <n v="34.299999999999997"/>
    <n v="29.3"/>
  </r>
  <r>
    <s v="A01369957"/>
    <x v="70"/>
    <s v="OL"/>
    <x v="8"/>
    <m/>
    <m/>
    <m/>
    <n v="1.8"/>
    <n v="5.7"/>
    <n v="8.9700000000000006"/>
    <n v="2.17"/>
    <m/>
    <m/>
    <m/>
    <m/>
    <m/>
    <m/>
    <m/>
  </r>
  <r>
    <s v="A01369957"/>
    <x v="70"/>
    <s v="OL"/>
    <x v="5"/>
    <m/>
    <m/>
    <m/>
    <m/>
    <m/>
    <m/>
    <m/>
    <m/>
    <m/>
    <m/>
    <m/>
    <m/>
    <m/>
    <m/>
  </r>
  <r>
    <s v="A01369957"/>
    <x v="70"/>
    <s v="OL"/>
    <x v="6"/>
    <m/>
    <m/>
    <m/>
    <n v="1.68"/>
    <n v="5.4"/>
    <n v="9.07"/>
    <n v="2.11"/>
    <n v="135"/>
    <m/>
    <n v="140"/>
    <m/>
    <m/>
    <m/>
    <m/>
  </r>
  <r>
    <s v="A01369957"/>
    <x v="70"/>
    <s v="OL"/>
    <x v="0"/>
    <n v="119.9"/>
    <m/>
    <n v="185.7"/>
    <m/>
    <m/>
    <m/>
    <m/>
    <m/>
    <m/>
    <m/>
    <n v="37.4"/>
    <n v="47.9"/>
    <n v="34.799999999999997"/>
    <n v="31.2"/>
  </r>
  <r>
    <s v="A01369442"/>
    <x v="71"/>
    <s v="S"/>
    <x v="3"/>
    <n v="84.5"/>
    <m/>
    <n v="177.1"/>
    <n v="1.44"/>
    <n v="4.3899999999999997"/>
    <n v="7.25"/>
    <n v="2.65"/>
    <n v="135"/>
    <m/>
    <m/>
    <m/>
    <m/>
    <m/>
    <m/>
  </r>
  <r>
    <s v="A01369442"/>
    <x v="71"/>
    <s v="S"/>
    <x v="0"/>
    <n v="83.5"/>
    <m/>
    <n v="177"/>
    <m/>
    <m/>
    <m/>
    <m/>
    <m/>
    <m/>
    <m/>
    <n v="13.3"/>
    <n v="40.200000000000003"/>
    <n v="26.7"/>
    <n v="16"/>
  </r>
  <r>
    <s v="A01369442"/>
    <x v="71"/>
    <s v="S"/>
    <x v="2"/>
    <m/>
    <m/>
    <m/>
    <m/>
    <m/>
    <m/>
    <m/>
    <n v="135"/>
    <n v="125"/>
    <n v="145"/>
    <m/>
    <m/>
    <m/>
    <m/>
  </r>
  <r>
    <s v="A01369442"/>
    <x v="71"/>
    <s v="S"/>
    <x v="4"/>
    <m/>
    <m/>
    <m/>
    <m/>
    <m/>
    <m/>
    <m/>
    <m/>
    <m/>
    <m/>
    <m/>
    <m/>
    <m/>
    <m/>
  </r>
  <r>
    <s v="A01369442"/>
    <x v="71"/>
    <s v="S"/>
    <x v="5"/>
    <n v="82.6"/>
    <m/>
    <n v="177.5"/>
    <m/>
    <m/>
    <m/>
    <m/>
    <m/>
    <m/>
    <m/>
    <n v="12.3"/>
    <n v="40.4"/>
    <n v="26.2"/>
    <n v="14.9"/>
  </r>
  <r>
    <s v="A01369397"/>
    <x v="72"/>
    <s v="LB"/>
    <x v="3"/>
    <n v="89.1"/>
    <m/>
    <n v="180.5"/>
    <m/>
    <m/>
    <m/>
    <m/>
    <n v="130"/>
    <m/>
    <m/>
    <m/>
    <m/>
    <m/>
    <m/>
  </r>
  <r>
    <s v="A01369397"/>
    <x v="72"/>
    <s v="LB"/>
    <x v="4"/>
    <n v="90"/>
    <m/>
    <n v="181.5"/>
    <m/>
    <m/>
    <m/>
    <m/>
    <m/>
    <m/>
    <m/>
    <n v="12.1"/>
    <n v="37.299999999999997"/>
    <n v="27.3"/>
    <n v="13.5"/>
  </r>
  <r>
    <s v="A01369397"/>
    <x v="72"/>
    <s v="LB"/>
    <x v="2"/>
    <m/>
    <m/>
    <m/>
    <m/>
    <m/>
    <m/>
    <m/>
    <n v="125"/>
    <n v="115"/>
    <n v="140"/>
    <m/>
    <m/>
    <m/>
    <m/>
  </r>
  <r>
    <s v="A01369397"/>
    <x v="72"/>
    <s v="LB"/>
    <x v="0"/>
    <n v="90"/>
    <m/>
    <n v="181.2"/>
    <m/>
    <m/>
    <m/>
    <m/>
    <m/>
    <m/>
    <m/>
    <n v="13.8"/>
    <n v="44.1"/>
    <n v="27.4"/>
    <n v="15.3"/>
  </r>
  <r>
    <s v="A01369397"/>
    <x v="72"/>
    <s v="LB"/>
    <x v="1"/>
    <m/>
    <n v="5.03"/>
    <m/>
    <n v="1.57"/>
    <n v="4.6100000000000003"/>
    <n v="7.66"/>
    <n v="2.67"/>
    <n v="115"/>
    <n v="115"/>
    <n v="140"/>
    <m/>
    <m/>
    <m/>
    <m/>
  </r>
  <r>
    <s v="A01369397"/>
    <x v="72"/>
    <s v="LB"/>
    <x v="5"/>
    <n v="89.9"/>
    <m/>
    <n v="181.5"/>
    <m/>
    <m/>
    <m/>
    <m/>
    <m/>
    <m/>
    <m/>
    <n v="13.2"/>
    <n v="44.4"/>
    <n v="27.3"/>
    <n v="14.7"/>
  </r>
  <r>
    <s v="A01369397"/>
    <x v="72"/>
    <s v="LB"/>
    <x v="8"/>
    <m/>
    <m/>
    <m/>
    <n v="1.58"/>
    <n v="7.66"/>
    <n v="4.58"/>
    <n v="2.54"/>
    <m/>
    <m/>
    <m/>
    <m/>
    <m/>
    <m/>
    <m/>
  </r>
  <r>
    <s v="A01369397"/>
    <x v="72"/>
    <s v="LB"/>
    <x v="7"/>
    <n v="90.1"/>
    <m/>
    <m/>
    <n v="1.72"/>
    <n v="4.59"/>
    <n v="7.5"/>
    <n v="2.44"/>
    <m/>
    <m/>
    <m/>
    <m/>
    <m/>
    <m/>
    <m/>
  </r>
  <r>
    <s v="A01369392"/>
    <x v="73"/>
    <s v="DL"/>
    <x v="4"/>
    <n v="98.3"/>
    <m/>
    <n v="186.3"/>
    <m/>
    <m/>
    <m/>
    <m/>
    <m/>
    <m/>
    <m/>
    <n v="19.7"/>
    <n v="42.5"/>
    <n v="28.3"/>
    <n v="20.100000000000001"/>
  </r>
  <r>
    <s v="A01369392"/>
    <x v="73"/>
    <s v="DL"/>
    <x v="5"/>
    <n v="97.2"/>
    <m/>
    <n v="185"/>
    <m/>
    <m/>
    <m/>
    <m/>
    <m/>
    <m/>
    <m/>
    <n v="17.5"/>
    <n v="46"/>
    <n v="28.4"/>
    <n v="18"/>
  </r>
  <r>
    <s v="A01368699"/>
    <x v="74"/>
    <s v="LB"/>
    <x v="2"/>
    <m/>
    <m/>
    <m/>
    <m/>
    <m/>
    <m/>
    <m/>
    <n v="120"/>
    <n v="105"/>
    <n v="170"/>
    <m/>
    <m/>
    <m/>
    <m/>
  </r>
  <r>
    <s v="A01368699"/>
    <x v="74"/>
    <s v="LB"/>
    <x v="0"/>
    <n v="99.3"/>
    <m/>
    <n v="178.5"/>
    <m/>
    <m/>
    <m/>
    <m/>
    <m/>
    <m/>
    <m/>
    <n v="21.9"/>
    <n v="44.7"/>
    <n v="31.2"/>
    <n v="22"/>
  </r>
  <r>
    <s v="A01368699"/>
    <x v="74"/>
    <s v="LB"/>
    <x v="7"/>
    <n v="100.3"/>
    <m/>
    <m/>
    <n v="1.72"/>
    <n v="4.7300000000000004"/>
    <n v="8"/>
    <n v="2.34"/>
    <m/>
    <m/>
    <m/>
    <m/>
    <m/>
    <m/>
    <m/>
  </r>
  <r>
    <s v="A01368699"/>
    <x v="74"/>
    <s v="LB"/>
    <x v="5"/>
    <n v="99.2"/>
    <m/>
    <n v="178"/>
    <m/>
    <m/>
    <m/>
    <m/>
    <m/>
    <m/>
    <m/>
    <n v="21.4"/>
    <n v="45.1"/>
    <n v="31.3"/>
    <n v="21.6"/>
  </r>
  <r>
    <s v="A01368699"/>
    <x v="74"/>
    <s v="LB"/>
    <x v="1"/>
    <m/>
    <m/>
    <m/>
    <m/>
    <m/>
    <m/>
    <m/>
    <m/>
    <m/>
    <m/>
    <m/>
    <m/>
    <m/>
    <m/>
  </r>
  <r>
    <s v="A01368699"/>
    <x v="74"/>
    <s v="LB"/>
    <x v="4"/>
    <n v="95.6"/>
    <m/>
    <n v="179"/>
    <m/>
    <m/>
    <m/>
    <m/>
    <m/>
    <m/>
    <m/>
    <n v="19.5"/>
    <n v="44.1"/>
    <n v="29.8"/>
    <n v="20.399999999999999"/>
  </r>
  <r>
    <s v="A01368699"/>
    <x v="74"/>
    <s v="LB"/>
    <x v="6"/>
    <m/>
    <m/>
    <m/>
    <n v="1.69"/>
    <n v="4.7300000000000004"/>
    <n v="7.55"/>
    <n v="2.4500000000000002"/>
    <n v="120"/>
    <n v="115"/>
    <n v="170"/>
    <m/>
    <m/>
    <m/>
    <m/>
  </r>
  <r>
    <s v="A01368699"/>
    <x v="74"/>
    <s v="LB"/>
    <x v="3"/>
    <n v="97.5"/>
    <m/>
    <n v="179.2"/>
    <n v="1.57"/>
    <n v="5"/>
    <n v="8.1199999999999992"/>
    <n v="2.4"/>
    <n v="130"/>
    <m/>
    <m/>
    <m/>
    <m/>
    <m/>
    <m/>
  </r>
  <r>
    <s v="A01368456"/>
    <x v="75"/>
    <s v="TE"/>
    <x v="4"/>
    <n v="106.4"/>
    <m/>
    <n v="192.1"/>
    <m/>
    <m/>
    <m/>
    <m/>
    <m/>
    <m/>
    <m/>
    <n v="12.9"/>
    <n v="53.9"/>
    <n v="28.8"/>
    <n v="12.1"/>
  </r>
  <r>
    <s v="A01368456"/>
    <x v="75"/>
    <s v="TE"/>
    <x v="1"/>
    <m/>
    <n v="4.75"/>
    <m/>
    <n v="1.48"/>
    <n v="4.5599999999999996"/>
    <n v="7.63"/>
    <n v="2.79"/>
    <n v="120"/>
    <n v="130"/>
    <n v="150"/>
    <m/>
    <m/>
    <m/>
    <m/>
  </r>
  <r>
    <s v="A01368456"/>
    <x v="75"/>
    <s v="TE"/>
    <x v="5"/>
    <m/>
    <m/>
    <m/>
    <m/>
    <m/>
    <m/>
    <m/>
    <m/>
    <m/>
    <m/>
    <m/>
    <m/>
    <m/>
    <m/>
  </r>
  <r>
    <s v="A01368456"/>
    <x v="75"/>
    <s v="TE"/>
    <x v="7"/>
    <n v="110"/>
    <m/>
    <m/>
    <n v="1.62"/>
    <n v="4.8600000000000003"/>
    <n v="7.76"/>
    <n v="2.66"/>
    <m/>
    <m/>
    <m/>
    <m/>
    <m/>
    <m/>
    <m/>
  </r>
  <r>
    <s v="A01368456"/>
    <x v="75"/>
    <s v="TE"/>
    <x v="0"/>
    <n v="107.7"/>
    <m/>
    <n v="192.2"/>
    <m/>
    <m/>
    <m/>
    <m/>
    <m/>
    <m/>
    <m/>
    <n v="14"/>
    <n v="54.1"/>
    <n v="29.2"/>
    <n v="13"/>
  </r>
  <r>
    <s v="A01368456"/>
    <x v="75"/>
    <s v="TE"/>
    <x v="6"/>
    <m/>
    <m/>
    <m/>
    <n v="1.55"/>
    <n v="4.62"/>
    <n v="7.65"/>
    <n v="2.66"/>
    <n v="140"/>
    <n v="130"/>
    <n v="160"/>
    <m/>
    <m/>
    <m/>
    <m/>
  </r>
  <r>
    <s v="A01368456"/>
    <x v="75"/>
    <s v="TE"/>
    <x v="3"/>
    <n v="109.9"/>
    <m/>
    <n v="191"/>
    <m/>
    <m/>
    <m/>
    <m/>
    <n v="140"/>
    <m/>
    <m/>
    <m/>
    <m/>
    <m/>
    <m/>
  </r>
  <r>
    <s v="A01368456"/>
    <x v="75"/>
    <s v="TE"/>
    <x v="2"/>
    <m/>
    <m/>
    <m/>
    <m/>
    <m/>
    <m/>
    <m/>
    <n v="130"/>
    <n v="130"/>
    <n v="180"/>
    <m/>
    <m/>
    <m/>
    <m/>
  </r>
  <r>
    <s v="A01368369"/>
    <x v="76"/>
    <s v="LB"/>
    <x v="5"/>
    <n v="94.8"/>
    <m/>
    <n v="176"/>
    <m/>
    <m/>
    <m/>
    <m/>
    <m/>
    <m/>
    <m/>
    <n v="20.5"/>
    <n v="42.9"/>
    <n v="30.6"/>
    <n v="21.7"/>
  </r>
  <r>
    <s v="A01368369"/>
    <x v="76"/>
    <s v="LB"/>
    <x v="3"/>
    <n v="97.1"/>
    <m/>
    <n v="175.5"/>
    <n v="1.5"/>
    <n v="4.5199999999999996"/>
    <n v="7.53"/>
    <n v="2.54"/>
    <n v="140"/>
    <m/>
    <m/>
    <m/>
    <m/>
    <m/>
    <m/>
  </r>
  <r>
    <s v="A01368369"/>
    <x v="76"/>
    <s v="LB"/>
    <x v="0"/>
    <n v="94.9"/>
    <m/>
    <n v="175"/>
    <m/>
    <m/>
    <m/>
    <m/>
    <m/>
    <m/>
    <m/>
    <n v="23.8"/>
    <n v="41.4"/>
    <n v="31"/>
    <n v="25"/>
  </r>
  <r>
    <s v="A01368369"/>
    <x v="76"/>
    <s v="LB"/>
    <x v="7"/>
    <n v="95.8"/>
    <m/>
    <m/>
    <n v="1.69"/>
    <n v="4.59"/>
    <n v="8.0500000000000007"/>
    <n v="2.59"/>
    <m/>
    <m/>
    <m/>
    <m/>
    <m/>
    <m/>
    <m/>
  </r>
  <r>
    <s v="A01368369"/>
    <x v="76"/>
    <s v="LB"/>
    <x v="4"/>
    <m/>
    <m/>
    <m/>
    <m/>
    <m/>
    <m/>
    <m/>
    <m/>
    <m/>
    <m/>
    <m/>
    <m/>
    <m/>
    <m/>
  </r>
  <r>
    <s v="A01368369"/>
    <x v="76"/>
    <s v="LB"/>
    <x v="8"/>
    <m/>
    <m/>
    <m/>
    <n v="1.58"/>
    <n v="4.6500000000000004"/>
    <n v="7.6"/>
    <n v="2.52"/>
    <m/>
    <m/>
    <m/>
    <m/>
    <m/>
    <m/>
    <m/>
  </r>
  <r>
    <s v="A01368369"/>
    <x v="76"/>
    <s v="LB"/>
    <x v="1"/>
    <m/>
    <n v="4.87"/>
    <m/>
    <n v="1.51"/>
    <n v="4.4400000000000004"/>
    <n v="7.5"/>
    <n v="2.63"/>
    <m/>
    <m/>
    <m/>
    <m/>
    <m/>
    <m/>
    <m/>
  </r>
  <r>
    <s v="A01368369"/>
    <x v="76"/>
    <s v="LB"/>
    <x v="2"/>
    <m/>
    <m/>
    <m/>
    <m/>
    <m/>
    <m/>
    <m/>
    <n v="140"/>
    <n v="130"/>
    <n v="230"/>
    <m/>
    <m/>
    <m/>
    <m/>
  </r>
  <r>
    <s v="A01368274"/>
    <x v="77"/>
    <s v="LB"/>
    <x v="4"/>
    <m/>
    <m/>
    <m/>
    <m/>
    <m/>
    <m/>
    <m/>
    <m/>
    <m/>
    <m/>
    <m/>
    <m/>
    <m/>
    <m/>
  </r>
  <r>
    <s v="A01368274"/>
    <x v="77"/>
    <s v="LB"/>
    <x v="3"/>
    <m/>
    <m/>
    <m/>
    <n v="1.44"/>
    <n v="4.42"/>
    <n v="7.15"/>
    <n v="2.76"/>
    <n v="155"/>
    <m/>
    <m/>
    <m/>
    <m/>
    <m/>
    <m/>
  </r>
  <r>
    <s v="A01368274"/>
    <x v="77"/>
    <s v="LB"/>
    <x v="0"/>
    <m/>
    <m/>
    <m/>
    <m/>
    <m/>
    <m/>
    <m/>
    <m/>
    <m/>
    <m/>
    <m/>
    <m/>
    <m/>
    <m/>
  </r>
  <r>
    <s v="A01368274"/>
    <x v="77"/>
    <s v="LB"/>
    <x v="7"/>
    <n v="90.6"/>
    <m/>
    <m/>
    <n v="1.5"/>
    <n v="4.33"/>
    <n v="7.2"/>
    <n v="2.72"/>
    <m/>
    <m/>
    <m/>
    <m/>
    <m/>
    <m/>
    <m/>
  </r>
  <r>
    <s v="A01368274"/>
    <x v="77"/>
    <s v="LB"/>
    <x v="5"/>
    <m/>
    <m/>
    <m/>
    <m/>
    <m/>
    <m/>
    <m/>
    <m/>
    <m/>
    <m/>
    <m/>
    <m/>
    <m/>
    <m/>
  </r>
  <r>
    <s v="A01368274"/>
    <x v="77"/>
    <s v="LB"/>
    <x v="6"/>
    <m/>
    <m/>
    <m/>
    <n v="1.48"/>
    <n v="4.5"/>
    <m/>
    <n v="2.76"/>
    <n v="150"/>
    <n v="110"/>
    <n v="180"/>
    <m/>
    <m/>
    <m/>
    <m/>
  </r>
  <r>
    <s v="A01368274"/>
    <x v="77"/>
    <s v="LB"/>
    <x v="2"/>
    <m/>
    <m/>
    <m/>
    <m/>
    <m/>
    <m/>
    <m/>
    <n v="155"/>
    <n v="125"/>
    <n v="195"/>
    <m/>
    <m/>
    <m/>
    <m/>
  </r>
  <r>
    <s v="A01367061"/>
    <x v="78"/>
    <s v="CB"/>
    <x v="5"/>
    <n v="83.8"/>
    <m/>
    <n v="183"/>
    <m/>
    <m/>
    <m/>
    <m/>
    <m/>
    <m/>
    <m/>
    <n v="13.6"/>
    <n v="40.6"/>
    <n v="25"/>
    <n v="16.3"/>
  </r>
  <r>
    <s v="A01367061"/>
    <x v="78"/>
    <s v="CB"/>
    <x v="7"/>
    <n v="80"/>
    <m/>
    <m/>
    <n v="1.74"/>
    <n v="4.67"/>
    <n v="7.67"/>
    <n v="2.63"/>
    <m/>
    <m/>
    <m/>
    <m/>
    <m/>
    <m/>
    <m/>
  </r>
  <r>
    <s v="A01367061"/>
    <x v="78"/>
    <s v="CB"/>
    <x v="4"/>
    <m/>
    <m/>
    <m/>
    <m/>
    <m/>
    <m/>
    <m/>
    <m/>
    <m/>
    <m/>
    <m/>
    <m/>
    <m/>
    <m/>
  </r>
  <r>
    <s v="A01367061"/>
    <x v="78"/>
    <s v="CB"/>
    <x v="2"/>
    <m/>
    <m/>
    <m/>
    <m/>
    <m/>
    <m/>
    <m/>
    <n v="110"/>
    <n v="105"/>
    <n v="155"/>
    <m/>
    <m/>
    <m/>
    <m/>
  </r>
  <r>
    <s v="A01367061"/>
    <x v="78"/>
    <s v="CB"/>
    <x v="0"/>
    <n v="83.3"/>
    <m/>
    <n v="183"/>
    <m/>
    <m/>
    <m/>
    <m/>
    <m/>
    <m/>
    <m/>
    <n v="14.5"/>
    <n v="39.5"/>
    <n v="24.9"/>
    <n v="17.399999999999999"/>
  </r>
  <r>
    <s v="A01367061"/>
    <x v="78"/>
    <s v="CB"/>
    <x v="3"/>
    <n v="83.6"/>
    <m/>
    <n v="182.1"/>
    <n v="1.5"/>
    <n v="4.7"/>
    <n v="7.37"/>
    <n v="2.52"/>
    <n v="110"/>
    <m/>
    <m/>
    <m/>
    <m/>
    <m/>
    <m/>
  </r>
  <r>
    <s v="A01367061"/>
    <x v="78"/>
    <s v="CB"/>
    <x v="1"/>
    <m/>
    <n v="4.78"/>
    <m/>
    <n v="1.61"/>
    <n v="4.2300000000000004"/>
    <n v="7.27"/>
    <n v="2.75"/>
    <n v="110"/>
    <n v="110"/>
    <m/>
    <m/>
    <m/>
    <m/>
    <m/>
  </r>
  <r>
    <s v="A01367061"/>
    <x v="78"/>
    <s v="CB"/>
    <x v="8"/>
    <m/>
    <m/>
    <m/>
    <n v="1.54"/>
    <n v="4.5"/>
    <n v="7.46"/>
    <n v="2.59"/>
    <m/>
    <m/>
    <m/>
    <m/>
    <m/>
    <m/>
    <m/>
  </r>
  <r>
    <s v="A01367061"/>
    <x v="78"/>
    <s v="CB"/>
    <x v="6"/>
    <m/>
    <m/>
    <m/>
    <n v="1.57"/>
    <n v="4.42"/>
    <n v="7.21"/>
    <n v="2.68"/>
    <n v="100"/>
    <n v="105"/>
    <n v="130"/>
    <m/>
    <m/>
    <m/>
    <m/>
  </r>
  <r>
    <s v="A01366442"/>
    <x v="79"/>
    <s v="OL"/>
    <x v="4"/>
    <m/>
    <m/>
    <m/>
    <m/>
    <m/>
    <m/>
    <m/>
    <m/>
    <m/>
    <m/>
    <m/>
    <m/>
    <m/>
    <m/>
  </r>
  <r>
    <s v="A01366442"/>
    <x v="79"/>
    <s v="OL"/>
    <x v="2"/>
    <m/>
    <m/>
    <m/>
    <m/>
    <m/>
    <m/>
    <m/>
    <n v="140"/>
    <n v="110"/>
    <m/>
    <m/>
    <m/>
    <m/>
    <m/>
  </r>
  <r>
    <s v="A01366442"/>
    <x v="79"/>
    <s v="OL"/>
    <x v="0"/>
    <n v="125.8"/>
    <m/>
    <n v="191.3"/>
    <m/>
    <m/>
    <m/>
    <m/>
    <m/>
    <m/>
    <m/>
    <n v="34.299999999999997"/>
    <n v="53.4"/>
    <n v="34.4"/>
    <n v="27.2"/>
  </r>
  <r>
    <s v="A01366442"/>
    <x v="79"/>
    <s v="OL"/>
    <x v="3"/>
    <n v="127.1"/>
    <m/>
    <n v="191"/>
    <n v="1.86"/>
    <n v="5.43"/>
    <n v="9"/>
    <n v="2"/>
    <n v="150"/>
    <m/>
    <m/>
    <m/>
    <m/>
    <m/>
    <m/>
  </r>
  <r>
    <s v="A01366442"/>
    <x v="79"/>
    <s v="OL"/>
    <x v="5"/>
    <n v="127.1"/>
    <m/>
    <n v="191"/>
    <m/>
    <m/>
    <m/>
    <m/>
    <m/>
    <m/>
    <m/>
    <n v="35.799999999999997"/>
    <n v="53.1"/>
    <n v="34.799999999999997"/>
    <n v="28.1"/>
  </r>
  <r>
    <s v="A01366442"/>
    <x v="79"/>
    <s v="OL"/>
    <x v="6"/>
    <m/>
    <m/>
    <m/>
    <m/>
    <m/>
    <m/>
    <m/>
    <n v="145"/>
    <m/>
    <m/>
    <m/>
    <m/>
    <m/>
    <m/>
  </r>
  <r>
    <s v="A01366320"/>
    <x v="80"/>
    <s v="OL"/>
    <x v="7"/>
    <n v="119.7"/>
    <m/>
    <m/>
    <n v="1.95"/>
    <n v="5.34"/>
    <n v="8.56"/>
    <n v="2.06"/>
    <m/>
    <m/>
    <m/>
    <m/>
    <m/>
    <m/>
    <m/>
  </r>
  <r>
    <s v="A01366320"/>
    <x v="80"/>
    <s v="OL"/>
    <x v="7"/>
    <n v="119.7"/>
    <m/>
    <m/>
    <n v="1.95"/>
    <n v="5.34"/>
    <n v="8.56"/>
    <n v="2.06"/>
    <m/>
    <m/>
    <m/>
    <m/>
    <m/>
    <m/>
    <m/>
  </r>
  <r>
    <s v="A01366320"/>
    <x v="80"/>
    <s v="OL"/>
    <x v="7"/>
    <n v="119.7"/>
    <m/>
    <m/>
    <n v="1.95"/>
    <n v="5.34"/>
    <n v="8.56"/>
    <n v="2.06"/>
    <m/>
    <m/>
    <m/>
    <m/>
    <m/>
    <m/>
    <m/>
  </r>
  <r>
    <s v="A01366320"/>
    <x v="80"/>
    <s v="OL"/>
    <x v="7"/>
    <n v="119.7"/>
    <m/>
    <m/>
    <n v="1.95"/>
    <n v="5.34"/>
    <n v="8.56"/>
    <n v="2.06"/>
    <m/>
    <m/>
    <m/>
    <m/>
    <m/>
    <m/>
    <m/>
  </r>
  <r>
    <s v="A01351312"/>
    <x v="81"/>
    <s v="DL"/>
    <x v="7"/>
    <n v="110.6"/>
    <m/>
    <m/>
    <n v="1.58"/>
    <n v="4.45"/>
    <n v="7.35"/>
    <n v="2.78"/>
    <m/>
    <m/>
    <m/>
    <m/>
    <m/>
    <m/>
    <m/>
  </r>
  <r>
    <s v="A01338818"/>
    <x v="82"/>
    <s v="DL"/>
    <x v="0"/>
    <n v="123.7"/>
    <m/>
    <n v="191"/>
    <m/>
    <m/>
    <m/>
    <m/>
    <m/>
    <m/>
    <m/>
    <n v="34.6"/>
    <n v="50.9"/>
    <n v="33.9"/>
    <n v="28"/>
  </r>
  <r>
    <s v="A01338818"/>
    <x v="82"/>
    <s v="DL"/>
    <x v="1"/>
    <m/>
    <m/>
    <m/>
    <m/>
    <m/>
    <m/>
    <m/>
    <n v="135"/>
    <m/>
    <m/>
    <m/>
    <m/>
    <m/>
    <m/>
  </r>
  <r>
    <s v="A01338818"/>
    <x v="82"/>
    <s v="DL"/>
    <x v="4"/>
    <n v="123.1"/>
    <m/>
    <n v="193"/>
    <m/>
    <m/>
    <m/>
    <m/>
    <m/>
    <m/>
    <m/>
    <n v="30.6"/>
    <n v="53.1"/>
    <n v="33"/>
    <n v="24.8"/>
  </r>
  <r>
    <s v="A01338818"/>
    <x v="82"/>
    <s v="DL"/>
    <x v="8"/>
    <m/>
    <m/>
    <m/>
    <n v="1.59"/>
    <n v="7.9"/>
    <n v="4.97"/>
    <n v="2.4900000000000002"/>
    <m/>
    <m/>
    <m/>
    <m/>
    <m/>
    <m/>
    <m/>
  </r>
  <r>
    <s v="A01338818"/>
    <x v="82"/>
    <s v="DL"/>
    <x v="5"/>
    <n v="124.9"/>
    <m/>
    <n v="180.5"/>
    <m/>
    <m/>
    <m/>
    <m/>
    <m/>
    <m/>
    <m/>
    <n v="42.6"/>
    <n v="47.6"/>
    <n v="38.299999999999997"/>
    <n v="24.1"/>
  </r>
  <r>
    <s v="A01338818"/>
    <x v="82"/>
    <s v="DL"/>
    <x v="3"/>
    <n v="126.2"/>
    <m/>
    <n v="189.1"/>
    <m/>
    <m/>
    <m/>
    <m/>
    <n v="140"/>
    <m/>
    <m/>
    <m/>
    <m/>
    <m/>
    <m/>
  </r>
  <r>
    <s v="A01338818"/>
    <x v="82"/>
    <s v="DL"/>
    <x v="2"/>
    <m/>
    <m/>
    <m/>
    <m/>
    <m/>
    <m/>
    <m/>
    <n v="130"/>
    <m/>
    <m/>
    <m/>
    <m/>
    <m/>
    <m/>
  </r>
  <r>
    <s v="A01338818"/>
    <x v="82"/>
    <s v="DL"/>
    <x v="7"/>
    <n v="118.6"/>
    <m/>
    <m/>
    <n v="1.75"/>
    <n v="4.75"/>
    <n v="8.33"/>
    <n v="2.4"/>
    <m/>
    <m/>
    <m/>
    <m/>
    <m/>
    <m/>
    <m/>
  </r>
  <r>
    <s v="A01338818"/>
    <x v="82"/>
    <s v="DL"/>
    <x v="6"/>
    <m/>
    <m/>
    <m/>
    <n v="1.71"/>
    <n v="4.87"/>
    <n v="7.81"/>
    <n v="2.37"/>
    <m/>
    <n v="110"/>
    <n v="170"/>
    <m/>
    <m/>
    <m/>
    <m/>
  </r>
  <r>
    <s v="A01286330"/>
    <x v="83"/>
    <s v="QB"/>
    <x v="0"/>
    <n v="83.8"/>
    <m/>
    <n v="178.5"/>
    <m/>
    <m/>
    <m/>
    <m/>
    <m/>
    <m/>
    <m/>
    <n v="16.600000000000001"/>
    <n v="38.700000000000003"/>
    <n v="26.3"/>
    <n v="19.8"/>
  </r>
  <r>
    <s v="A01286330"/>
    <x v="83"/>
    <s v="QB"/>
    <x v="1"/>
    <m/>
    <n v="4.88"/>
    <m/>
    <n v="1.55"/>
    <n v="4.72"/>
    <n v="7.46"/>
    <n v="2.4900000000000002"/>
    <n v="100"/>
    <n v="95"/>
    <n v="125"/>
    <m/>
    <m/>
    <m/>
    <m/>
  </r>
  <r>
    <s v="A01286330"/>
    <x v="83"/>
    <s v="QB"/>
    <x v="4"/>
    <n v="83.8"/>
    <m/>
    <n v="179.5"/>
    <m/>
    <m/>
    <m/>
    <m/>
    <m/>
    <m/>
    <m/>
    <n v="15.1"/>
    <n v="39.4"/>
    <n v="26"/>
    <n v="18"/>
  </r>
  <r>
    <s v="A01286330"/>
    <x v="83"/>
    <s v="QB"/>
    <x v="2"/>
    <m/>
    <m/>
    <m/>
    <m/>
    <m/>
    <m/>
    <m/>
    <n v="100"/>
    <n v="90"/>
    <n v="130"/>
    <m/>
    <m/>
    <m/>
    <m/>
  </r>
  <r>
    <s v="A01286330"/>
    <x v="83"/>
    <s v="QB"/>
    <x v="5"/>
    <n v="82.7"/>
    <m/>
    <n v="179"/>
    <m/>
    <m/>
    <m/>
    <m/>
    <m/>
    <m/>
    <m/>
    <n v="15.6"/>
    <n v="38.4"/>
    <n v="25.8"/>
    <n v="18.899999999999999"/>
  </r>
  <r>
    <s v="A01286330"/>
    <x v="83"/>
    <s v="QB"/>
    <x v="3"/>
    <n v="84.4"/>
    <m/>
    <n v="178.5"/>
    <n v="1.52"/>
    <n v="4.4800000000000004"/>
    <n v="7.32"/>
    <n v="2.46"/>
    <n v="100"/>
    <m/>
    <m/>
    <m/>
    <m/>
    <m/>
    <m/>
  </r>
  <r>
    <s v="A01286330"/>
    <x v="83"/>
    <s v="QB"/>
    <x v="6"/>
    <m/>
    <m/>
    <m/>
    <n v="1.57"/>
    <n v="4.7699999999999996"/>
    <n v="7.47"/>
    <n v="2.5"/>
    <n v="90"/>
    <n v="80"/>
    <n v="110"/>
    <m/>
    <m/>
    <m/>
    <m/>
  </r>
  <r>
    <s v="A01286330"/>
    <x v="83"/>
    <s v="QB"/>
    <x v="7"/>
    <n v="80.599999999999994"/>
    <m/>
    <m/>
    <n v="1.65"/>
    <n v="4.9000000000000004"/>
    <n v="8.15"/>
    <n v="2.4700000000000002"/>
    <m/>
    <m/>
    <m/>
    <m/>
    <m/>
    <m/>
    <m/>
  </r>
  <r>
    <s v="A01286330"/>
    <x v="83"/>
    <s v="QB"/>
    <x v="8"/>
    <m/>
    <m/>
    <m/>
    <n v="1.58"/>
    <n v="4.6500000000000004"/>
    <n v="7.68"/>
    <n v="2.35"/>
    <m/>
    <m/>
    <m/>
    <m/>
    <m/>
    <m/>
    <m/>
  </r>
  <r>
    <s v="A01236282"/>
    <x v="84"/>
    <s v="S"/>
    <x v="0"/>
    <n v="80.3"/>
    <m/>
    <n v="183.6"/>
    <m/>
    <m/>
    <m/>
    <m/>
    <m/>
    <m/>
    <m/>
    <n v="10.1"/>
    <n v="40.4"/>
    <n v="23.8"/>
    <n v="12.6"/>
  </r>
  <r>
    <s v="A01236282"/>
    <x v="84"/>
    <s v="S"/>
    <x v="2"/>
    <m/>
    <m/>
    <m/>
    <m/>
    <m/>
    <m/>
    <m/>
    <n v="100"/>
    <n v="90"/>
    <n v="120"/>
    <m/>
    <m/>
    <m/>
    <m/>
  </r>
  <r>
    <s v="A01236282"/>
    <x v="84"/>
    <s v="S"/>
    <x v="4"/>
    <n v="80.2"/>
    <m/>
    <n v="183"/>
    <m/>
    <m/>
    <m/>
    <m/>
    <m/>
    <m/>
    <m/>
    <n v="11.6"/>
    <n v="39.5"/>
    <n v="23.9"/>
    <n v="14.5"/>
  </r>
  <r>
    <s v="A01236282"/>
    <x v="84"/>
    <s v="S"/>
    <x v="6"/>
    <m/>
    <m/>
    <m/>
    <n v="1.54"/>
    <n v="4.78"/>
    <n v="7.59"/>
    <n v="2.65"/>
    <n v="100"/>
    <n v="90"/>
    <n v="140"/>
    <m/>
    <m/>
    <m/>
    <m/>
  </r>
  <r>
    <s v="A01236282"/>
    <x v="84"/>
    <s v="S"/>
    <x v="5"/>
    <n v="82.7"/>
    <m/>
    <n v="184"/>
    <m/>
    <m/>
    <m/>
    <m/>
    <m/>
    <m/>
    <m/>
    <n v="10.8"/>
    <n v="41.4"/>
    <n v="24.4"/>
    <n v="13"/>
  </r>
  <r>
    <s v="A01236282"/>
    <x v="84"/>
    <s v="S"/>
    <x v="1"/>
    <m/>
    <n v="4.92"/>
    <m/>
    <n v="1.56"/>
    <n v="4.5999999999999996"/>
    <n v="7.6"/>
    <n v="2.67"/>
    <n v="115"/>
    <n v="105"/>
    <n v="145"/>
    <m/>
    <m/>
    <m/>
    <m/>
  </r>
  <r>
    <s v="A01236282"/>
    <x v="84"/>
    <s v="S"/>
    <x v="3"/>
    <n v="80.2"/>
    <m/>
    <n v="182"/>
    <n v="1.44"/>
    <n v="4.75"/>
    <n v="7.47"/>
    <n v="2.66"/>
    <n v="105"/>
    <m/>
    <m/>
    <m/>
    <m/>
    <m/>
    <m/>
  </r>
  <r>
    <s v="A01236282"/>
    <x v="84"/>
    <s v="S"/>
    <x v="7"/>
    <n v="78.2"/>
    <m/>
    <m/>
    <n v="1.61"/>
    <n v="4.83"/>
    <n v="7.85"/>
    <n v="2.5499999999999998"/>
    <m/>
    <m/>
    <m/>
    <m/>
    <m/>
    <m/>
    <m/>
  </r>
  <r>
    <s v="A01236171"/>
    <x v="85"/>
    <s v="LB"/>
    <x v="5"/>
    <n v="84.5"/>
    <m/>
    <n v="178.2"/>
    <m/>
    <m/>
    <m/>
    <m/>
    <m/>
    <m/>
    <m/>
    <n v="14.8"/>
    <n v="39.700000000000003"/>
    <n v="26.6"/>
    <n v="17.5"/>
  </r>
  <r>
    <s v="A01236171"/>
    <x v="85"/>
    <s v="LB"/>
    <x v="0"/>
    <m/>
    <m/>
    <m/>
    <n v="1.64"/>
    <n v="4.76"/>
    <n v="7.63"/>
    <n v="2.61"/>
    <m/>
    <m/>
    <m/>
    <m/>
    <m/>
    <m/>
    <m/>
  </r>
  <r>
    <s v="A01236171"/>
    <x v="85"/>
    <s v="LB"/>
    <x v="0"/>
    <n v="82.7"/>
    <m/>
    <n v="179"/>
    <m/>
    <m/>
    <m/>
    <m/>
    <m/>
    <m/>
    <m/>
    <n v="15.7"/>
    <n v="38.200000000000003"/>
    <n v="25.8"/>
    <n v="19"/>
  </r>
  <r>
    <s v="A01236171"/>
    <x v="85"/>
    <s v="LB"/>
    <x v="1"/>
    <m/>
    <n v="4.9000000000000004"/>
    <m/>
    <n v="1.6"/>
    <n v="4.51"/>
    <n v="7.29"/>
    <n v="2.62"/>
    <n v="110"/>
    <m/>
    <m/>
    <m/>
    <m/>
    <m/>
    <m/>
  </r>
  <r>
    <s v="A01236171"/>
    <x v="85"/>
    <s v="LB"/>
    <x v="4"/>
    <m/>
    <m/>
    <m/>
    <m/>
    <m/>
    <m/>
    <m/>
    <m/>
    <m/>
    <m/>
    <m/>
    <m/>
    <m/>
    <m/>
  </r>
  <r>
    <s v="A01234628"/>
    <x v="86"/>
    <s v="DL"/>
    <x v="5"/>
    <n v="117.3"/>
    <m/>
    <n v="177"/>
    <m/>
    <m/>
    <m/>
    <m/>
    <m/>
    <m/>
    <m/>
    <n v="35.6"/>
    <n v="46.9"/>
    <n v="37.4"/>
    <n v="30.3"/>
  </r>
  <r>
    <s v="A01234628"/>
    <x v="86"/>
    <s v="DL"/>
    <x v="4"/>
    <n v="114.9"/>
    <m/>
    <n v="176"/>
    <m/>
    <m/>
    <m/>
    <m/>
    <m/>
    <m/>
    <m/>
    <n v="38.299999999999997"/>
    <n v="43.9"/>
    <n v="37.1"/>
    <n v="33.299999999999997"/>
  </r>
  <r>
    <s v="A01178539"/>
    <x v="87"/>
    <s v="S"/>
    <x v="6"/>
    <m/>
    <m/>
    <m/>
    <m/>
    <m/>
    <m/>
    <m/>
    <n v="110"/>
    <m/>
    <m/>
    <m/>
    <m/>
    <m/>
    <m/>
  </r>
  <r>
    <s v="A01178539"/>
    <x v="87"/>
    <s v="S"/>
    <x v="0"/>
    <n v="74.7"/>
    <m/>
    <n v="174.3"/>
    <m/>
    <m/>
    <m/>
    <m/>
    <m/>
    <m/>
    <m/>
    <n v="9.1"/>
    <n v="38"/>
    <n v="24.6"/>
    <n v="12.1"/>
  </r>
  <r>
    <s v="A01178539"/>
    <x v="87"/>
    <s v="S"/>
    <x v="0"/>
    <m/>
    <m/>
    <m/>
    <n v="1.53"/>
    <n v="4.59"/>
    <n v="7.06"/>
    <n v="2.56"/>
    <m/>
    <m/>
    <m/>
    <m/>
    <m/>
    <m/>
    <m/>
  </r>
  <r>
    <s v="A01178539"/>
    <x v="87"/>
    <s v="S"/>
    <x v="4"/>
    <n v="76.400000000000006"/>
    <m/>
    <n v="175"/>
    <m/>
    <m/>
    <m/>
    <m/>
    <m/>
    <m/>
    <m/>
    <n v="9"/>
    <n v="38.700000000000003"/>
    <n v="24.9"/>
    <n v="11.8"/>
  </r>
  <r>
    <s v="A01178539"/>
    <x v="87"/>
    <s v="S"/>
    <x v="1"/>
    <m/>
    <m/>
    <m/>
    <m/>
    <m/>
    <m/>
    <m/>
    <m/>
    <m/>
    <m/>
    <m/>
    <m/>
    <m/>
    <m/>
  </r>
  <r>
    <s v="A01178539"/>
    <x v="87"/>
    <s v="S"/>
    <x v="5"/>
    <n v="75"/>
    <m/>
    <n v="174.7"/>
    <m/>
    <m/>
    <m/>
    <m/>
    <m/>
    <m/>
    <m/>
    <n v="8.3000000000000007"/>
    <n v="38.6"/>
    <n v="24.6"/>
    <n v="11.1"/>
  </r>
  <r>
    <s v="A01178036"/>
    <x v="88"/>
    <s v="WR"/>
    <x v="7"/>
    <n v="79.599999999999994"/>
    <m/>
    <m/>
    <n v="1.58"/>
    <n v="4.7699999999999996"/>
    <n v="7.87"/>
    <n v="2.5"/>
    <m/>
    <m/>
    <m/>
    <m/>
    <m/>
    <m/>
    <m/>
  </r>
  <r>
    <s v="A01178036"/>
    <x v="88"/>
    <s v="WR"/>
    <x v="2"/>
    <m/>
    <m/>
    <m/>
    <m/>
    <m/>
    <m/>
    <m/>
    <n v="80"/>
    <n v="85"/>
    <n v="130"/>
    <m/>
    <m/>
    <m/>
    <m/>
  </r>
  <r>
    <s v="A00839301"/>
    <x v="89"/>
    <s v="WR"/>
    <x v="4"/>
    <n v="83.1"/>
    <m/>
    <n v="177.5"/>
    <m/>
    <m/>
    <m/>
    <m/>
    <m/>
    <m/>
    <m/>
    <n v="11.2"/>
    <n v="38"/>
    <n v="26.4"/>
    <n v="13.5"/>
  </r>
  <r>
    <s v="A00839301"/>
    <x v="89"/>
    <s v="WR"/>
    <x v="8"/>
    <m/>
    <m/>
    <m/>
    <n v="1.49"/>
    <n v="4.5199999999999996"/>
    <n v="7.22"/>
    <n v="2.67"/>
    <m/>
    <m/>
    <m/>
    <m/>
    <m/>
    <m/>
    <m/>
  </r>
  <r>
    <s v="A00839301"/>
    <x v="89"/>
    <s v="WR"/>
    <x v="5"/>
    <n v="84.7"/>
    <m/>
    <n v="177"/>
    <m/>
    <m/>
    <m/>
    <m/>
    <m/>
    <m/>
    <m/>
    <n v="14.5"/>
    <n v="40.299999999999997"/>
    <n v="27"/>
    <n v="17.100000000000001"/>
  </r>
  <r>
    <s v="A00839301"/>
    <x v="89"/>
    <s v="WR"/>
    <x v="1"/>
    <m/>
    <n v="4.67"/>
    <m/>
    <n v="1.45"/>
    <n v="4.3099999999999996"/>
    <n v="7.26"/>
    <n v="2.76"/>
    <n v="105"/>
    <n v="110"/>
    <n v="150"/>
    <m/>
    <m/>
    <m/>
    <m/>
  </r>
  <r>
    <s v="A00839301"/>
    <x v="89"/>
    <s v="WR"/>
    <x v="6"/>
    <m/>
    <m/>
    <m/>
    <n v="1.48"/>
    <n v="4.59"/>
    <n v="7.15"/>
    <n v="2.77"/>
    <n v="100"/>
    <n v="85"/>
    <n v="140"/>
    <m/>
    <m/>
    <m/>
    <m/>
  </r>
  <r>
    <s v="A00832664"/>
    <x v="90"/>
    <s v="WR"/>
    <x v="4"/>
    <n v="84.6"/>
    <m/>
    <n v="182.4"/>
    <m/>
    <m/>
    <m/>
    <m/>
    <m/>
    <m/>
    <m/>
    <n v="10.5"/>
    <n v="42.5"/>
    <n v="25.4"/>
    <n v="12.4"/>
  </r>
  <r>
    <s v="A00832664"/>
    <x v="90"/>
    <s v="WR"/>
    <x v="6"/>
    <m/>
    <m/>
    <m/>
    <n v="1.49"/>
    <n v="4.46"/>
    <n v="7.19"/>
    <n v="2.7"/>
    <n v="100"/>
    <n v="85"/>
    <n v="140"/>
    <m/>
    <m/>
    <m/>
    <m/>
  </r>
  <r>
    <s v="A00832664"/>
    <x v="90"/>
    <s v="WR"/>
    <x v="5"/>
    <n v="83"/>
    <m/>
    <n v="181"/>
    <m/>
    <m/>
    <m/>
    <m/>
    <m/>
    <m/>
    <m/>
    <n v="11.3"/>
    <n v="41"/>
    <n v="25.3"/>
    <n v="13.6"/>
  </r>
  <r>
    <s v="A00832664"/>
    <x v="90"/>
    <s v="WR"/>
    <x v="8"/>
    <m/>
    <m/>
    <m/>
    <n v="1.46"/>
    <m/>
    <m/>
    <m/>
    <m/>
    <m/>
    <m/>
    <m/>
    <m/>
    <m/>
    <m/>
  </r>
  <r>
    <s v="A00832664"/>
    <x v="90"/>
    <s v="WR"/>
    <x v="0"/>
    <n v="80"/>
    <m/>
    <n v="180.7"/>
    <m/>
    <m/>
    <m/>
    <m/>
    <m/>
    <m/>
    <m/>
    <n v="11.9"/>
    <n v="38.9"/>
    <n v="24.5"/>
    <n v="14.9"/>
  </r>
  <r>
    <s v="A00832664"/>
    <x v="90"/>
    <s v="WR"/>
    <x v="1"/>
    <m/>
    <n v="4.75"/>
    <m/>
    <n v="1.47"/>
    <n v="4.37"/>
    <n v="7.18"/>
    <n v="2.7"/>
    <m/>
    <m/>
    <m/>
    <m/>
    <m/>
    <m/>
    <m/>
  </r>
  <r>
    <s v="A00832664"/>
    <x v="90"/>
    <s v="WR"/>
    <x v="0"/>
    <m/>
    <m/>
    <m/>
    <n v="1.62"/>
    <n v="4.51"/>
    <n v="7.37"/>
    <n v="2.6"/>
    <m/>
    <m/>
    <m/>
    <m/>
    <m/>
    <m/>
    <m/>
  </r>
  <r>
    <s v="A00830519"/>
    <x v="91"/>
    <s v="RB"/>
    <x v="0"/>
    <n v="76.2"/>
    <m/>
    <n v="171.3"/>
    <m/>
    <m/>
    <m/>
    <m/>
    <m/>
    <m/>
    <m/>
    <n v="10.5"/>
    <n v="37.700000000000003"/>
    <n v="26"/>
    <n v="13.8"/>
  </r>
  <r>
    <s v="A00830519"/>
    <x v="91"/>
    <s v="RB"/>
    <x v="6"/>
    <m/>
    <m/>
    <m/>
    <n v="1.42"/>
    <n v="4.49"/>
    <n v="7.37"/>
    <m/>
    <n v="110"/>
    <n v="95"/>
    <n v="120"/>
    <m/>
    <m/>
    <m/>
    <m/>
  </r>
  <r>
    <s v="A00830519"/>
    <x v="91"/>
    <s v="RB"/>
    <x v="5"/>
    <n v="77"/>
    <m/>
    <n v="170.5"/>
    <m/>
    <m/>
    <m/>
    <m/>
    <m/>
    <m/>
    <m/>
    <n v="13.1"/>
    <n v="36.6"/>
    <n v="26.5"/>
    <n v="17.100000000000001"/>
  </r>
  <r>
    <s v="A00830519"/>
    <x v="91"/>
    <s v="RB"/>
    <x v="0"/>
    <m/>
    <m/>
    <m/>
    <n v="1.45"/>
    <n v="4.4000000000000004"/>
    <n v="7.15"/>
    <n v="2.58"/>
    <m/>
    <m/>
    <m/>
    <m/>
    <m/>
    <m/>
    <m/>
  </r>
  <r>
    <s v="A00830519"/>
    <x v="91"/>
    <s v="RB"/>
    <x v="4"/>
    <n v="77.3"/>
    <m/>
    <n v="170.7"/>
    <m/>
    <m/>
    <m/>
    <m/>
    <m/>
    <m/>
    <m/>
    <n v="14.7"/>
    <n v="36"/>
    <n v="26.5"/>
    <n v="19"/>
  </r>
  <r>
    <s v="A00830519"/>
    <x v="91"/>
    <s v="RB"/>
    <x v="1"/>
    <m/>
    <m/>
    <m/>
    <m/>
    <m/>
    <m/>
    <m/>
    <m/>
    <m/>
    <m/>
    <m/>
    <m/>
    <m/>
    <m/>
  </r>
  <r>
    <s v="A00572361"/>
    <x v="92"/>
    <s v="WR"/>
    <x v="5"/>
    <n v="94.5"/>
    <m/>
    <n v="182.5"/>
    <m/>
    <m/>
    <m/>
    <m/>
    <m/>
    <m/>
    <m/>
    <n v="18.100000000000001"/>
    <n v="44"/>
    <n v="28.4"/>
    <n v="19.100000000000001"/>
  </r>
  <r>
    <s v="A00572361"/>
    <x v="92"/>
    <s v="WR"/>
    <x v="3"/>
    <n v="95.7"/>
    <m/>
    <n v="182"/>
    <n v="1.5"/>
    <n v="4.51"/>
    <n v="7.65"/>
    <m/>
    <n v="105"/>
    <m/>
    <m/>
    <m/>
    <m/>
    <m/>
    <m/>
  </r>
  <r>
    <s v="A00572361"/>
    <x v="92"/>
    <s v="WR"/>
    <x v="4"/>
    <n v="93.7"/>
    <m/>
    <n v="182.5"/>
    <m/>
    <m/>
    <m/>
    <m/>
    <m/>
    <m/>
    <m/>
    <n v="17.100000000000001"/>
    <n v="44.1"/>
    <n v="28.1"/>
    <n v="18.2"/>
  </r>
  <r>
    <s v="A00572361"/>
    <x v="92"/>
    <s v="WR"/>
    <x v="6"/>
    <m/>
    <m/>
    <m/>
    <n v="1.48"/>
    <n v="4.75"/>
    <n v="7.7"/>
    <n v="2.34"/>
    <n v="100"/>
    <m/>
    <m/>
    <m/>
    <m/>
    <m/>
    <m/>
  </r>
  <r>
    <s v="A00572361"/>
    <x v="92"/>
    <s v="WR"/>
    <x v="0"/>
    <n v="94.8"/>
    <m/>
    <n v="182"/>
    <m/>
    <m/>
    <m/>
    <m/>
    <m/>
    <m/>
    <m/>
    <n v="17.3"/>
    <n v="44.9"/>
    <n v="28.6"/>
    <n v="18.3"/>
  </r>
  <r>
    <s v="A00572361"/>
    <x v="92"/>
    <s v="WR"/>
    <x v="8"/>
    <m/>
    <m/>
    <m/>
    <n v="1.49"/>
    <n v="4.51"/>
    <n v="7.5"/>
    <n v="2.4900000000000002"/>
    <m/>
    <m/>
    <m/>
    <m/>
    <m/>
    <m/>
    <m/>
  </r>
  <r>
    <s v="A00572361"/>
    <x v="92"/>
    <s v="WR"/>
    <x v="1"/>
    <m/>
    <n v="4.76"/>
    <m/>
    <n v="1.5"/>
    <n v="4.53"/>
    <n v="7.42"/>
    <n v="2.61"/>
    <n v="100"/>
    <n v="90"/>
    <n v="160"/>
    <m/>
    <m/>
    <m/>
    <m/>
  </r>
  <r>
    <s v="A00572361"/>
    <x v="92"/>
    <s v="WR"/>
    <x v="7"/>
    <n v="89.6"/>
    <m/>
    <m/>
    <n v="1.53"/>
    <n v="4.5199999999999996"/>
    <n v="8.09"/>
    <n v="2.6"/>
    <m/>
    <m/>
    <m/>
    <m/>
    <m/>
    <m/>
    <m/>
  </r>
  <r>
    <s v="A00572361"/>
    <x v="92"/>
    <s v="WR"/>
    <x v="2"/>
    <m/>
    <m/>
    <m/>
    <m/>
    <m/>
    <m/>
    <m/>
    <n v="105"/>
    <n v="85"/>
    <n v="160"/>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7">
  <r>
    <s v="A01367061"/>
    <x v="0"/>
    <x v="0"/>
    <d v="2024-03-21T00:00:00"/>
    <m/>
    <m/>
    <n v="1.61"/>
    <n v="1.64"/>
    <n v="1.61"/>
    <n v="4.78"/>
    <n v="4.2300000000000004"/>
    <n v="4.38"/>
    <n v="4.2300000000000004"/>
    <n v="7.27"/>
    <n v="7.27"/>
    <s v="f"/>
    <n v="2.75"/>
    <n v="2.75"/>
    <n v="2.65"/>
    <n v="110"/>
    <n v="110"/>
    <m/>
    <n v="110"/>
    <n v="110"/>
    <m/>
    <s v=""/>
    <m/>
    <m/>
  </r>
  <r>
    <s v="A01749027"/>
    <x v="1"/>
    <x v="0"/>
    <d v="2024-03-21T00:00:00"/>
    <m/>
    <m/>
    <s v=""/>
    <m/>
    <m/>
    <m/>
    <s v=""/>
    <m/>
    <m/>
    <s v=""/>
    <m/>
    <m/>
    <s v=""/>
    <m/>
    <m/>
    <n v="115"/>
    <n v="115"/>
    <m/>
    <s v=""/>
    <m/>
    <m/>
    <s v=""/>
    <m/>
    <m/>
  </r>
  <r>
    <s v="A01795311"/>
    <x v="2"/>
    <x v="0"/>
    <d v="2024-03-21T00:00:00"/>
    <m/>
    <m/>
    <n v="1.48"/>
    <n v="1.59"/>
    <n v="1.48"/>
    <n v="4.53"/>
    <n v="4.47"/>
    <n v="4.47"/>
    <n v="4.5"/>
    <n v="7.2"/>
    <n v="7.2"/>
    <s v="f"/>
    <n v="2.82"/>
    <n v="2.82"/>
    <n v="2.74"/>
    <n v="85"/>
    <m/>
    <n v="85"/>
    <n v="100"/>
    <n v="90"/>
    <n v="100"/>
    <n v="140"/>
    <n v="130"/>
    <n v="140"/>
  </r>
  <r>
    <s v="A01658336"/>
    <x v="3"/>
    <x v="0"/>
    <d v="2024-03-21T00:00:00"/>
    <m/>
    <m/>
    <n v="1.43"/>
    <n v="1.49"/>
    <n v="1.43"/>
    <n v="4.47"/>
    <n v="4.3899999999999997"/>
    <n v="4.53"/>
    <n v="4.3899999999999997"/>
    <n v="7.35"/>
    <n v="7.35"/>
    <n v="7.45"/>
    <n v="2.84"/>
    <n v="2.82"/>
    <n v="2.84"/>
    <s v=""/>
    <m/>
    <m/>
    <n v="120"/>
    <n v="115"/>
    <n v="120"/>
    <n v="160"/>
    <n v="150"/>
    <n v="160"/>
  </r>
  <r>
    <s v="A01659588"/>
    <x v="4"/>
    <x v="0"/>
    <d v="2024-03-21T00:00:00"/>
    <m/>
    <m/>
    <n v="1.48"/>
    <n v="1.56"/>
    <n v="1.48"/>
    <n v="4.8"/>
    <n v="4.54"/>
    <n v="4.55"/>
    <n v="4.54"/>
    <n v="7.7"/>
    <s v="f"/>
    <n v="7.7"/>
    <n v="2.57"/>
    <n v="2.56"/>
    <n v="2.57"/>
    <n v="95"/>
    <n v="90"/>
    <n v="95"/>
    <n v="100"/>
    <n v="90"/>
    <n v="100"/>
    <n v="140"/>
    <n v="130"/>
    <n v="140"/>
  </r>
  <r>
    <s v="A01750834"/>
    <x v="5"/>
    <x v="0"/>
    <d v="2024-03-21T00:00:00"/>
    <m/>
    <m/>
    <n v="1.46"/>
    <n v="1.5"/>
    <n v="1.46"/>
    <n v="4.58"/>
    <n v="4.42"/>
    <n v="4.42"/>
    <n v="4.4400000000000004"/>
    <n v="7.33"/>
    <n v="7.33"/>
    <n v="7.48"/>
    <n v="2.66"/>
    <n v="2.66"/>
    <n v="2.61"/>
    <n v="105"/>
    <n v="105"/>
    <m/>
    <n v="115"/>
    <n v="115"/>
    <m/>
    <n v="140"/>
    <n v="140"/>
    <m/>
  </r>
  <r>
    <s v="A01733578"/>
    <x v="6"/>
    <x v="0"/>
    <d v="2024-03-21T00:00:00"/>
    <m/>
    <m/>
    <n v="1.41"/>
    <n v="1.42"/>
    <n v="1.41"/>
    <n v="4.46"/>
    <n v="4.24"/>
    <n v="4.45"/>
    <n v="4.24"/>
    <n v="6.99"/>
    <n v="7.19"/>
    <n v="6.99"/>
    <n v="2.94"/>
    <n v="2.76"/>
    <n v="2.94"/>
    <n v="100"/>
    <n v="90"/>
    <n v="100"/>
    <n v="115"/>
    <n v="110"/>
    <n v="115"/>
    <n v="140"/>
    <n v="135"/>
    <n v="140"/>
  </r>
  <r>
    <s v="A01338818"/>
    <x v="7"/>
    <x v="1"/>
    <d v="2024-03-21T00:00:00"/>
    <m/>
    <m/>
    <s v=""/>
    <m/>
    <m/>
    <m/>
    <s v=""/>
    <m/>
    <m/>
    <s v=""/>
    <m/>
    <m/>
    <s v=""/>
    <m/>
    <m/>
    <n v="135"/>
    <n v="135"/>
    <m/>
    <s v=""/>
    <m/>
    <m/>
    <s v=""/>
    <m/>
    <m/>
  </r>
  <r>
    <s v="A01369397"/>
    <x v="8"/>
    <x v="2"/>
    <d v="2024-03-21T00:00:00"/>
    <m/>
    <m/>
    <n v="1.57"/>
    <n v="1.59"/>
    <n v="1.57"/>
    <n v="5.03"/>
    <n v="4.6100000000000003"/>
    <n v="4.74"/>
    <n v="4.6100000000000003"/>
    <n v="7.66"/>
    <n v="7.78"/>
    <n v="7.66"/>
    <n v="2.67"/>
    <n v="2.67"/>
    <n v="2.59"/>
    <n v="115"/>
    <n v="115"/>
    <m/>
    <n v="115"/>
    <n v="115"/>
    <m/>
    <n v="140"/>
    <n v="140"/>
    <m/>
  </r>
  <r>
    <s v="A01567022"/>
    <x v="9"/>
    <x v="1"/>
    <d v="2024-03-21T00:00:00"/>
    <m/>
    <m/>
    <s v=""/>
    <m/>
    <m/>
    <m/>
    <s v=""/>
    <m/>
    <m/>
    <s v=""/>
    <m/>
    <m/>
    <s v=""/>
    <m/>
    <m/>
    <n v="95"/>
    <n v="95"/>
    <m/>
    <s v=""/>
    <m/>
    <m/>
    <s v=""/>
    <m/>
    <m/>
  </r>
  <r>
    <s v="A01571323"/>
    <x v="10"/>
    <x v="1"/>
    <d v="2024-03-21T00:00:00"/>
    <m/>
    <m/>
    <n v="1.67"/>
    <n v="1.67"/>
    <n v="1.68"/>
    <n v="5.0999999999999996"/>
    <n v="4.59"/>
    <n v="4.72"/>
    <n v="4.59"/>
    <n v="7.49"/>
    <n v="7.49"/>
    <n v="7.84"/>
    <n v="2.6"/>
    <n v="2.6"/>
    <n v="2.52"/>
    <n v="125"/>
    <n v="125"/>
    <m/>
    <n v="130"/>
    <n v="120"/>
    <n v="130"/>
    <n v="210"/>
    <n v="205"/>
    <n v="210"/>
  </r>
  <r>
    <s v="A01658613"/>
    <x v="11"/>
    <x v="1"/>
    <d v="2024-03-21T00:00:00"/>
    <m/>
    <m/>
    <s v=""/>
    <m/>
    <m/>
    <m/>
    <s v=""/>
    <m/>
    <m/>
    <s v=""/>
    <m/>
    <m/>
    <s v=""/>
    <m/>
    <m/>
    <n v="150"/>
    <n v="150"/>
    <m/>
    <n v="150"/>
    <n v="150"/>
    <m/>
    <n v="220"/>
    <n v="220"/>
    <m/>
  </r>
  <r>
    <s v="A01658662"/>
    <x v="12"/>
    <x v="1"/>
    <d v="2024-03-21T00:00:00"/>
    <m/>
    <m/>
    <n v="1.63"/>
    <n v="1.72"/>
    <n v="1.63"/>
    <n v="5"/>
    <n v="4.75"/>
    <n v="4.75"/>
    <n v="4.9400000000000004"/>
    <n v="7.73"/>
    <n v="7.73"/>
    <n v="7.78"/>
    <n v="2.58"/>
    <n v="2.58"/>
    <s v="f"/>
    <n v="160"/>
    <n v="160"/>
    <m/>
    <n v="150"/>
    <n v="150"/>
    <m/>
    <n v="220"/>
    <n v="220"/>
    <m/>
  </r>
  <r>
    <s v="A01660012"/>
    <x v="13"/>
    <x v="1"/>
    <d v="2024-03-21T00:00:00"/>
    <m/>
    <m/>
    <n v="1.55"/>
    <n v="1.55"/>
    <n v="1.62"/>
    <n v="5.15"/>
    <n v="4.68"/>
    <n v="4.96"/>
    <n v="4.68"/>
    <n v="7.7"/>
    <n v="7.7"/>
    <n v="7.7"/>
    <n v="2.7"/>
    <s v="f"/>
    <n v="2.7"/>
    <n v="90"/>
    <n v="90"/>
    <n v="90"/>
    <n v="80"/>
    <n v="80"/>
    <n v="80"/>
    <n v="130"/>
    <n v="110"/>
    <n v="130"/>
  </r>
  <r>
    <s v="A01660639"/>
    <x v="14"/>
    <x v="1"/>
    <d v="2024-03-21T00:00:00"/>
    <m/>
    <m/>
    <n v="1.51"/>
    <n v="1.51"/>
    <n v="1.53"/>
    <n v="4.88"/>
    <n v="4.76"/>
    <n v="4.76"/>
    <n v="4.7699999999999996"/>
    <n v="7.6"/>
    <n v="7.6"/>
    <n v="7.66"/>
    <n v="2.62"/>
    <n v="2.62"/>
    <n v="2.59"/>
    <n v="120"/>
    <n v="115"/>
    <n v="120"/>
    <s v=""/>
    <m/>
    <m/>
    <s v=""/>
    <m/>
    <m/>
  </r>
  <r>
    <s v="A01664560"/>
    <x v="15"/>
    <x v="1"/>
    <d v="2024-03-21T00:00:00"/>
    <m/>
    <m/>
    <n v="1.54"/>
    <n v="1.54"/>
    <n v="1.63"/>
    <n v="4.87"/>
    <n v="4.5999999999999996"/>
    <s v="f"/>
    <n v="4.5999999999999996"/>
    <n v="7.62"/>
    <n v="7.62"/>
    <n v="7.7"/>
    <n v="2.68"/>
    <n v="2.63"/>
    <n v="2.68"/>
    <n v="150"/>
    <n v="150"/>
    <m/>
    <n v="135"/>
    <n v="130"/>
    <n v="135"/>
    <n v="200"/>
    <n v="190"/>
    <n v="200"/>
  </r>
  <r>
    <s v="A01746058"/>
    <x v="16"/>
    <x v="1"/>
    <d v="2024-03-21T00:00:00"/>
    <m/>
    <m/>
    <n v="1.64"/>
    <n v="1.7"/>
    <n v="1.64"/>
    <n v="5.34"/>
    <n v="4.74"/>
    <n v="4.74"/>
    <n v="4.76"/>
    <n v="7.6"/>
    <n v="7.6"/>
    <n v="7.9"/>
    <n v="2.44"/>
    <n v="2.44"/>
    <n v="2.4"/>
    <n v="120"/>
    <n v="120"/>
    <m/>
    <n v="120"/>
    <n v="120"/>
    <m/>
    <n v="190"/>
    <n v="190"/>
    <m/>
  </r>
  <r>
    <s v="A01752094"/>
    <x v="17"/>
    <x v="3"/>
    <d v="2024-03-21T00:00:00"/>
    <m/>
    <m/>
    <n v="1.68"/>
    <n v="1.68"/>
    <n v="1.72"/>
    <n v="5.36"/>
    <n v="4.8899999999999997"/>
    <n v="4.8899999999999997"/>
    <n v="4.9400000000000004"/>
    <n v="7.75"/>
    <n v="7.75"/>
    <n v="7.86"/>
    <n v="2.21"/>
    <n v="2.12"/>
    <n v="2.21"/>
    <n v="120"/>
    <n v="120"/>
    <m/>
    <n v="115"/>
    <n v="115"/>
    <m/>
    <n v="185"/>
    <n v="185"/>
    <m/>
  </r>
  <r>
    <s v="A01770998"/>
    <x v="18"/>
    <x v="2"/>
    <d v="2024-03-21T00:00:00"/>
    <m/>
    <m/>
    <n v="1.69"/>
    <n v="1.73"/>
    <n v="1.69"/>
    <n v="5.28"/>
    <n v="4.87"/>
    <n v="4.87"/>
    <n v="5.01"/>
    <n v="7.85"/>
    <n v="7.85"/>
    <n v="8.0299999999999994"/>
    <n v="2.2000000000000002"/>
    <s v="f"/>
    <n v="2.2000000000000002"/>
    <n v="100"/>
    <n v="100"/>
    <m/>
    <n v="80"/>
    <n v="80"/>
    <m/>
    <n v="120"/>
    <n v="120"/>
    <m/>
  </r>
  <r>
    <s v="A07094790"/>
    <x v="19"/>
    <x v="3"/>
    <d v="2024-03-21T00:00:00"/>
    <m/>
    <m/>
    <s v=""/>
    <m/>
    <m/>
    <m/>
    <s v=""/>
    <m/>
    <m/>
    <s v=""/>
    <m/>
    <m/>
    <s v=""/>
    <m/>
    <m/>
    <s v=""/>
    <m/>
    <m/>
    <s v=""/>
    <m/>
    <m/>
    <s v=""/>
    <m/>
    <m/>
  </r>
  <r>
    <s v="A01667127"/>
    <x v="20"/>
    <x v="4"/>
    <d v="2024-03-21T00:00:00"/>
    <m/>
    <m/>
    <n v="1.58"/>
    <n v="1.67"/>
    <n v="1.58"/>
    <n v="5.03"/>
    <n v="4.45"/>
    <n v="4.5199999999999996"/>
    <n v="4.45"/>
    <n v="7.19"/>
    <n v="7.4"/>
    <n v="7.19"/>
    <n v="2.54"/>
    <n v="2.54"/>
    <n v="2.44"/>
    <n v="70"/>
    <n v="70"/>
    <m/>
    <n v="90"/>
    <n v="90"/>
    <m/>
    <n v="130"/>
    <n v="130"/>
    <m/>
  </r>
  <r>
    <s v="A01236171"/>
    <x v="21"/>
    <x v="2"/>
    <d v="2024-03-21T00:00:00"/>
    <m/>
    <m/>
    <n v="1.6"/>
    <n v="1.6"/>
    <m/>
    <n v="4.9000000000000004"/>
    <n v="4.51"/>
    <n v="4.51"/>
    <n v="4.5599999999999996"/>
    <n v="7.29"/>
    <n v="7.63"/>
    <n v="7.29"/>
    <n v="2.62"/>
    <n v="2.62"/>
    <n v="2.52"/>
    <n v="110"/>
    <n v="110"/>
    <m/>
    <s v=""/>
    <m/>
    <m/>
    <s v=""/>
    <m/>
    <m/>
  </r>
  <r>
    <s v="A01368369"/>
    <x v="22"/>
    <x v="2"/>
    <d v="2024-03-21T00:00:00"/>
    <m/>
    <m/>
    <n v="1.51"/>
    <n v="1.51"/>
    <n v="1.56"/>
    <n v="4.87"/>
    <n v="4.4400000000000004"/>
    <n v="4.6900000000000004"/>
    <n v="4.4400000000000004"/>
    <n v="7.5"/>
    <n v="7.58"/>
    <n v="7.5"/>
    <n v="2.63"/>
    <n v="2.62"/>
    <n v="2.63"/>
    <s v=""/>
    <m/>
    <m/>
    <s v=""/>
    <m/>
    <m/>
    <s v=""/>
    <m/>
    <m/>
  </r>
  <r>
    <s v="A01368699"/>
    <x v="23"/>
    <x v="2"/>
    <d v="2024-03-21T00:00:00"/>
    <m/>
    <m/>
    <s v=""/>
    <m/>
    <m/>
    <m/>
    <s v=""/>
    <m/>
    <m/>
    <s v=""/>
    <m/>
    <m/>
    <s v=""/>
    <m/>
    <m/>
    <s v=""/>
    <m/>
    <m/>
    <s v=""/>
    <m/>
    <m/>
    <s v=""/>
    <m/>
    <m/>
  </r>
  <r>
    <s v="A01379096"/>
    <x v="24"/>
    <x v="2"/>
    <d v="2024-03-21T00:00:00"/>
    <m/>
    <m/>
    <n v="1.57"/>
    <n v="1.58"/>
    <n v="1.57"/>
    <n v="4.8899999999999997"/>
    <n v="4.95"/>
    <n v="4.95"/>
    <n v="5.12"/>
    <n v="7.65"/>
    <n v="7.7"/>
    <n v="7.65"/>
    <n v="2.4900000000000002"/>
    <n v="2.4900000000000002"/>
    <s v="f"/>
    <n v="125"/>
    <n v="120"/>
    <n v="125"/>
    <n v="125"/>
    <n v="120"/>
    <n v="125"/>
    <n v="195"/>
    <n v="180"/>
    <n v="195"/>
  </r>
  <r>
    <s v="A01658634"/>
    <x v="25"/>
    <x v="2"/>
    <d v="2024-03-21T00:00:00"/>
    <m/>
    <m/>
    <n v="1.4"/>
    <n v="1.43"/>
    <n v="1.4"/>
    <n v="4.55"/>
    <n v="4.33"/>
    <n v="4.42"/>
    <n v="4.33"/>
    <n v="7.13"/>
    <n v="7.9"/>
    <n v="7.13"/>
    <n v="2.66"/>
    <n v="2.66"/>
    <n v="2.6"/>
    <s v=""/>
    <m/>
    <m/>
    <n v="130"/>
    <m/>
    <n v="130"/>
    <n v="185"/>
    <n v="185"/>
    <m/>
  </r>
  <r>
    <s v="A01664535"/>
    <x v="26"/>
    <x v="2"/>
    <d v="2024-03-21T00:00:00"/>
    <m/>
    <m/>
    <n v="1.5"/>
    <n v="1.5"/>
    <n v="1.54"/>
    <n v="4.8499999999999996"/>
    <n v="4.53"/>
    <n v="4.53"/>
    <n v="4.76"/>
    <n v="7.4"/>
    <n v="7.4"/>
    <n v="7.7"/>
    <n v="2.48"/>
    <n v="2.48"/>
    <n v="2.48"/>
    <n v="120"/>
    <n v="110"/>
    <n v="120"/>
    <n v="105"/>
    <n v="100"/>
    <n v="105"/>
    <n v="160"/>
    <n v="160"/>
    <m/>
  </r>
  <r>
    <s v="A01666420"/>
    <x v="27"/>
    <x v="2"/>
    <d v="2024-03-21T00:00:00"/>
    <m/>
    <m/>
    <n v="1.56"/>
    <n v="1.56"/>
    <n v="1.58"/>
    <n v="4.92"/>
    <n v="4.84"/>
    <n v="4.8600000000000003"/>
    <n v="4.84"/>
    <n v="7.63"/>
    <n v="7.85"/>
    <n v="7.63"/>
    <n v="2.5299999999999998"/>
    <n v="2.5299999999999998"/>
    <n v="2.5"/>
    <n v="100"/>
    <n v="100"/>
    <m/>
    <n v="100"/>
    <m/>
    <n v="100"/>
    <s v=""/>
    <m/>
    <m/>
  </r>
  <r>
    <s v="A01738038"/>
    <x v="28"/>
    <x v="2"/>
    <d v="2024-03-21T00:00:00"/>
    <m/>
    <m/>
    <s v=""/>
    <m/>
    <m/>
    <m/>
    <s v=""/>
    <m/>
    <m/>
    <s v=""/>
    <m/>
    <m/>
    <s v=""/>
    <m/>
    <m/>
    <n v="115"/>
    <n v="115"/>
    <m/>
    <s v=""/>
    <m/>
    <m/>
    <s v=""/>
    <m/>
    <m/>
  </r>
  <r>
    <s v="A01749711"/>
    <x v="29"/>
    <x v="2"/>
    <d v="2024-03-21T00:00:00"/>
    <m/>
    <m/>
    <n v="1.54"/>
    <n v="1.54"/>
    <n v="1.56"/>
    <n v="4.8899999999999997"/>
    <n v="4.4400000000000004"/>
    <n v="4.4400000000000004"/>
    <n v="4.63"/>
    <n v="7.08"/>
    <n v="7.08"/>
    <n v="7.27"/>
    <n v="2.6"/>
    <n v="2.6"/>
    <n v="2.52"/>
    <n v="125"/>
    <n v="115"/>
    <n v="125"/>
    <n v="120"/>
    <n v="110"/>
    <n v="120"/>
    <n v="170"/>
    <n v="160"/>
    <n v="170"/>
  </r>
  <r>
    <s v="A01643546"/>
    <x v="30"/>
    <x v="3"/>
    <d v="2024-03-21T00:00:00"/>
    <m/>
    <m/>
    <n v="1.74"/>
    <n v="1.78"/>
    <n v="1.74"/>
    <n v="5.6"/>
    <n v="4.91"/>
    <n v="5.07"/>
    <n v="4.91"/>
    <n v="8.2100000000000009"/>
    <n v="8.35"/>
    <n v="8.2100000000000009"/>
    <n v="2.12"/>
    <n v="2.12"/>
    <n v="2.12"/>
    <n v="110"/>
    <n v="110"/>
    <m/>
    <n v="100"/>
    <n v="100"/>
    <m/>
    <n v="180"/>
    <n v="180"/>
    <m/>
  </r>
  <r>
    <s v="A01653023"/>
    <x v="31"/>
    <x v="3"/>
    <d v="2024-03-21T00:00:00"/>
    <m/>
    <m/>
    <s v=""/>
    <m/>
    <m/>
    <m/>
    <s v=""/>
    <m/>
    <m/>
    <s v=""/>
    <m/>
    <m/>
    <s v=""/>
    <m/>
    <m/>
    <s v=""/>
    <m/>
    <m/>
    <s v=""/>
    <m/>
    <m/>
    <s v=""/>
    <m/>
    <m/>
  </r>
  <r>
    <s v="A01655343"/>
    <x v="32"/>
    <x v="3"/>
    <d v="2024-03-21T00:00:00"/>
    <m/>
    <m/>
    <n v="1.55"/>
    <n v="1.55"/>
    <n v="1.57"/>
    <n v="5.03"/>
    <n v="4.78"/>
    <n v="4.78"/>
    <n v="4.93"/>
    <n v="7.66"/>
    <n v="7.66"/>
    <n v="7.73"/>
    <n v="2.2799999999999998"/>
    <s v="f"/>
    <n v="2.2799999999999998"/>
    <n v="135"/>
    <n v="135"/>
    <m/>
    <n v="120"/>
    <n v="120"/>
    <m/>
    <n v="180"/>
    <n v="180"/>
    <m/>
  </r>
  <r>
    <s v="A01659580"/>
    <x v="33"/>
    <x v="3"/>
    <d v="2024-03-21T00:00:00"/>
    <m/>
    <m/>
    <s v=""/>
    <m/>
    <m/>
    <m/>
    <s v=""/>
    <m/>
    <m/>
    <s v=""/>
    <m/>
    <m/>
    <s v=""/>
    <m/>
    <m/>
    <n v="135"/>
    <n v="135"/>
    <m/>
    <s v=""/>
    <m/>
    <m/>
    <s v=""/>
    <m/>
    <m/>
  </r>
  <r>
    <s v="A01663610"/>
    <x v="34"/>
    <x v="3"/>
    <d v="2024-03-21T00:00:00"/>
    <m/>
    <m/>
    <s v=""/>
    <m/>
    <m/>
    <m/>
    <s v=""/>
    <m/>
    <m/>
    <s v=""/>
    <m/>
    <m/>
    <s v=""/>
    <m/>
    <m/>
    <n v="125"/>
    <n v="125"/>
    <m/>
    <s v=""/>
    <m/>
    <m/>
    <s v=""/>
    <m/>
    <m/>
  </r>
  <r>
    <s v="A01666099"/>
    <x v="35"/>
    <x v="3"/>
    <d v="2024-03-21T00:00:00"/>
    <m/>
    <m/>
    <n v="1.67"/>
    <n v="1.67"/>
    <n v="1.72"/>
    <n v="5.3"/>
    <n v="4.8499999999999996"/>
    <n v="4.87"/>
    <n v="4.8499999999999996"/>
    <n v="7.83"/>
    <n v="7.98"/>
    <n v="7.83"/>
    <n v="2.3199999999999998"/>
    <n v="2.21"/>
    <n v="2.3199999999999998"/>
    <s v=""/>
    <m/>
    <m/>
    <s v=""/>
    <m/>
    <m/>
    <s v=""/>
    <m/>
    <m/>
  </r>
  <r>
    <s v="A01666750"/>
    <x v="36"/>
    <x v="3"/>
    <d v="2024-03-21T00:00:00"/>
    <m/>
    <m/>
    <n v="1.96"/>
    <n v="1.96"/>
    <n v="1.97"/>
    <n v="6.38"/>
    <n v="5.68"/>
    <n v="5.68"/>
    <n v="5.68"/>
    <n v="9.1999999999999993"/>
    <n v="9.1999999999999993"/>
    <n v="9.31"/>
    <n v="2.02"/>
    <n v="1.94"/>
    <n v="2.02"/>
    <n v="110"/>
    <n v="110"/>
    <m/>
    <n v="80"/>
    <n v="60"/>
    <n v="80"/>
    <n v="90"/>
    <n v="90"/>
    <m/>
  </r>
  <r>
    <s v="A01667125"/>
    <x v="37"/>
    <x v="3"/>
    <d v="2024-03-21T00:00:00"/>
    <m/>
    <m/>
    <n v="1.72"/>
    <n v="1.72"/>
    <n v="1.73"/>
    <n v="5.39"/>
    <n v="5.27"/>
    <n v="5.41"/>
    <n v="5.27"/>
    <n v="8.35"/>
    <n v="8.43"/>
    <n v="8.35"/>
    <n v="2.2599999999999998"/>
    <n v="2.2599999999999998"/>
    <n v="2.2400000000000002"/>
    <n v="100"/>
    <n v="100"/>
    <m/>
    <n v="95"/>
    <n v="90"/>
    <n v="95"/>
    <n v="150"/>
    <n v="150"/>
    <m/>
  </r>
  <r>
    <s v="A01771908"/>
    <x v="38"/>
    <x v="3"/>
    <d v="2024-03-21T00:00:00"/>
    <m/>
    <m/>
    <n v="1.84"/>
    <n v="1.88"/>
    <n v="1.84"/>
    <n v="5.7"/>
    <n v="5.32"/>
    <n v="5.32"/>
    <n v="5.37"/>
    <n v="8.35"/>
    <n v="8.68"/>
    <n v="8.35"/>
    <n v="2.0099999999999998"/>
    <n v="2.0099999999999998"/>
    <n v="1.93"/>
    <n v="130"/>
    <n v="130"/>
    <m/>
    <n v="105"/>
    <n v="105"/>
    <m/>
    <n v="185"/>
    <n v="185"/>
    <m/>
  </r>
  <r>
    <s v="A07094763"/>
    <x v="39"/>
    <x v="3"/>
    <d v="2024-03-21T00:00:00"/>
    <m/>
    <m/>
    <n v="1.63"/>
    <n v="1.63"/>
    <n v="1.65"/>
    <n v="5.35"/>
    <n v="5"/>
    <n v="5.04"/>
    <n v="5"/>
    <n v="7.95"/>
    <n v="8.35"/>
    <n v="7.95"/>
    <n v="2.34"/>
    <n v="2.34"/>
    <n v="2.2200000000000002"/>
    <n v="90"/>
    <n v="90"/>
    <m/>
    <n v="95"/>
    <n v="95"/>
    <m/>
    <n v="150"/>
    <n v="150"/>
    <m/>
  </r>
  <r>
    <s v="A01286330"/>
    <x v="40"/>
    <x v="5"/>
    <d v="2024-03-21T00:00:00"/>
    <m/>
    <m/>
    <n v="1.55"/>
    <n v="1.57"/>
    <n v="1.55"/>
    <n v="4.88"/>
    <n v="4.72"/>
    <n v="4.72"/>
    <n v="4.75"/>
    <n v="7.46"/>
    <n v="7.46"/>
    <n v="7.79"/>
    <n v="2.4900000000000002"/>
    <s v="f"/>
    <n v="2.4900000000000002"/>
    <n v="100"/>
    <n v="100"/>
    <m/>
    <n v="95"/>
    <n v="95"/>
    <m/>
    <n v="125"/>
    <n v="125"/>
    <m/>
  </r>
  <r>
    <s v="A01638537"/>
    <x v="41"/>
    <x v="5"/>
    <d v="2024-03-21T00:00:00"/>
    <m/>
    <m/>
    <n v="1.43"/>
    <n v="1.5"/>
    <n v="1.43"/>
    <n v="4.72"/>
    <n v="4.3899999999999997"/>
    <n v="4.3899999999999997"/>
    <n v="4.3899999999999997"/>
    <n v="7.21"/>
    <n v="7.21"/>
    <n v="7.28"/>
    <n v="2.72"/>
    <n v="2.72"/>
    <n v="2.62"/>
    <n v="100"/>
    <n v="100"/>
    <m/>
    <n v="120"/>
    <n v="120"/>
    <m/>
    <n v="150"/>
    <n v="150"/>
    <m/>
  </r>
  <r>
    <s v="A01656981"/>
    <x v="42"/>
    <x v="5"/>
    <d v="2024-03-21T00:00:00"/>
    <m/>
    <m/>
    <n v="1.56"/>
    <n v="1.56"/>
    <n v="1.6"/>
    <n v="4.9800000000000004"/>
    <n v="4.4800000000000004"/>
    <n v="4.4800000000000004"/>
    <n v="4.5"/>
    <n v="7.75"/>
    <n v="7.75"/>
    <s v="f"/>
    <n v="2.57"/>
    <n v="2.57"/>
    <n v="2.57"/>
    <n v="100"/>
    <n v="100"/>
    <m/>
    <n v="110"/>
    <n v="110"/>
    <m/>
    <n v="150"/>
    <n v="150"/>
    <m/>
  </r>
  <r>
    <s v="A01660531"/>
    <x v="43"/>
    <x v="5"/>
    <d v="2024-03-21T00:00:00"/>
    <m/>
    <m/>
    <n v="1.48"/>
    <n v="1.5"/>
    <n v="1.48"/>
    <n v="4.4800000000000004"/>
    <n v="4.45"/>
    <n v="4.57"/>
    <n v="4.45"/>
    <n v="7.24"/>
    <s v="f"/>
    <n v="7.24"/>
    <n v="2.97"/>
    <s v="f"/>
    <n v="2.97"/>
    <n v="85"/>
    <n v="85"/>
    <m/>
    <n v="120"/>
    <n v="120"/>
    <m/>
    <n v="155"/>
    <n v="155"/>
    <m/>
  </r>
  <r>
    <s v="A00830519"/>
    <x v="44"/>
    <x v="6"/>
    <d v="2024-03-21T00:00:00"/>
    <m/>
    <m/>
    <s v=""/>
    <m/>
    <m/>
    <m/>
    <s v=""/>
    <m/>
    <m/>
    <s v=""/>
    <m/>
    <m/>
    <s v=""/>
    <m/>
    <m/>
    <s v=""/>
    <m/>
    <m/>
    <s v=""/>
    <m/>
    <m/>
    <s v=""/>
    <m/>
    <m/>
  </r>
  <r>
    <s v="A01569156"/>
    <x v="45"/>
    <x v="6"/>
    <d v="2024-03-21T00:00:00"/>
    <m/>
    <m/>
    <n v="1.51"/>
    <n v="1.51"/>
    <n v="1.54"/>
    <n v="4.66"/>
    <n v="4.32"/>
    <n v="6.33"/>
    <n v="4.32"/>
    <n v="7.03"/>
    <n v="7.03"/>
    <n v="7.08"/>
    <n v="2.72"/>
    <n v="2.72"/>
    <n v="2.71"/>
    <n v="110"/>
    <n v="110"/>
    <m/>
    <n v="140"/>
    <n v="140"/>
    <m/>
    <n v="185"/>
    <n v="185"/>
    <m/>
  </r>
  <r>
    <s v="A01658547"/>
    <x v="46"/>
    <x v="6"/>
    <d v="2024-03-21T00:00:00"/>
    <m/>
    <m/>
    <s v=""/>
    <m/>
    <m/>
    <m/>
    <s v=""/>
    <m/>
    <m/>
    <s v=""/>
    <m/>
    <m/>
    <s v=""/>
    <m/>
    <m/>
    <s v=""/>
    <m/>
    <m/>
    <s v=""/>
    <m/>
    <m/>
    <s v=""/>
    <m/>
    <m/>
  </r>
  <r>
    <s v="A01658834"/>
    <x v="47"/>
    <x v="6"/>
    <d v="2024-03-21T00:00:00"/>
    <m/>
    <m/>
    <s v=""/>
    <m/>
    <m/>
    <m/>
    <s v=""/>
    <m/>
    <m/>
    <n v="7.15"/>
    <n v="7.15"/>
    <n v="7.34"/>
    <s v=""/>
    <m/>
    <m/>
    <s v=""/>
    <m/>
    <m/>
    <s v=""/>
    <m/>
    <m/>
    <s v=""/>
    <m/>
    <m/>
  </r>
  <r>
    <s v="A01667010"/>
    <x v="48"/>
    <x v="6"/>
    <d v="2024-03-21T00:00:00"/>
    <m/>
    <m/>
    <n v="1.4"/>
    <n v="1.48"/>
    <n v="1.4"/>
    <n v="4.57"/>
    <n v="4.4400000000000004"/>
    <n v="4.57"/>
    <n v="4.4400000000000004"/>
    <n v="7.2"/>
    <n v="7.2"/>
    <n v="7.45"/>
    <n v="2.79"/>
    <n v="2.78"/>
    <n v="2.79"/>
    <n v="90"/>
    <n v="90"/>
    <m/>
    <n v="100"/>
    <n v="100"/>
    <m/>
    <n v="150"/>
    <n v="150"/>
    <m/>
  </r>
  <r>
    <s v="A01752279"/>
    <x v="49"/>
    <x v="6"/>
    <d v="2024-03-21T00:00:00"/>
    <m/>
    <m/>
    <n v="1.53"/>
    <n v="1.57"/>
    <n v="1.53"/>
    <n v="4.84"/>
    <n v="4.59"/>
    <n v="4.59"/>
    <n v="4.66"/>
    <n v="7.34"/>
    <s v="f"/>
    <n v="7.34"/>
    <n v="2.48"/>
    <n v="2.46"/>
    <n v="2.48"/>
    <n v="100"/>
    <n v="100"/>
    <m/>
    <n v="110"/>
    <n v="110"/>
    <m/>
    <n v="140"/>
    <n v="140"/>
    <m/>
  </r>
  <r>
    <s v="A01771026"/>
    <x v="50"/>
    <x v="6"/>
    <d v="2024-03-21T00:00:00"/>
    <m/>
    <m/>
    <s v=""/>
    <m/>
    <m/>
    <m/>
    <s v=""/>
    <m/>
    <m/>
    <s v=""/>
    <m/>
    <m/>
    <s v=""/>
    <m/>
    <m/>
    <n v="150"/>
    <n v="150"/>
    <m/>
    <s v=""/>
    <m/>
    <m/>
    <s v=""/>
    <m/>
    <m/>
  </r>
  <r>
    <s v="A01178539"/>
    <x v="51"/>
    <x v="7"/>
    <d v="2024-03-21T00:00:00"/>
    <m/>
    <m/>
    <s v=""/>
    <m/>
    <m/>
    <m/>
    <s v=""/>
    <m/>
    <m/>
    <s v=""/>
    <m/>
    <m/>
    <s v=""/>
    <m/>
    <m/>
    <s v=""/>
    <m/>
    <m/>
    <s v=""/>
    <m/>
    <m/>
    <s v=""/>
    <m/>
    <m/>
  </r>
  <r>
    <s v="A01236282"/>
    <x v="52"/>
    <x v="7"/>
    <d v="2024-03-21T00:00:00"/>
    <m/>
    <m/>
    <n v="1.56"/>
    <n v="1.62"/>
    <n v="1.56"/>
    <n v="4.92"/>
    <n v="4.5999999999999996"/>
    <n v="4.5999999999999996"/>
    <n v="4.68"/>
    <n v="7.6"/>
    <n v="7.63"/>
    <n v="7.6"/>
    <n v="2.67"/>
    <n v="2.67"/>
    <n v="2.63"/>
    <n v="115"/>
    <n v="115"/>
    <m/>
    <n v="105"/>
    <n v="105"/>
    <m/>
    <n v="145"/>
    <n v="145"/>
    <m/>
  </r>
  <r>
    <s v="A01379794"/>
    <x v="53"/>
    <x v="7"/>
    <d v="2024-03-21T00:00:00"/>
    <m/>
    <m/>
    <n v="1.59"/>
    <n v="1.62"/>
    <n v="1.59"/>
    <n v="4.8"/>
    <n v="4.3600000000000003"/>
    <n v="4.3600000000000003"/>
    <n v="4.5599999999999996"/>
    <n v="7.25"/>
    <n v="7.25"/>
    <n v="7.68"/>
    <n v="2.4900000000000002"/>
    <s v="f"/>
    <n v="2.4900000000000002"/>
    <s v=""/>
    <m/>
    <m/>
    <s v=""/>
    <m/>
    <m/>
    <s v=""/>
    <m/>
    <m/>
  </r>
  <r>
    <s v="A01571492"/>
    <x v="54"/>
    <x v="7"/>
    <d v="2024-03-21T00:00:00"/>
    <m/>
    <m/>
    <n v="1.48"/>
    <n v="1.58"/>
    <n v="1.48"/>
    <n v="4.6100000000000003"/>
    <n v="4.43"/>
    <n v="4.4400000000000004"/>
    <n v="4.43"/>
    <n v="7.24"/>
    <n v="7.24"/>
    <n v="7.27"/>
    <n v="2.74"/>
    <n v="2.72"/>
    <n v="2.74"/>
    <n v="100"/>
    <n v="100"/>
    <m/>
    <n v="100"/>
    <n v="100"/>
    <m/>
    <n v="150"/>
    <n v="150"/>
    <m/>
  </r>
  <r>
    <s v="A01658813"/>
    <x v="55"/>
    <x v="7"/>
    <d v="2024-03-21T00:00:00"/>
    <m/>
    <m/>
    <s v=""/>
    <m/>
    <m/>
    <m/>
    <s v=""/>
    <m/>
    <m/>
    <s v=""/>
    <m/>
    <m/>
    <s v=""/>
    <m/>
    <m/>
    <s v=""/>
    <m/>
    <m/>
    <s v=""/>
    <m/>
    <m/>
    <s v=""/>
    <m/>
    <m/>
  </r>
  <r>
    <s v="A01749922"/>
    <x v="56"/>
    <x v="7"/>
    <d v="2024-03-21T00:00:00"/>
    <m/>
    <m/>
    <n v="1.48"/>
    <n v="1.49"/>
    <n v="1.48"/>
    <n v="4.7"/>
    <n v="4.42"/>
    <n v="4.42"/>
    <n v="4.45"/>
    <s v=""/>
    <m/>
    <m/>
    <s v=""/>
    <m/>
    <m/>
    <n v="115"/>
    <n v="115"/>
    <m/>
    <s v=""/>
    <m/>
    <m/>
    <s v=""/>
    <m/>
    <m/>
  </r>
  <r>
    <s v="A01770413"/>
    <x v="57"/>
    <x v="7"/>
    <d v="2024-03-21T00:00:00"/>
    <m/>
    <m/>
    <n v="1.5"/>
    <n v="1.53"/>
    <n v="1.5"/>
    <n v="4.6900000000000004"/>
    <n v="4.37"/>
    <n v="4.41"/>
    <n v="4.37"/>
    <n v="7.47"/>
    <n v="7.58"/>
    <n v="7.47"/>
    <n v="2.71"/>
    <s v="f"/>
    <n v="2.71"/>
    <n v="120"/>
    <n v="120"/>
    <m/>
    <n v="110"/>
    <n v="110"/>
    <m/>
    <n v="150"/>
    <n v="150"/>
    <m/>
  </r>
  <r>
    <s v="A01781586"/>
    <x v="58"/>
    <x v="7"/>
    <d v="2024-03-21T00:00:00"/>
    <m/>
    <m/>
    <n v="1.46"/>
    <n v="1.53"/>
    <n v="1.46"/>
    <n v="4.5599999999999996"/>
    <n v="4.4400000000000004"/>
    <n v="4.59"/>
    <n v="4.4400000000000004"/>
    <n v="7.34"/>
    <n v="7.44"/>
    <n v="7.34"/>
    <n v="2.7"/>
    <n v="2.66"/>
    <n v="2.7"/>
    <n v="110"/>
    <n v="110"/>
    <m/>
    <n v="110"/>
    <n v="110"/>
    <m/>
    <n v="140"/>
    <n v="140"/>
    <m/>
  </r>
  <r>
    <s v="A01368456"/>
    <x v="59"/>
    <x v="8"/>
    <d v="2024-03-21T00:00:00"/>
    <m/>
    <m/>
    <n v="1.48"/>
    <n v="1.48"/>
    <n v="1.53"/>
    <n v="4.75"/>
    <n v="4.5599999999999996"/>
    <n v="4.66"/>
    <n v="4.5599999999999996"/>
    <n v="7.63"/>
    <n v="7.63"/>
    <s v="f"/>
    <n v="2.79"/>
    <s v="f"/>
    <n v="2.79"/>
    <n v="120"/>
    <n v="120"/>
    <m/>
    <n v="130"/>
    <n v="130"/>
    <m/>
    <n v="150"/>
    <n v="150"/>
    <m/>
  </r>
  <r>
    <s v="A01666492"/>
    <x v="60"/>
    <x v="8"/>
    <d v="2024-03-21T00:00:00"/>
    <m/>
    <m/>
    <s v=""/>
    <m/>
    <m/>
    <m/>
    <s v=""/>
    <m/>
    <m/>
    <s v=""/>
    <m/>
    <m/>
    <s v=""/>
    <m/>
    <m/>
    <n v="105"/>
    <n v="105"/>
    <m/>
    <s v=""/>
    <m/>
    <m/>
    <s v=""/>
    <m/>
    <m/>
  </r>
  <r>
    <s v="A00572361"/>
    <x v="61"/>
    <x v="9"/>
    <d v="2024-03-21T00:00:00"/>
    <m/>
    <m/>
    <n v="1.5"/>
    <n v="1.61"/>
    <n v="1.5"/>
    <n v="4.76"/>
    <n v="4.53"/>
    <n v="4.63"/>
    <n v="4.53"/>
    <n v="7.42"/>
    <n v="7.42"/>
    <n v="7.53"/>
    <n v="2.61"/>
    <n v="2.61"/>
    <n v="2.59"/>
    <n v="100"/>
    <n v="100"/>
    <m/>
    <n v="90"/>
    <n v="90"/>
    <m/>
    <n v="160"/>
    <n v="160"/>
    <m/>
  </r>
  <r>
    <s v="A00832664"/>
    <x v="62"/>
    <x v="9"/>
    <d v="2024-03-21T00:00:00"/>
    <m/>
    <m/>
    <n v="1.47"/>
    <n v="1.53"/>
    <n v="1.47"/>
    <n v="4.75"/>
    <n v="4.37"/>
    <n v="4.37"/>
    <n v="4.47"/>
    <n v="7.18"/>
    <n v="7.18"/>
    <s v="f"/>
    <n v="2.7"/>
    <s v="f"/>
    <n v="2.7"/>
    <s v=""/>
    <m/>
    <m/>
    <s v=""/>
    <m/>
    <m/>
    <s v=""/>
    <m/>
    <m/>
  </r>
  <r>
    <s v="A00839301"/>
    <x v="63"/>
    <x v="9"/>
    <d v="2024-03-21T00:00:00"/>
    <m/>
    <m/>
    <n v="1.45"/>
    <n v="1.66"/>
    <n v="1.45"/>
    <n v="4.67"/>
    <n v="4.3099999999999996"/>
    <n v="4.34"/>
    <n v="4.3099999999999996"/>
    <n v="7.26"/>
    <s v="f"/>
    <n v="7.26"/>
    <n v="2.76"/>
    <n v="2.76"/>
    <s v="f"/>
    <n v="105"/>
    <n v="105"/>
    <m/>
    <n v="110"/>
    <n v="110"/>
    <m/>
    <n v="150"/>
    <n v="150"/>
    <m/>
  </r>
  <r>
    <s v="A01652183"/>
    <x v="64"/>
    <x v="9"/>
    <d v="2024-03-21T00:00:00"/>
    <m/>
    <m/>
    <n v="1.43"/>
    <n v="1.44"/>
    <n v="1.43"/>
    <n v="4.3600000000000003"/>
    <n v="4.29"/>
    <n v="4.29"/>
    <s v="f"/>
    <n v="6.85"/>
    <n v="6.85"/>
    <s v="f"/>
    <n v="2.66"/>
    <s v="f"/>
    <n v="2.66"/>
    <s v=""/>
    <m/>
    <m/>
    <s v=""/>
    <m/>
    <m/>
    <n v="130"/>
    <n v="130"/>
    <m/>
  </r>
  <r>
    <s v="A01655470"/>
    <x v="65"/>
    <x v="9"/>
    <d v="2024-03-21T00:00:00"/>
    <m/>
    <m/>
    <n v="1.45"/>
    <n v="1.48"/>
    <n v="1.45"/>
    <n v="4.58"/>
    <n v="4.29"/>
    <n v="4.3099999999999996"/>
    <n v="4.29"/>
    <n v="7.36"/>
    <n v="7.36"/>
    <s v="f"/>
    <n v="2.63"/>
    <n v="2.61"/>
    <n v="2.63"/>
    <n v="85"/>
    <n v="85"/>
    <m/>
    <n v="85"/>
    <n v="85"/>
    <m/>
    <n v="115"/>
    <n v="115"/>
    <m/>
  </r>
  <r>
    <s v="A01658812"/>
    <x v="66"/>
    <x v="9"/>
    <d v="2024-03-21T00:00:00"/>
    <m/>
    <m/>
    <n v="1.42"/>
    <n v="1.42"/>
    <n v="1.44"/>
    <n v="4.46"/>
    <n v="4.2300000000000004"/>
    <n v="4.32"/>
    <n v="4.2300000000000004"/>
    <n v="7.03"/>
    <n v="7.11"/>
    <n v="7.03"/>
    <n v="2.76"/>
    <n v="2.73"/>
    <n v="2.76"/>
    <s v=""/>
    <m/>
    <m/>
    <s v=""/>
    <m/>
    <m/>
    <s v=""/>
    <m/>
    <m/>
  </r>
  <r>
    <s v="A01667110"/>
    <x v="67"/>
    <x v="9"/>
    <d v="2024-03-21T00:00:00"/>
    <m/>
    <m/>
    <n v="1.43"/>
    <n v="1.43"/>
    <n v="1.43"/>
    <n v="4.45"/>
    <n v="4.18"/>
    <n v="4.18"/>
    <n v="4.26"/>
    <n v="6.75"/>
    <s v="f"/>
    <n v="6.75"/>
    <n v="2.97"/>
    <s v="f"/>
    <n v="2.97"/>
    <n v="95"/>
    <n v="95"/>
    <m/>
    <n v="95"/>
    <n v="95"/>
    <m/>
    <n v="100"/>
    <n v="100"/>
    <m/>
  </r>
  <r>
    <s v="A01749645"/>
    <x v="68"/>
    <x v="9"/>
    <d v="2024-03-21T00:00:00"/>
    <m/>
    <m/>
    <n v="1.44"/>
    <n v="1.44"/>
    <n v="1.5"/>
    <n v="4.78"/>
    <n v="4.43"/>
    <n v="4.54"/>
    <n v="4.43"/>
    <n v="7.36"/>
    <n v="7.36"/>
    <s v="f"/>
    <n v="2.66"/>
    <s v="f"/>
    <n v="2.66"/>
    <n v="90"/>
    <n v="90"/>
    <m/>
    <n v="95"/>
    <n v="95"/>
    <m/>
    <n v="140"/>
    <n v="140"/>
    <m/>
  </r>
  <r>
    <s v="A01749727"/>
    <x v="69"/>
    <x v="9"/>
    <d v="2024-03-21T00:00:00"/>
    <m/>
    <m/>
    <n v="1.5"/>
    <n v="1.54"/>
    <n v="1.5"/>
    <n v="4.75"/>
    <n v="4.43"/>
    <n v="4.47"/>
    <n v="4.43"/>
    <n v="7.15"/>
    <s v="f"/>
    <n v="7.15"/>
    <n v="2.87"/>
    <n v="2.87"/>
    <n v="2.87"/>
    <n v="110"/>
    <n v="110"/>
    <m/>
    <n v="125"/>
    <n v="125"/>
    <m/>
    <n v="170"/>
    <n v="170"/>
    <m/>
  </r>
  <r>
    <s v="A01771688"/>
    <x v="70"/>
    <x v="8"/>
    <d v="2024-03-21T00:00:00"/>
    <m/>
    <m/>
    <s v=""/>
    <m/>
    <m/>
    <m/>
    <s v=""/>
    <m/>
    <m/>
    <s v=""/>
    <m/>
    <m/>
    <s v=""/>
    <m/>
    <m/>
    <n v="115"/>
    <n v="115"/>
    <m/>
    <s v=""/>
    <m/>
    <m/>
    <s v=""/>
    <m/>
    <m/>
  </r>
  <r>
    <s v="A01772110"/>
    <x v="71"/>
    <x v="9"/>
    <d v="2024-03-21T00:00:00"/>
    <m/>
    <m/>
    <s v=""/>
    <m/>
    <m/>
    <m/>
    <s v=""/>
    <m/>
    <m/>
    <s v=""/>
    <m/>
    <m/>
    <s v=""/>
    <m/>
    <m/>
    <n v="105"/>
    <n v="105"/>
    <m/>
    <s v=""/>
    <m/>
    <m/>
    <s v=""/>
    <m/>
    <m/>
  </r>
  <r>
    <s v="A01379754"/>
    <x v="72"/>
    <x v="7"/>
    <d v="2024-03-21T00:00:00"/>
    <m/>
    <m/>
    <n v="1.47"/>
    <n v="1.53"/>
    <n v="1.47"/>
    <n v="4.57"/>
    <n v="4.12"/>
    <n v="4.3600000000000003"/>
    <n v="4.12"/>
    <n v="7.19"/>
    <n v="7.19"/>
    <n v="7.22"/>
    <n v="2.86"/>
    <n v="2.82"/>
    <n v="2.86"/>
    <n v="115"/>
    <n v="115"/>
    <m/>
    <n v="120"/>
    <n v="120"/>
    <m/>
    <n v="150"/>
    <n v="150"/>
    <m/>
  </r>
  <r>
    <s v="A00572361"/>
    <x v="61"/>
    <x v="9"/>
    <d v="2024-01-31T00:00:00"/>
    <m/>
    <m/>
    <n v="1.49"/>
    <n v="1.53"/>
    <n v="1.49"/>
    <m/>
    <n v="4.51"/>
    <n v="4.53"/>
    <n v="4.51"/>
    <n v="7.5"/>
    <n v="7.5"/>
    <n v="7.69"/>
    <n v="2.4900000000000002"/>
    <n v="2.41"/>
    <n v="2.4900000000000002"/>
    <s v=""/>
    <m/>
    <m/>
    <s v=""/>
    <m/>
    <m/>
    <s v=""/>
    <m/>
    <m/>
  </r>
  <r>
    <s v="A00832664"/>
    <x v="62"/>
    <x v="9"/>
    <d v="2024-01-31T00:00:00"/>
    <m/>
    <m/>
    <n v="1.46"/>
    <n v="1.51"/>
    <n v="1.46"/>
    <m/>
    <s v=""/>
    <m/>
    <m/>
    <s v=""/>
    <m/>
    <m/>
    <s v=""/>
    <m/>
    <m/>
    <s v=""/>
    <m/>
    <m/>
    <s v=""/>
    <m/>
    <m/>
    <s v=""/>
    <m/>
    <m/>
  </r>
  <r>
    <s v="A00839301"/>
    <x v="63"/>
    <x v="9"/>
    <d v="2024-01-31T00:00:00"/>
    <m/>
    <m/>
    <n v="1.49"/>
    <n v="1.49"/>
    <n v="1.6"/>
    <m/>
    <n v="4.5199999999999996"/>
    <n v="4.5199999999999996"/>
    <n v="4.54"/>
    <n v="7.22"/>
    <n v="7.22"/>
    <n v="7.48"/>
    <n v="2.67"/>
    <n v="2.67"/>
    <s v="f"/>
    <s v=""/>
    <m/>
    <m/>
    <s v=""/>
    <m/>
    <m/>
    <s v=""/>
    <m/>
    <m/>
  </r>
  <r>
    <s v="A01286330"/>
    <x v="40"/>
    <x v="5"/>
    <d v="2024-01-31T00:00:00"/>
    <m/>
    <m/>
    <n v="1.58"/>
    <n v="1.6"/>
    <n v="1.58"/>
    <m/>
    <n v="4.6500000000000004"/>
    <n v="4.75"/>
    <n v="4.6500000000000004"/>
    <n v="7.68"/>
    <n v="7.68"/>
    <n v="7.85"/>
    <n v="2.35"/>
    <n v="2.35"/>
    <s v="f"/>
    <s v=""/>
    <m/>
    <m/>
    <s v=""/>
    <m/>
    <m/>
    <s v=""/>
    <m/>
    <m/>
  </r>
  <r>
    <s v="A01338818"/>
    <x v="7"/>
    <x v="1"/>
    <d v="2024-01-31T00:00:00"/>
    <m/>
    <m/>
    <n v="1.59"/>
    <n v="1.63"/>
    <n v="1.59"/>
    <m/>
    <n v="7.9"/>
    <n v="7.9"/>
    <n v="8.06"/>
    <n v="4.97"/>
    <n v="5.15"/>
    <n v="4.97"/>
    <n v="2.4900000000000002"/>
    <n v="2.4900000000000002"/>
    <s v="f"/>
    <s v=""/>
    <m/>
    <m/>
    <s v=""/>
    <m/>
    <m/>
    <s v=""/>
    <m/>
    <m/>
  </r>
  <r>
    <s v="A01367061"/>
    <x v="0"/>
    <x v="0"/>
    <d v="2024-01-31T00:00:00"/>
    <m/>
    <m/>
    <n v="1.54"/>
    <n v="1.56"/>
    <n v="1.54"/>
    <m/>
    <n v="4.5"/>
    <n v="4.5"/>
    <n v="4.5599999999999996"/>
    <n v="7.46"/>
    <n v="7.46"/>
    <n v="7.46"/>
    <n v="2.59"/>
    <n v="2.52"/>
    <n v="2.59"/>
    <s v=""/>
    <m/>
    <m/>
    <s v=""/>
    <m/>
    <m/>
    <s v=""/>
    <m/>
    <m/>
  </r>
  <r>
    <s v="A01368369"/>
    <x v="22"/>
    <x v="2"/>
    <d v="2024-01-31T00:00:00"/>
    <m/>
    <m/>
    <n v="1.58"/>
    <n v="1.58"/>
    <n v="1.58"/>
    <m/>
    <n v="4.6500000000000004"/>
    <n v="4.6500000000000004"/>
    <n v="4.8"/>
    <n v="7.6"/>
    <n v="8.0299999999999994"/>
    <n v="7.6"/>
    <n v="2.52"/>
    <n v="2.52"/>
    <n v="2.44"/>
    <s v=""/>
    <m/>
    <m/>
    <s v=""/>
    <m/>
    <m/>
    <s v=""/>
    <m/>
    <m/>
  </r>
  <r>
    <s v="A01369397"/>
    <x v="8"/>
    <x v="2"/>
    <d v="2024-01-31T00:00:00"/>
    <m/>
    <m/>
    <n v="1.58"/>
    <n v="1.58"/>
    <n v="1.6"/>
    <m/>
    <n v="7.66"/>
    <n v="7.66"/>
    <n v="7.69"/>
    <n v="4.58"/>
    <n v="4.58"/>
    <n v="4.7"/>
    <n v="2.54"/>
    <n v="2.4"/>
    <n v="2.54"/>
    <s v=""/>
    <m/>
    <m/>
    <s v=""/>
    <m/>
    <m/>
    <s v=""/>
    <m/>
    <m/>
  </r>
  <r>
    <s v="A01369957"/>
    <x v="73"/>
    <x v="3"/>
    <d v="2024-01-31T00:00:00"/>
    <m/>
    <m/>
    <n v="1.8"/>
    <n v="1.9"/>
    <n v="1.8"/>
    <m/>
    <n v="5.7"/>
    <s v="f"/>
    <n v="5.7"/>
    <n v="8.9700000000000006"/>
    <n v="9.19"/>
    <n v="8.9700000000000006"/>
    <n v="2.17"/>
    <n v="2.16"/>
    <n v="2.17"/>
    <s v=""/>
    <m/>
    <m/>
    <s v=""/>
    <m/>
    <m/>
    <s v=""/>
    <m/>
    <m/>
  </r>
  <r>
    <s v="A01379096"/>
    <x v="24"/>
    <x v="2"/>
    <d v="2024-01-31T00:00:00"/>
    <m/>
    <m/>
    <n v="1.66"/>
    <n v="1.72"/>
    <n v="1.66"/>
    <m/>
    <n v="4.88"/>
    <n v="4.88"/>
    <n v="5.0999999999999996"/>
    <n v="7.9"/>
    <n v="7.9"/>
    <n v="8.02"/>
    <n v="2.36"/>
    <s v="f"/>
    <n v="2.36"/>
    <s v=""/>
    <m/>
    <m/>
    <s v=""/>
    <m/>
    <m/>
    <s v=""/>
    <m/>
    <m/>
  </r>
  <r>
    <s v="A01567022"/>
    <x v="9"/>
    <x v="1"/>
    <d v="2024-01-31T00:00:00"/>
    <m/>
    <m/>
    <n v="1.62"/>
    <n v="1.62"/>
    <n v="1.62"/>
    <m/>
    <n v="7.66"/>
    <n v="7.66"/>
    <n v="7.82"/>
    <n v="4.74"/>
    <n v="4.9000000000000004"/>
    <n v="4.74"/>
    <n v="2.25"/>
    <n v="2.25"/>
    <n v="2.21"/>
    <s v=""/>
    <m/>
    <m/>
    <s v=""/>
    <m/>
    <m/>
    <s v=""/>
    <m/>
    <m/>
  </r>
  <r>
    <s v="A01569156"/>
    <x v="45"/>
    <x v="6"/>
    <d v="2024-01-31T00:00:00"/>
    <m/>
    <m/>
    <n v="1.52"/>
    <n v="1.52"/>
    <n v="1.58"/>
    <m/>
    <n v="4.34"/>
    <n v="4.38"/>
    <n v="4.34"/>
    <n v="6.9"/>
    <n v="6.9"/>
    <n v="7.07"/>
    <n v="2.6"/>
    <n v="2.58"/>
    <n v="2.6"/>
    <s v=""/>
    <m/>
    <m/>
    <s v=""/>
    <m/>
    <m/>
    <s v=""/>
    <m/>
    <m/>
  </r>
  <r>
    <s v="A01571323"/>
    <x v="10"/>
    <x v="1"/>
    <d v="2024-01-31T00:00:00"/>
    <m/>
    <m/>
    <n v="1.57"/>
    <n v="1.57"/>
    <n v="1.57"/>
    <m/>
    <n v="7.68"/>
    <n v="7.68"/>
    <n v="7.87"/>
    <n v="4.68"/>
    <n v="4.68"/>
    <n v="5.78"/>
    <n v="2.56"/>
    <n v="2.54"/>
    <n v="2.56"/>
    <s v=""/>
    <m/>
    <m/>
    <s v=""/>
    <m/>
    <m/>
    <s v=""/>
    <m/>
    <m/>
  </r>
  <r>
    <s v="A01571492"/>
    <x v="54"/>
    <x v="7"/>
    <d v="2024-01-31T00:00:00"/>
    <m/>
    <m/>
    <n v="1.49"/>
    <n v="1.5"/>
    <n v="1.49"/>
    <m/>
    <n v="4.45"/>
    <n v="4.4800000000000004"/>
    <n v="4.45"/>
    <n v="7.4"/>
    <n v="7.73"/>
    <n v="7.4"/>
    <s v=""/>
    <s v="f"/>
    <s v="f"/>
    <s v=""/>
    <m/>
    <m/>
    <s v=""/>
    <m/>
    <m/>
    <s v=""/>
    <m/>
    <m/>
  </r>
  <r>
    <s v="A01638537"/>
    <x v="41"/>
    <x v="5"/>
    <d v="2024-01-31T00:00:00"/>
    <m/>
    <m/>
    <n v="1.41"/>
    <n v="1.46"/>
    <n v="1.41"/>
    <m/>
    <n v="4.43"/>
    <n v="4.43"/>
    <n v="4.5599999999999996"/>
    <n v="7.15"/>
    <n v="7.23"/>
    <n v="7.15"/>
    <n v="2.73"/>
    <n v="2.73"/>
    <n v="2.71"/>
    <s v=""/>
    <m/>
    <m/>
    <s v=""/>
    <m/>
    <m/>
    <s v=""/>
    <m/>
    <m/>
  </r>
  <r>
    <s v="A01643546"/>
    <x v="30"/>
    <x v="3"/>
    <d v="2024-01-31T00:00:00"/>
    <m/>
    <m/>
    <n v="1.75"/>
    <n v="1.81"/>
    <n v="1.75"/>
    <m/>
    <n v="5.1100000000000003"/>
    <n v="5.26"/>
    <n v="5.1100000000000003"/>
    <n v="8.2200000000000006"/>
    <n v="8.2200000000000006"/>
    <n v="8.5500000000000007"/>
    <n v="2.1800000000000002"/>
    <n v="2.14"/>
    <n v="2.1800000000000002"/>
    <s v=""/>
    <m/>
    <m/>
    <s v=""/>
    <m/>
    <m/>
    <s v=""/>
    <m/>
    <m/>
  </r>
  <r>
    <s v="A01652183"/>
    <x v="64"/>
    <x v="9"/>
    <d v="2024-01-31T00:00:00"/>
    <m/>
    <m/>
    <n v="1.38"/>
    <n v="1.38"/>
    <n v="1.42"/>
    <m/>
    <n v="4.3"/>
    <n v="4.3"/>
    <n v="4.37"/>
    <n v="7.12"/>
    <n v="7.22"/>
    <n v="7.12"/>
    <n v="2.59"/>
    <s v="F"/>
    <n v="2.59"/>
    <s v=""/>
    <m/>
    <m/>
    <s v=""/>
    <m/>
    <m/>
    <s v=""/>
    <m/>
    <m/>
  </r>
  <r>
    <s v="A01655343"/>
    <x v="32"/>
    <x v="3"/>
    <d v="2024-01-31T00:00:00"/>
    <m/>
    <m/>
    <n v="1.65"/>
    <n v="1.65"/>
    <n v="1.68"/>
    <m/>
    <n v="4.84"/>
    <n v="4.8899999999999997"/>
    <n v="4.84"/>
    <n v="7.94"/>
    <n v="8.27"/>
    <n v="7.94"/>
    <n v="2.25"/>
    <s v="f"/>
    <n v="2.25"/>
    <s v=""/>
    <m/>
    <m/>
    <s v=""/>
    <m/>
    <m/>
    <s v=""/>
    <m/>
    <m/>
  </r>
  <r>
    <s v="A01655470"/>
    <x v="65"/>
    <x v="9"/>
    <d v="2024-01-31T00:00:00"/>
    <m/>
    <m/>
    <n v="1.47"/>
    <n v="1.47"/>
    <n v="1.47"/>
    <m/>
    <n v="4.43"/>
    <n v="4.5199999999999996"/>
    <n v="4.43"/>
    <n v="7"/>
    <n v="7"/>
    <n v="7.5"/>
    <n v="2.5099999999999998"/>
    <n v="2.5099999999999998"/>
    <n v="2.46"/>
    <s v=""/>
    <m/>
    <m/>
    <s v=""/>
    <m/>
    <m/>
    <s v=""/>
    <m/>
    <m/>
  </r>
  <r>
    <s v="A01658547"/>
    <x v="46"/>
    <x v="6"/>
    <d v="2024-01-31T00:00:00"/>
    <m/>
    <m/>
    <n v="1.43"/>
    <n v="1.5"/>
    <n v="1.43"/>
    <m/>
    <n v="4.3600000000000003"/>
    <n v="4.37"/>
    <n v="4.3600000000000003"/>
    <n v="7.33"/>
    <n v="7.33"/>
    <n v="7.35"/>
    <n v="2.54"/>
    <n v="2.54"/>
    <s v="F"/>
    <s v=""/>
    <m/>
    <m/>
    <s v=""/>
    <m/>
    <m/>
    <s v=""/>
    <m/>
    <m/>
  </r>
  <r>
    <s v="A01658634"/>
    <x v="25"/>
    <x v="2"/>
    <d v="2024-01-31T00:00:00"/>
    <m/>
    <m/>
    <n v="1.5"/>
    <n v="1.56"/>
    <n v="1.5"/>
    <m/>
    <n v="4.41"/>
    <n v="4.41"/>
    <n v="4.5"/>
    <n v="7.28"/>
    <n v="7.43"/>
    <n v="7.28"/>
    <n v="2.64"/>
    <n v="2.64"/>
    <n v="2.56"/>
    <s v=""/>
    <m/>
    <m/>
    <s v=""/>
    <m/>
    <m/>
    <s v=""/>
    <m/>
    <m/>
  </r>
  <r>
    <s v="A01658662"/>
    <x v="12"/>
    <x v="1"/>
    <d v="2024-01-31T00:00:00"/>
    <m/>
    <m/>
    <n v="1.5"/>
    <n v="1.5"/>
    <n v="1.54"/>
    <m/>
    <n v="7.66"/>
    <n v="7.66"/>
    <n v="7.78"/>
    <n v="4.6500000000000004"/>
    <n v="4.6500000000000004"/>
    <n v="4.74"/>
    <n v="2.4900000000000002"/>
    <n v="2.4900000000000002"/>
    <n v="2.4900000000000002"/>
    <s v=""/>
    <m/>
    <m/>
    <s v=""/>
    <m/>
    <m/>
    <s v=""/>
    <m/>
    <m/>
  </r>
  <r>
    <s v="A01658812"/>
    <x v="66"/>
    <x v="9"/>
    <d v="2024-01-31T00:00:00"/>
    <m/>
    <m/>
    <n v="1.67"/>
    <n v="1.68"/>
    <n v="1.67"/>
    <m/>
    <n v="4.49"/>
    <n v="4.58"/>
    <n v="4.49"/>
    <n v="7.14"/>
    <n v="7.14"/>
    <n v="7.35"/>
    <n v="2.74"/>
    <n v="2.74"/>
    <n v="2.72"/>
    <s v=""/>
    <m/>
    <m/>
    <s v=""/>
    <m/>
    <m/>
    <s v=""/>
    <m/>
    <m/>
  </r>
  <r>
    <s v="A01658813"/>
    <x v="55"/>
    <x v="7"/>
    <d v="2024-01-31T00:00:00"/>
    <m/>
    <m/>
    <n v="1.47"/>
    <n v="1.57"/>
    <n v="1.47"/>
    <m/>
    <n v="4.72"/>
    <n v="4.72"/>
    <n v="4.87"/>
    <s v=""/>
    <m/>
    <m/>
    <s v=""/>
    <m/>
    <m/>
    <s v=""/>
    <m/>
    <m/>
    <s v=""/>
    <m/>
    <m/>
    <s v=""/>
    <m/>
    <m/>
  </r>
  <r>
    <s v="A01659580"/>
    <x v="33"/>
    <x v="3"/>
    <d v="2024-01-31T00:00:00"/>
    <m/>
    <m/>
    <n v="1.93"/>
    <n v="1.97"/>
    <n v="1.93"/>
    <m/>
    <n v="5.09"/>
    <n v="5.5"/>
    <n v="5.09"/>
    <n v="8.81"/>
    <n v="8.81"/>
    <n v="9.3800000000000008"/>
    <n v="1.96"/>
    <n v="1.89"/>
    <n v="1.96"/>
    <s v=""/>
    <m/>
    <m/>
    <s v=""/>
    <m/>
    <m/>
    <s v=""/>
    <m/>
    <m/>
  </r>
  <r>
    <s v="A01658336"/>
    <x v="3"/>
    <x v="0"/>
    <d v="2024-01-31T00:00:00"/>
    <m/>
    <m/>
    <n v="1.38"/>
    <n v="1.53"/>
    <n v="1.38"/>
    <m/>
    <n v="4.4800000000000004"/>
    <n v="4.4800000000000004"/>
    <n v="4.49"/>
    <n v="7.33"/>
    <n v="7.34"/>
    <n v="7.33"/>
    <n v="2.74"/>
    <s v="f"/>
    <n v="2.74"/>
    <s v=""/>
    <m/>
    <m/>
    <s v=""/>
    <m/>
    <m/>
    <s v=""/>
    <m/>
    <m/>
  </r>
  <r>
    <s v="A01660531"/>
    <x v="43"/>
    <x v="5"/>
    <d v="2024-01-31T00:00:00"/>
    <m/>
    <m/>
    <n v="1.45"/>
    <n v="1.48"/>
    <n v="1.45"/>
    <m/>
    <n v="4.6399999999999997"/>
    <n v="4.79"/>
    <n v="4.6399999999999997"/>
    <n v="7.34"/>
    <n v="7.35"/>
    <n v="7.34"/>
    <n v="2.94"/>
    <s v="f"/>
    <n v="2.94"/>
    <s v=""/>
    <m/>
    <m/>
    <s v=""/>
    <m/>
    <m/>
    <s v=""/>
    <m/>
    <m/>
  </r>
  <r>
    <s v="A01660639"/>
    <x v="14"/>
    <x v="1"/>
    <d v="2024-01-31T00:00:00"/>
    <m/>
    <m/>
    <n v="1.53"/>
    <n v="1.55"/>
    <n v="1.53"/>
    <m/>
    <n v="7.68"/>
    <n v="7.68"/>
    <n v="7.85"/>
    <n v="4.71"/>
    <n v="4.71"/>
    <n v="4.91"/>
    <n v="2.48"/>
    <n v="2.48"/>
    <s v="f"/>
    <s v=""/>
    <m/>
    <m/>
    <s v=""/>
    <m/>
    <m/>
    <s v=""/>
    <m/>
    <m/>
  </r>
  <r>
    <s v="A01664535"/>
    <x v="26"/>
    <x v="2"/>
    <d v="2024-01-31T00:00:00"/>
    <m/>
    <m/>
    <n v="1.54"/>
    <n v="1.54"/>
    <n v="1.55"/>
    <m/>
    <n v="4.96"/>
    <n v="5.13"/>
    <n v="4.96"/>
    <n v="8.16"/>
    <n v="8.19"/>
    <n v="8.16"/>
    <n v="2.33"/>
    <s v="f"/>
    <n v="2.33"/>
    <s v=""/>
    <m/>
    <m/>
    <s v=""/>
    <m/>
    <m/>
    <s v=""/>
    <m/>
    <m/>
  </r>
  <r>
    <s v="A01664560"/>
    <x v="15"/>
    <x v="1"/>
    <d v="2024-01-31T00:00:00"/>
    <m/>
    <m/>
    <n v="1.58"/>
    <n v="1.59"/>
    <n v="1.58"/>
    <m/>
    <n v="7.75"/>
    <n v="7.75"/>
    <n v="7.81"/>
    <n v="4.9000000000000004"/>
    <n v="4.9000000000000004"/>
    <s v="f"/>
    <n v="2.63"/>
    <n v="2.63"/>
    <s v="f"/>
    <s v=""/>
    <m/>
    <m/>
    <s v=""/>
    <m/>
    <m/>
    <s v=""/>
    <m/>
    <m/>
  </r>
  <r>
    <s v="A01666099"/>
    <x v="35"/>
    <x v="3"/>
    <d v="2024-01-31T00:00:00"/>
    <m/>
    <m/>
    <n v="1.69"/>
    <n v="1.69"/>
    <n v="1.75"/>
    <m/>
    <n v="5.0599999999999996"/>
    <n v="5.0599999999999996"/>
    <n v="5.08"/>
    <n v="8.11"/>
    <n v="8.25"/>
    <n v="8.11"/>
    <n v="2.12"/>
    <n v="2.12"/>
    <s v="f"/>
    <s v=""/>
    <m/>
    <m/>
    <s v=""/>
    <m/>
    <m/>
    <s v=""/>
    <m/>
    <m/>
  </r>
  <r>
    <s v="A01666420"/>
    <x v="27"/>
    <x v="2"/>
    <d v="2024-01-31T00:00:00"/>
    <m/>
    <m/>
    <n v="1.55"/>
    <n v="1.56"/>
    <n v="1.55"/>
    <m/>
    <n v="4.82"/>
    <n v="4.82"/>
    <n v="5.0999999999999996"/>
    <n v="7.62"/>
    <n v="7.75"/>
    <n v="7.62"/>
    <n v="2.42"/>
    <s v="f"/>
    <n v="2.42"/>
    <s v=""/>
    <m/>
    <m/>
    <s v=""/>
    <m/>
    <m/>
    <s v=""/>
    <m/>
    <m/>
  </r>
  <r>
    <s v="A01666492"/>
    <x v="60"/>
    <x v="8"/>
    <d v="2024-01-31T00:00:00"/>
    <m/>
    <m/>
    <n v="1.57"/>
    <n v="1.6"/>
    <n v="1.57"/>
    <m/>
    <n v="4.3499999999999996"/>
    <n v="4.47"/>
    <n v="4.3499999999999996"/>
    <n v="7.09"/>
    <n v="7.25"/>
    <n v="7.09"/>
    <n v="2.44"/>
    <n v="2.44"/>
    <s v="f"/>
    <s v=""/>
    <m/>
    <m/>
    <s v=""/>
    <m/>
    <m/>
    <s v=""/>
    <m/>
    <m/>
  </r>
  <r>
    <s v="A01666750"/>
    <x v="36"/>
    <x v="3"/>
    <d v="2024-01-31T00:00:00"/>
    <m/>
    <m/>
    <n v="1.95"/>
    <n v="1.95"/>
    <n v="2.0499999999999998"/>
    <m/>
    <n v="5.79"/>
    <n v="5.79"/>
    <n v="5.86"/>
    <n v="9.49"/>
    <n v="9.5"/>
    <n v="9.49"/>
    <n v="1.89"/>
    <s v="f"/>
    <n v="1.89"/>
    <s v=""/>
    <m/>
    <m/>
    <s v=""/>
    <m/>
    <m/>
    <s v=""/>
    <m/>
    <m/>
  </r>
  <r>
    <s v="A01667010"/>
    <x v="48"/>
    <x v="6"/>
    <d v="2024-01-31T00:00:00"/>
    <m/>
    <m/>
    <n v="1.48"/>
    <n v="1.48"/>
    <n v="1.48"/>
    <m/>
    <n v="4.55"/>
    <n v="4.55"/>
    <n v="4.68"/>
    <n v="7.3"/>
    <n v="7.34"/>
    <n v="7.3"/>
    <n v="2.75"/>
    <n v="2.7"/>
    <n v="2.75"/>
    <s v=""/>
    <m/>
    <m/>
    <s v=""/>
    <m/>
    <m/>
    <s v=""/>
    <m/>
    <m/>
  </r>
  <r>
    <s v="A01667110"/>
    <x v="67"/>
    <x v="9"/>
    <d v="2024-01-31T00:00:00"/>
    <m/>
    <m/>
    <n v="1.41"/>
    <n v="1.41"/>
    <n v="1.41"/>
    <m/>
    <n v="4.43"/>
    <n v="4.43"/>
    <s v="f"/>
    <n v="6.88"/>
    <n v="6.88"/>
    <n v="7.03"/>
    <s v=""/>
    <s v="f"/>
    <s v="f"/>
    <s v=""/>
    <m/>
    <m/>
    <s v=""/>
    <m/>
    <m/>
    <s v=""/>
    <m/>
    <m/>
  </r>
  <r>
    <s v="A01667125"/>
    <x v="37"/>
    <x v="3"/>
    <d v="2024-01-31T00:00:00"/>
    <m/>
    <m/>
    <n v="1.77"/>
    <n v="1.77"/>
    <n v="1.8"/>
    <m/>
    <n v="5.29"/>
    <n v="5.29"/>
    <n v="5.32"/>
    <n v="8.5"/>
    <n v="8.6999999999999993"/>
    <n v="8.5"/>
    <n v="2.0699999999999998"/>
    <n v="2.06"/>
    <n v="2.0699999999999998"/>
    <s v=""/>
    <m/>
    <m/>
    <s v=""/>
    <m/>
    <m/>
    <s v=""/>
    <m/>
    <m/>
  </r>
  <r>
    <s v="A01667127"/>
    <x v="20"/>
    <x v="4"/>
    <d v="2024-01-31T00:00:00"/>
    <m/>
    <m/>
    <n v="1.57"/>
    <n v="1.58"/>
    <n v="1.57"/>
    <m/>
    <n v="4.66"/>
    <n v="4.6900000000000004"/>
    <n v="4.66"/>
    <n v="7.58"/>
    <n v="7.58"/>
    <n v="7.95"/>
    <s v=""/>
    <s v="f"/>
    <s v="f"/>
    <s v=""/>
    <m/>
    <m/>
    <s v=""/>
    <m/>
    <m/>
    <s v=""/>
    <m/>
    <m/>
  </r>
  <r>
    <s v="A01738038"/>
    <x v="28"/>
    <x v="2"/>
    <d v="2024-01-31T00:00:00"/>
    <m/>
    <m/>
    <n v="1.58"/>
    <n v="1.58"/>
    <n v="1.6"/>
    <m/>
    <n v="4.96"/>
    <n v="5.0599999999999996"/>
    <n v="4.96"/>
    <n v="8"/>
    <n v="8"/>
    <n v="8.1300000000000008"/>
    <n v="2.15"/>
    <n v="2.15"/>
    <s v="f"/>
    <s v=""/>
    <m/>
    <m/>
    <s v=""/>
    <m/>
    <m/>
    <s v=""/>
    <m/>
    <m/>
  </r>
  <r>
    <s v="A01746058"/>
    <x v="16"/>
    <x v="1"/>
    <d v="2024-01-31T00:00:00"/>
    <m/>
    <m/>
    <n v="1.57"/>
    <n v="1.63"/>
    <n v="1.57"/>
    <m/>
    <n v="7.53"/>
    <n v="7.53"/>
    <n v="7.63"/>
    <n v="4.72"/>
    <n v="4.72"/>
    <n v="4.8600000000000003"/>
    <n v="2.36"/>
    <n v="2.34"/>
    <n v="2.36"/>
    <s v=""/>
    <m/>
    <m/>
    <s v=""/>
    <m/>
    <m/>
    <s v=""/>
    <m/>
    <m/>
  </r>
  <r>
    <s v="A01749645"/>
    <x v="68"/>
    <x v="9"/>
    <d v="2024-01-31T00:00:00"/>
    <m/>
    <m/>
    <n v="1.49"/>
    <n v="1.49"/>
    <n v="1.51"/>
    <m/>
    <n v="4.47"/>
    <n v="4.6500000000000004"/>
    <n v="4.47"/>
    <n v="7.45"/>
    <n v="7.47"/>
    <n v="7.45"/>
    <n v="2.64"/>
    <n v="2.64"/>
    <n v="2.63"/>
    <s v=""/>
    <m/>
    <m/>
    <s v=""/>
    <m/>
    <m/>
    <s v=""/>
    <m/>
    <m/>
  </r>
  <r>
    <s v="A01749711"/>
    <x v="29"/>
    <x v="2"/>
    <d v="2024-01-31T00:00:00"/>
    <m/>
    <m/>
    <n v="1.59"/>
    <n v="1.61"/>
    <n v="1.59"/>
    <m/>
    <n v="4.58"/>
    <n v="4.62"/>
    <n v="4.58"/>
    <n v="7.61"/>
    <n v="7.72"/>
    <n v="7.61"/>
    <n v="2.35"/>
    <n v="2.35"/>
    <n v="2.29"/>
    <s v=""/>
    <m/>
    <m/>
    <s v=""/>
    <m/>
    <m/>
    <s v=""/>
    <m/>
    <m/>
  </r>
  <r>
    <s v="A01749727"/>
    <x v="69"/>
    <x v="9"/>
    <d v="2024-01-31T00:00:00"/>
    <m/>
    <m/>
    <n v="1.49"/>
    <n v="1.49"/>
    <n v="1.5"/>
    <m/>
    <n v="4.34"/>
    <n v="4.34"/>
    <n v="4.5"/>
    <n v="7.25"/>
    <n v="8.84"/>
    <n v="7.25"/>
    <n v="2.81"/>
    <n v="2.74"/>
    <n v="2.81"/>
    <s v=""/>
    <m/>
    <m/>
    <s v=""/>
    <m/>
    <m/>
    <s v=""/>
    <m/>
    <m/>
  </r>
  <r>
    <s v="A01749922"/>
    <x v="56"/>
    <x v="7"/>
    <d v="2024-01-31T00:00:00"/>
    <m/>
    <m/>
    <n v="1.48"/>
    <n v="1.48"/>
    <n v="1.54"/>
    <m/>
    <n v="4.33"/>
    <n v="4.33"/>
    <n v="4.4400000000000004"/>
    <n v="7.6"/>
    <n v="8.14"/>
    <n v="7.6"/>
    <n v="2.52"/>
    <n v="2.52"/>
    <s v="f"/>
    <s v=""/>
    <m/>
    <m/>
    <s v=""/>
    <m/>
    <m/>
    <s v=""/>
    <m/>
    <m/>
  </r>
  <r>
    <s v="A01659588"/>
    <x v="4"/>
    <x v="0"/>
    <d v="2024-01-31T00:00:00"/>
    <m/>
    <m/>
    <n v="1.59"/>
    <n v="1.59"/>
    <n v="1.59"/>
    <m/>
    <n v="4.49"/>
    <n v="4.62"/>
    <n v="4.49"/>
    <n v="7.49"/>
    <n v="7.65"/>
    <n v="7.49"/>
    <n v="2.46"/>
    <s v="f"/>
    <n v="2.46"/>
    <s v=""/>
    <m/>
    <m/>
    <s v=""/>
    <m/>
    <m/>
    <s v=""/>
    <m/>
    <m/>
  </r>
  <r>
    <s v="A01750834"/>
    <x v="5"/>
    <x v="0"/>
    <d v="2024-01-31T00:00:00"/>
    <m/>
    <m/>
    <n v="1.38"/>
    <n v="1.38"/>
    <n v="1.48"/>
    <m/>
    <n v="4.33"/>
    <n v="4.4000000000000004"/>
    <n v="4.33"/>
    <n v="7.28"/>
    <n v="7.28"/>
    <n v="7.45"/>
    <n v="2.71"/>
    <n v="2.66"/>
    <n v="2.71"/>
    <s v=""/>
    <m/>
    <m/>
    <s v=""/>
    <m/>
    <m/>
    <s v=""/>
    <m/>
    <m/>
  </r>
  <r>
    <s v="A01752279"/>
    <x v="49"/>
    <x v="6"/>
    <d v="2024-01-31T00:00:00"/>
    <m/>
    <m/>
    <n v="1.51"/>
    <n v="1.58"/>
    <n v="1.51"/>
    <m/>
    <n v="4.47"/>
    <s v="f"/>
    <n v="4.47"/>
    <n v="7.24"/>
    <n v="7.4"/>
    <n v="7.24"/>
    <n v="2.41"/>
    <n v="2.41"/>
    <n v="2.4"/>
    <s v=""/>
    <m/>
    <m/>
    <s v=""/>
    <m/>
    <m/>
    <s v=""/>
    <m/>
    <m/>
  </r>
  <r>
    <s v="A01770413"/>
    <x v="57"/>
    <x v="7"/>
    <d v="2024-01-31T00:00:00"/>
    <m/>
    <m/>
    <n v="1.45"/>
    <n v="1.49"/>
    <n v="1.45"/>
    <m/>
    <n v="4.49"/>
    <n v="4.49"/>
    <n v="4.6399999999999997"/>
    <n v="7.44"/>
    <n v="7.44"/>
    <n v="7.73"/>
    <n v="2.63"/>
    <s v="f"/>
    <n v="2.63"/>
    <s v=""/>
    <m/>
    <m/>
    <s v=""/>
    <m/>
    <m/>
    <s v=""/>
    <m/>
    <m/>
  </r>
  <r>
    <s v="A01770998"/>
    <x v="18"/>
    <x v="2"/>
    <d v="2024-01-31T00:00:00"/>
    <m/>
    <m/>
    <n v="1.55"/>
    <n v="1.55"/>
    <n v="1.65"/>
    <m/>
    <n v="7.97"/>
    <n v="8.25"/>
    <n v="7.97"/>
    <n v="4.93"/>
    <n v="4.93"/>
    <n v="5.12"/>
    <n v="2.25"/>
    <n v="2.25"/>
    <s v="f"/>
    <s v=""/>
    <m/>
    <m/>
    <s v=""/>
    <m/>
    <m/>
    <s v=""/>
    <m/>
    <m/>
  </r>
  <r>
    <s v="A01771688"/>
    <x v="70"/>
    <x v="8"/>
    <d v="2024-01-31T00:00:00"/>
    <m/>
    <m/>
    <n v="1.65"/>
    <n v="1.65"/>
    <n v="1.69"/>
    <m/>
    <n v="4.6900000000000004"/>
    <n v="4.79"/>
    <n v="4.6900000000000004"/>
    <n v="7.54"/>
    <n v="7.7"/>
    <n v="7.54"/>
    <n v="2.48"/>
    <n v="2.48"/>
    <n v="2.41"/>
    <s v=""/>
    <m/>
    <m/>
    <s v=""/>
    <m/>
    <m/>
    <s v=""/>
    <m/>
    <m/>
  </r>
  <r>
    <s v="A01771908"/>
    <x v="38"/>
    <x v="3"/>
    <d v="2024-01-31T00:00:00"/>
    <m/>
    <m/>
    <n v="1.85"/>
    <n v="1.86"/>
    <n v="1.85"/>
    <m/>
    <n v="5.32"/>
    <n v="5.49"/>
    <n v="5.32"/>
    <n v="8.3800000000000008"/>
    <n v="8.58"/>
    <n v="8.3800000000000008"/>
    <n v="2.0299999999999998"/>
    <n v="2.0299999999999998"/>
    <n v="2.0299999999999998"/>
    <s v=""/>
    <m/>
    <m/>
    <s v=""/>
    <m/>
    <m/>
    <s v=""/>
    <m/>
    <m/>
  </r>
  <r>
    <s v="A01772110"/>
    <x v="71"/>
    <x v="9"/>
    <d v="2024-01-31T00:00:00"/>
    <m/>
    <m/>
    <n v="1.41"/>
    <n v="1.41"/>
    <n v="1.48"/>
    <m/>
    <n v="4.4400000000000004"/>
    <n v="4.4400000000000004"/>
    <n v="4.46"/>
    <n v="7.16"/>
    <n v="7.16"/>
    <n v="7.23"/>
    <n v="2.89"/>
    <s v="f"/>
    <n v="2.89"/>
    <s v=""/>
    <m/>
    <m/>
    <s v=""/>
    <m/>
    <m/>
    <s v=""/>
    <m/>
    <m/>
  </r>
  <r>
    <s v="A01781586"/>
    <x v="58"/>
    <x v="7"/>
    <d v="2024-01-31T00:00:00"/>
    <m/>
    <m/>
    <n v="1.48"/>
    <n v="1.51"/>
    <n v="1.48"/>
    <m/>
    <n v="4.58"/>
    <n v="4.5999999999999996"/>
    <n v="4.58"/>
    <n v="7.88"/>
    <n v="8.1300000000000008"/>
    <n v="7.88"/>
    <n v="2.63"/>
    <n v="2.59"/>
    <n v="2.63"/>
    <s v=""/>
    <m/>
    <m/>
    <s v=""/>
    <m/>
    <m/>
    <s v=""/>
    <m/>
    <m/>
  </r>
  <r>
    <s v="A01733578"/>
    <x v="6"/>
    <x v="0"/>
    <d v="2024-01-31T00:00:00"/>
    <m/>
    <m/>
    <n v="1.39"/>
    <n v="1.39"/>
    <n v="1.41"/>
    <m/>
    <n v="4.4400000000000004"/>
    <n v="4.4400000000000004"/>
    <n v="4.55"/>
    <n v="7.03"/>
    <n v="7.29"/>
    <n v="7.03"/>
    <n v="2.89"/>
    <n v="2.72"/>
    <n v="2.89"/>
    <s v=""/>
    <m/>
    <m/>
    <s v=""/>
    <m/>
    <m/>
    <s v=""/>
    <m/>
    <m/>
  </r>
  <r>
    <s v="A00572361"/>
    <x v="61"/>
    <x v="9"/>
    <d v="2023-11-21T00:00:00"/>
    <m/>
    <m/>
    <n v="1.48"/>
    <n v="1.57"/>
    <n v="1.48"/>
    <m/>
    <n v="4.75"/>
    <n v="4.8"/>
    <n v="4.75"/>
    <n v="7.7"/>
    <n v="7.7"/>
    <n v="7.9"/>
    <n v="2.34"/>
    <s v="F"/>
    <n v="2.34"/>
    <n v="100"/>
    <n v="95"/>
    <n v="100"/>
    <s v=""/>
    <m/>
    <m/>
    <s v=""/>
    <m/>
    <m/>
  </r>
  <r>
    <s v="A00830519"/>
    <x v="44"/>
    <x v="6"/>
    <d v="2023-11-21T00:00:00"/>
    <m/>
    <m/>
    <n v="1.42"/>
    <n v="1.52"/>
    <n v="1.42"/>
    <m/>
    <n v="4.49"/>
    <n v="4.49"/>
    <n v="4.95"/>
    <n v="7.37"/>
    <n v="7.37"/>
    <n v="7.53"/>
    <s v=""/>
    <s v="F"/>
    <s v="F"/>
    <n v="110"/>
    <n v="105"/>
    <n v="110"/>
    <n v="95"/>
    <n v="95"/>
    <m/>
    <n v="120"/>
    <n v="120"/>
    <m/>
  </r>
  <r>
    <s v="A00832664"/>
    <x v="62"/>
    <x v="9"/>
    <d v="2023-11-21T00:00:00"/>
    <m/>
    <m/>
    <n v="1.49"/>
    <n v="1.49"/>
    <n v="1.5"/>
    <m/>
    <n v="4.46"/>
    <n v="4.46"/>
    <n v="4.46"/>
    <n v="7.19"/>
    <n v="7.19"/>
    <n v="7.6"/>
    <n v="2.7"/>
    <n v="2.64"/>
    <n v="2.7"/>
    <n v="100"/>
    <n v="100"/>
    <m/>
    <n v="85"/>
    <n v="85"/>
    <m/>
    <n v="140"/>
    <n v="140"/>
    <m/>
  </r>
  <r>
    <s v="A00839301"/>
    <x v="63"/>
    <x v="9"/>
    <d v="2023-11-21T00:00:00"/>
    <m/>
    <m/>
    <n v="1.48"/>
    <n v="1.56"/>
    <n v="1.48"/>
    <m/>
    <n v="4.59"/>
    <n v="4.76"/>
    <n v="4.59"/>
    <n v="7.15"/>
    <n v="7.41"/>
    <n v="7.15"/>
    <n v="2.77"/>
    <n v="2.76"/>
    <n v="2.77"/>
    <n v="100"/>
    <n v="90"/>
    <n v="100"/>
    <n v="85"/>
    <n v="85"/>
    <m/>
    <n v="140"/>
    <m/>
    <n v="140"/>
  </r>
  <r>
    <s v="A01178539"/>
    <x v="51"/>
    <x v="7"/>
    <d v="2023-11-21T00:00:00"/>
    <m/>
    <m/>
    <s v=""/>
    <m/>
    <m/>
    <m/>
    <s v=""/>
    <m/>
    <m/>
    <s v=""/>
    <m/>
    <m/>
    <s v=""/>
    <m/>
    <m/>
    <n v="110"/>
    <m/>
    <n v="110"/>
    <s v=""/>
    <m/>
    <m/>
    <s v=""/>
    <m/>
    <m/>
  </r>
  <r>
    <s v="A01236282"/>
    <x v="52"/>
    <x v="7"/>
    <d v="2023-11-21T00:00:00"/>
    <m/>
    <m/>
    <n v="1.54"/>
    <n v="1.59"/>
    <n v="1.54"/>
    <m/>
    <n v="4.78"/>
    <n v="5.13"/>
    <n v="4.78"/>
    <n v="7.59"/>
    <n v="7.75"/>
    <n v="7.59"/>
    <n v="2.65"/>
    <n v="2.65"/>
    <n v="2.59"/>
    <n v="100"/>
    <n v="100"/>
    <m/>
    <n v="90"/>
    <n v="90"/>
    <m/>
    <n v="140"/>
    <n v="140"/>
    <m/>
  </r>
  <r>
    <s v="A01286330"/>
    <x v="40"/>
    <x v="5"/>
    <d v="2023-11-21T00:00:00"/>
    <m/>
    <m/>
    <n v="1.57"/>
    <n v="1.57"/>
    <n v="1.64"/>
    <m/>
    <n v="4.7699999999999996"/>
    <n v="4.7699999999999996"/>
    <n v="4.7699999999999996"/>
    <n v="7.47"/>
    <n v="7.47"/>
    <n v="7.57"/>
    <n v="2.5"/>
    <n v="2.4300000000000002"/>
    <n v="2.5"/>
    <n v="90"/>
    <n v="90"/>
    <m/>
    <n v="80"/>
    <n v="80"/>
    <m/>
    <n v="110"/>
    <n v="110"/>
    <m/>
  </r>
  <r>
    <s v="A01338818"/>
    <x v="7"/>
    <x v="1"/>
    <d v="2023-11-21T00:00:00"/>
    <m/>
    <m/>
    <n v="1.71"/>
    <n v="1.71"/>
    <n v="1.75"/>
    <m/>
    <n v="4.87"/>
    <n v="4.87"/>
    <n v="4.96"/>
    <n v="7.81"/>
    <n v="7.81"/>
    <n v="7.96"/>
    <n v="2.37"/>
    <n v="2.29"/>
    <n v="2.37"/>
    <s v=""/>
    <m/>
    <m/>
    <n v="110"/>
    <n v="100"/>
    <n v="110"/>
    <n v="170"/>
    <n v="170"/>
    <m/>
  </r>
  <r>
    <s v="A01366442"/>
    <x v="74"/>
    <x v="3"/>
    <d v="2023-11-21T00:00:00"/>
    <m/>
    <m/>
    <s v=""/>
    <m/>
    <m/>
    <m/>
    <s v=""/>
    <m/>
    <m/>
    <s v=""/>
    <m/>
    <m/>
    <s v=""/>
    <m/>
    <m/>
    <n v="145"/>
    <n v="135"/>
    <n v="145"/>
    <s v=""/>
    <m/>
    <m/>
    <s v=""/>
    <m/>
    <m/>
  </r>
  <r>
    <s v="A01367061"/>
    <x v="0"/>
    <x v="0"/>
    <d v="2023-11-21T00:00:00"/>
    <m/>
    <m/>
    <n v="1.57"/>
    <n v="1.63"/>
    <n v="1.57"/>
    <m/>
    <n v="4.42"/>
    <n v="4.4800000000000004"/>
    <n v="4.42"/>
    <n v="7.21"/>
    <n v="7.21"/>
    <n v="7.25"/>
    <n v="2.68"/>
    <n v="2.65"/>
    <n v="2.68"/>
    <n v="100"/>
    <n v="100"/>
    <m/>
    <n v="105"/>
    <n v="100"/>
    <n v="105"/>
    <n v="130"/>
    <n v="130"/>
    <m/>
  </r>
  <r>
    <s v="A01368274"/>
    <x v="75"/>
    <x v="2"/>
    <d v="2023-11-21T00:00:00"/>
    <m/>
    <m/>
    <n v="1.48"/>
    <n v="1.48"/>
    <n v="1.55"/>
    <m/>
    <n v="4.5"/>
    <n v="4.5"/>
    <n v="4.5199999999999996"/>
    <s v=""/>
    <m/>
    <m/>
    <n v="2.76"/>
    <n v="2.7"/>
    <n v="2.76"/>
    <n v="150"/>
    <n v="150"/>
    <n v="0"/>
    <n v="110"/>
    <n v="110"/>
    <m/>
    <n v="180"/>
    <n v="160"/>
    <n v="180"/>
  </r>
  <r>
    <s v="A01368456"/>
    <x v="59"/>
    <x v="8"/>
    <d v="2023-11-21T00:00:00"/>
    <m/>
    <m/>
    <n v="1.55"/>
    <n v="1.55"/>
    <n v="1.56"/>
    <m/>
    <n v="4.62"/>
    <n v="4.62"/>
    <n v="4.6500000000000004"/>
    <n v="7.65"/>
    <n v="7.65"/>
    <n v="7.91"/>
    <n v="2.66"/>
    <s v="F"/>
    <n v="2.66"/>
    <n v="140"/>
    <n v="140"/>
    <m/>
    <n v="130"/>
    <n v="120"/>
    <n v="130"/>
    <n v="160"/>
    <n v="160"/>
    <m/>
  </r>
  <r>
    <s v="A01368699"/>
    <x v="23"/>
    <x v="2"/>
    <d v="2023-11-21T00:00:00"/>
    <m/>
    <m/>
    <n v="1.69"/>
    <n v="1.69"/>
    <n v="1.73"/>
    <m/>
    <n v="4.7300000000000004"/>
    <n v="4.8499999999999996"/>
    <n v="4.7300000000000004"/>
    <n v="7.55"/>
    <n v="7.55"/>
    <n v="7.76"/>
    <n v="2.4500000000000002"/>
    <n v="2.4300000000000002"/>
    <n v="2.4500000000000002"/>
    <n v="120"/>
    <n v="120"/>
    <m/>
    <n v="115"/>
    <n v="105"/>
    <n v="115"/>
    <n v="170"/>
    <n v="150"/>
    <n v="170"/>
  </r>
  <r>
    <s v="A01369957"/>
    <x v="73"/>
    <x v="3"/>
    <d v="2023-11-21T00:00:00"/>
    <m/>
    <m/>
    <n v="1.68"/>
    <n v="1.83"/>
    <n v="1.68"/>
    <m/>
    <n v="5.4"/>
    <n v="5.4"/>
    <n v="5.85"/>
    <n v="9.07"/>
    <n v="9.32"/>
    <n v="9.07"/>
    <n v="2.11"/>
    <n v="2.0099999999999998"/>
    <n v="2.11"/>
    <n v="135"/>
    <n v="130"/>
    <n v="135"/>
    <s v=""/>
    <m/>
    <m/>
    <n v="140"/>
    <n v="140"/>
    <m/>
  </r>
  <r>
    <s v="A01379096"/>
    <x v="24"/>
    <x v="2"/>
    <d v="2023-11-21T00:00:00"/>
    <m/>
    <m/>
    <n v="1.65"/>
    <n v="1.73"/>
    <n v="1.65"/>
    <m/>
    <n v="5.04"/>
    <n v="5.04"/>
    <n v="5.23"/>
    <n v="8.2899999999999991"/>
    <n v="8.34"/>
    <n v="8.2899999999999991"/>
    <s v=""/>
    <s v="F"/>
    <s v="F"/>
    <n v="130"/>
    <n v="120"/>
    <n v="130"/>
    <n v="115"/>
    <n v="105"/>
    <n v="115"/>
    <n v="160"/>
    <n v="160"/>
    <m/>
  </r>
  <r>
    <s v="A01379794"/>
    <x v="53"/>
    <x v="7"/>
    <d v="2023-11-21T00:00:00"/>
    <m/>
    <m/>
    <n v="1.52"/>
    <n v="1.52"/>
    <n v="1.52"/>
    <m/>
    <n v="4.5"/>
    <n v="4.75"/>
    <n v="4.5"/>
    <n v="7.33"/>
    <n v="7.88"/>
    <n v="7.33"/>
    <n v="2.54"/>
    <n v="2.54"/>
    <n v="2.54"/>
    <s v=""/>
    <m/>
    <m/>
    <s v=""/>
    <m/>
    <m/>
    <n v="150"/>
    <m/>
    <n v="150"/>
  </r>
  <r>
    <s v="A01569156"/>
    <x v="45"/>
    <x v="6"/>
    <d v="2023-11-21T00:00:00"/>
    <m/>
    <m/>
    <n v="1.51"/>
    <n v="1.51"/>
    <n v="1.57"/>
    <m/>
    <n v="4.45"/>
    <s v="F"/>
    <n v="4.45"/>
    <n v="7.37"/>
    <n v="7.42"/>
    <n v="7.37"/>
    <n v="2.35"/>
    <s v="F"/>
    <n v="2.35"/>
    <s v=""/>
    <m/>
    <m/>
    <n v="120"/>
    <n v="110"/>
    <n v="120"/>
    <n v="150"/>
    <n v="150"/>
    <m/>
  </r>
  <r>
    <s v="A01571323"/>
    <x v="10"/>
    <x v="1"/>
    <d v="2023-11-21T00:00:00"/>
    <m/>
    <m/>
    <n v="1.59"/>
    <n v="1.59"/>
    <n v="1.6"/>
    <m/>
    <n v="4.6500000000000004"/>
    <n v="4.6500000000000004"/>
    <s v="F"/>
    <n v="7.66"/>
    <n v="7.66"/>
    <s v="F"/>
    <n v="2.5099999999999998"/>
    <n v="2.5099999999999998"/>
    <n v="2.48"/>
    <n v="120"/>
    <n v="120"/>
    <m/>
    <n v="120"/>
    <n v="110"/>
    <n v="120"/>
    <n v="180"/>
    <n v="180"/>
    <m/>
  </r>
  <r>
    <s v="A01571492"/>
    <x v="54"/>
    <x v="7"/>
    <d v="2023-11-21T00:00:00"/>
    <m/>
    <m/>
    <n v="1.45"/>
    <n v="1.48"/>
    <n v="1.45"/>
    <m/>
    <n v="4.6500000000000004"/>
    <n v="4.6500000000000004"/>
    <n v="4.72"/>
    <n v="7.38"/>
    <n v="7.38"/>
    <n v="7.4"/>
    <n v="2.73"/>
    <n v="2.73"/>
    <s v="F"/>
    <n v="100"/>
    <m/>
    <n v="100"/>
    <n v="90"/>
    <n v="90"/>
    <m/>
    <n v="130"/>
    <n v="130"/>
    <m/>
  </r>
  <r>
    <s v="A01638537"/>
    <x v="41"/>
    <x v="5"/>
    <d v="2023-11-21T00:00:00"/>
    <m/>
    <m/>
    <n v="1.5"/>
    <n v="1.53"/>
    <n v="1.5"/>
    <m/>
    <n v="4.4400000000000004"/>
    <n v="4.4400000000000004"/>
    <n v="4.4400000000000004"/>
    <n v="7.22"/>
    <n v="7.22"/>
    <n v="7.46"/>
    <n v="2.78"/>
    <n v="2.63"/>
    <n v="2.78"/>
    <n v="100"/>
    <n v="100"/>
    <m/>
    <n v="105"/>
    <n v="105"/>
    <m/>
    <n v="140"/>
    <n v="130"/>
    <n v="140"/>
  </r>
  <r>
    <s v="A01643546"/>
    <x v="30"/>
    <x v="3"/>
    <d v="2023-11-21T00:00:00"/>
    <m/>
    <m/>
    <s v=""/>
    <m/>
    <m/>
    <m/>
    <s v=""/>
    <m/>
    <m/>
    <s v=""/>
    <m/>
    <m/>
    <s v=""/>
    <m/>
    <m/>
    <n v="100"/>
    <n v="100"/>
    <m/>
    <s v=""/>
    <m/>
    <m/>
    <n v="160"/>
    <n v="150"/>
    <n v="160"/>
  </r>
  <r>
    <s v="A01652183"/>
    <x v="64"/>
    <x v="9"/>
    <d v="2023-11-21T00:00:00"/>
    <m/>
    <m/>
    <s v=""/>
    <m/>
    <m/>
    <m/>
    <n v="4.8"/>
    <n v="4.8"/>
    <s v="F"/>
    <n v="7.54"/>
    <n v="7.64"/>
    <n v="7.54"/>
    <n v="2.72"/>
    <n v="2.64"/>
    <n v="2.72"/>
    <s v=""/>
    <m/>
    <m/>
    <s v=""/>
    <m/>
    <m/>
    <s v=""/>
    <m/>
    <m/>
  </r>
  <r>
    <s v="A01653023"/>
    <x v="31"/>
    <x v="3"/>
    <d v="2023-11-21T00:00:00"/>
    <m/>
    <m/>
    <n v="1.78"/>
    <n v="1.78"/>
    <n v="1.83"/>
    <m/>
    <n v="5.28"/>
    <n v="5.3"/>
    <n v="5.28"/>
    <n v="8.52"/>
    <n v="8.6300000000000008"/>
    <n v="8.52"/>
    <n v="2.06"/>
    <s v="F"/>
    <n v="2.06"/>
    <n v="130"/>
    <n v="130"/>
    <m/>
    <n v="100"/>
    <n v="100"/>
    <m/>
    <n v="160"/>
    <n v="150"/>
    <n v="160"/>
  </r>
  <r>
    <s v="A01655343"/>
    <x v="32"/>
    <x v="3"/>
    <d v="2023-11-21T00:00:00"/>
    <m/>
    <m/>
    <n v="1.73"/>
    <n v="1.75"/>
    <n v="1.73"/>
    <m/>
    <n v="4.8499999999999996"/>
    <n v="4.8499999999999996"/>
    <n v="4.8899999999999997"/>
    <n v="7.94"/>
    <n v="8.0500000000000007"/>
    <n v="7.94"/>
    <n v="2.14"/>
    <s v="F"/>
    <n v="2.14"/>
    <n v="135"/>
    <n v="135"/>
    <m/>
    <n v="110"/>
    <n v="100"/>
    <n v="110"/>
    <n v="180"/>
    <n v="160"/>
    <n v="180"/>
  </r>
  <r>
    <s v="A01655470"/>
    <x v="65"/>
    <x v="9"/>
    <d v="2023-11-21T00:00:00"/>
    <m/>
    <m/>
    <n v="1.45"/>
    <n v="1.45"/>
    <n v="1.5"/>
    <m/>
    <n v="4.4800000000000004"/>
    <n v="4.4800000000000004"/>
    <n v="4.55"/>
    <n v="7.16"/>
    <n v="7.16"/>
    <n v="7.8"/>
    <n v="2.58"/>
    <n v="2.12"/>
    <n v="2.58"/>
    <n v="85"/>
    <n v="85"/>
    <m/>
    <n v="80"/>
    <m/>
    <n v="80"/>
    <n v="110"/>
    <n v="110"/>
    <m/>
  </r>
  <r>
    <s v="A01655562"/>
    <x v="76"/>
    <x v="3"/>
    <d v="2023-11-21T00:00:00"/>
    <m/>
    <m/>
    <n v="1.71"/>
    <n v="1.78"/>
    <n v="1.71"/>
    <m/>
    <n v="5.08"/>
    <n v="5.08"/>
    <n v="5.16"/>
    <n v="8.1999999999999993"/>
    <n v="8.1999999999999993"/>
    <n v="8.48"/>
    <n v="2.4300000000000002"/>
    <n v="2.34"/>
    <n v="2.4300000000000002"/>
    <s v=""/>
    <m/>
    <m/>
    <s v=""/>
    <m/>
    <m/>
    <s v=""/>
    <m/>
    <m/>
  </r>
  <r>
    <s v="A01656981"/>
    <x v="42"/>
    <x v="5"/>
    <d v="2023-11-21T00:00:00"/>
    <m/>
    <m/>
    <n v="1.53"/>
    <n v="1.58"/>
    <n v="1.53"/>
    <m/>
    <n v="4.6500000000000004"/>
    <n v="4.6500000000000004"/>
    <n v="4.67"/>
    <n v="7.8"/>
    <n v="8.11"/>
    <n v="7.8"/>
    <n v="2.61"/>
    <n v="2.58"/>
    <n v="2.61"/>
    <s v=""/>
    <m/>
    <m/>
    <n v="105"/>
    <n v="105"/>
    <m/>
    <n v="130"/>
    <n v="130"/>
    <m/>
  </r>
  <r>
    <s v="A01658547"/>
    <x v="46"/>
    <x v="6"/>
    <d v="2023-11-21T00:00:00"/>
    <m/>
    <m/>
    <n v="1.48"/>
    <n v="1.5"/>
    <n v="1.48"/>
    <m/>
    <n v="4.2699999999999996"/>
    <n v="4.2699999999999996"/>
    <n v="4.3"/>
    <n v="7.18"/>
    <n v="7.18"/>
    <n v="7.34"/>
    <n v="2.64"/>
    <s v="F"/>
    <n v="2.64"/>
    <n v="90"/>
    <m/>
    <n v="90"/>
    <n v="110"/>
    <n v="110"/>
    <m/>
    <n v="140"/>
    <n v="140"/>
    <m/>
  </r>
  <r>
    <s v="A01658613"/>
    <x v="11"/>
    <x v="1"/>
    <d v="2023-11-21T00:00:00"/>
    <m/>
    <m/>
    <s v=""/>
    <m/>
    <m/>
    <m/>
    <s v=""/>
    <m/>
    <m/>
    <s v=""/>
    <m/>
    <m/>
    <s v=""/>
    <m/>
    <m/>
    <n v="140"/>
    <n v="140"/>
    <m/>
    <s v=""/>
    <s v="L"/>
    <m/>
    <s v=""/>
    <m/>
    <m/>
  </r>
  <r>
    <s v="A01658634"/>
    <x v="25"/>
    <x v="2"/>
    <d v="2023-11-21T00:00:00"/>
    <m/>
    <m/>
    <n v="1.47"/>
    <n v="1.48"/>
    <n v="1.47"/>
    <m/>
    <n v="4.38"/>
    <n v="4.42"/>
    <n v="4.38"/>
    <n v="6.99"/>
    <n v="7.12"/>
    <n v="6.99"/>
    <n v="2.62"/>
    <n v="2.54"/>
    <n v="2.62"/>
    <n v="120"/>
    <n v="110"/>
    <n v="120"/>
    <n v="115"/>
    <n v="115"/>
    <m/>
    <n v="185"/>
    <n v="185"/>
    <m/>
  </r>
  <r>
    <s v="A01658662"/>
    <x v="12"/>
    <x v="1"/>
    <d v="2023-11-21T00:00:00"/>
    <m/>
    <m/>
    <n v="1.58"/>
    <n v="1.58"/>
    <n v="1.59"/>
    <m/>
    <n v="4.5999999999999996"/>
    <n v="4.72"/>
    <n v="4.5999999999999996"/>
    <n v="7.29"/>
    <n v="7.29"/>
    <n v="7.6"/>
    <n v="2.6"/>
    <n v="2.5"/>
    <n v="2.6"/>
    <n v="155"/>
    <n v="140"/>
    <n v="155"/>
    <n v="140"/>
    <n v="140"/>
    <m/>
    <n v="210"/>
    <n v="200"/>
    <n v="210"/>
  </r>
  <r>
    <s v="A01658812"/>
    <x v="66"/>
    <x v="9"/>
    <d v="2023-11-21T00:00:00"/>
    <m/>
    <m/>
    <n v="1.4"/>
    <n v="1.52"/>
    <n v="1.4"/>
    <m/>
    <n v="4.3"/>
    <n v="4.3"/>
    <n v="4.32"/>
    <n v="7.27"/>
    <n v="7.85"/>
    <n v="7.27"/>
    <n v="2.85"/>
    <n v="2.85"/>
    <n v="2.82"/>
    <s v=""/>
    <m/>
    <m/>
    <n v="80"/>
    <n v="80"/>
    <m/>
    <s v=""/>
    <s v="L"/>
    <m/>
  </r>
  <r>
    <s v="A01658813"/>
    <x v="55"/>
    <x v="7"/>
    <d v="2023-11-21T00:00:00"/>
    <m/>
    <m/>
    <n v="1.54"/>
    <n v="1.58"/>
    <n v="1.54"/>
    <m/>
    <n v="4.53"/>
    <n v="4.53"/>
    <n v="4.6500000000000004"/>
    <n v="7.3"/>
    <n v="7.3"/>
    <n v="7.38"/>
    <n v="2.69"/>
    <n v="2.69"/>
    <n v="2.65"/>
    <n v="110"/>
    <n v="110"/>
    <m/>
    <n v="100"/>
    <n v="100"/>
    <m/>
    <n v="130"/>
    <n v="130"/>
    <m/>
  </r>
  <r>
    <s v="A01658834"/>
    <x v="47"/>
    <x v="6"/>
    <d v="2023-11-21T00:00:00"/>
    <m/>
    <m/>
    <s v=""/>
    <m/>
    <m/>
    <m/>
    <s v=""/>
    <m/>
    <m/>
    <s v=""/>
    <m/>
    <m/>
    <s v=""/>
    <m/>
    <m/>
    <n v="115"/>
    <m/>
    <n v="115"/>
    <s v=""/>
    <m/>
    <m/>
    <s v=""/>
    <m/>
    <m/>
  </r>
  <r>
    <s v="A01659580"/>
    <x v="33"/>
    <x v="3"/>
    <d v="2023-11-21T00:00:00"/>
    <m/>
    <m/>
    <n v="1.81"/>
    <n v="1.86"/>
    <n v="1.81"/>
    <m/>
    <n v="5.48"/>
    <n v="5.62"/>
    <n v="5.48"/>
    <n v="9.0500000000000007"/>
    <n v="9.0500000000000007"/>
    <n v="9.4499999999999993"/>
    <n v="1.89"/>
    <n v="1.83"/>
    <n v="1.89"/>
    <n v="125"/>
    <n v="120"/>
    <n v="125"/>
    <n v="90"/>
    <n v="90"/>
    <m/>
    <n v="160"/>
    <n v="150"/>
    <n v="160"/>
  </r>
  <r>
    <s v="A01795311"/>
    <x v="2"/>
    <x v="0"/>
    <d v="2023-11-21T00:00:00"/>
    <m/>
    <m/>
    <s v=""/>
    <m/>
    <m/>
    <m/>
    <s v=""/>
    <m/>
    <m/>
    <s v=""/>
    <m/>
    <m/>
    <s v=""/>
    <m/>
    <m/>
    <n v="80"/>
    <m/>
    <n v="80"/>
    <n v="90"/>
    <m/>
    <n v="90"/>
    <n v="130"/>
    <n v="110"/>
    <n v="130"/>
  </r>
  <r>
    <s v="A01660531"/>
    <x v="43"/>
    <x v="5"/>
    <d v="2023-11-21T00:00:00"/>
    <m/>
    <m/>
    <n v="1.45"/>
    <n v="1.5"/>
    <n v="1.45"/>
    <m/>
    <n v="4.58"/>
    <n v="4.58"/>
    <n v="4.7699999999999996"/>
    <n v="7.22"/>
    <n v="7.22"/>
    <n v="7.53"/>
    <n v="3"/>
    <n v="2.94"/>
    <n v="3"/>
    <s v=""/>
    <m/>
    <m/>
    <n v="105"/>
    <n v="105"/>
    <m/>
    <n v="130"/>
    <n v="120"/>
    <n v="130"/>
  </r>
  <r>
    <s v="A01660639"/>
    <x v="14"/>
    <x v="1"/>
    <d v="2023-11-21T00:00:00"/>
    <m/>
    <m/>
    <n v="1.5"/>
    <n v="1.5"/>
    <n v="1.62"/>
    <m/>
    <n v="4.8499999999999996"/>
    <s v="F"/>
    <n v="4.8499999999999996"/>
    <n v="7.75"/>
    <n v="7.77"/>
    <n v="7.75"/>
    <n v="2.56"/>
    <n v="2.56"/>
    <n v="2.5299999999999998"/>
    <n v="110"/>
    <n v="110"/>
    <m/>
    <n v="110"/>
    <n v="110"/>
    <m/>
    <n v="160"/>
    <n v="160"/>
    <m/>
  </r>
  <r>
    <s v="A01663610"/>
    <x v="34"/>
    <x v="3"/>
    <d v="2023-11-21T00:00:00"/>
    <m/>
    <m/>
    <s v=""/>
    <m/>
    <m/>
    <m/>
    <s v=""/>
    <m/>
    <m/>
    <s v=""/>
    <m/>
    <m/>
    <s v=""/>
    <m/>
    <m/>
    <n v="95"/>
    <n v="95"/>
    <m/>
    <s v=""/>
    <m/>
    <m/>
    <s v=""/>
    <m/>
    <m/>
  </r>
  <r>
    <s v="A01664535"/>
    <x v="26"/>
    <x v="2"/>
    <d v="2023-11-21T00:00:00"/>
    <m/>
    <m/>
    <n v="1.54"/>
    <n v="1.55"/>
    <n v="1.54"/>
    <m/>
    <n v="4.9000000000000004"/>
    <n v="4.9000000000000004"/>
    <n v="5.25"/>
    <n v="7.76"/>
    <n v="7.76"/>
    <n v="7.98"/>
    <n v="2.4"/>
    <s v="F"/>
    <n v="2.4"/>
    <n v="115"/>
    <n v="115"/>
    <m/>
    <n v="100"/>
    <n v="100"/>
    <m/>
    <n v="150"/>
    <n v="150"/>
    <m/>
  </r>
  <r>
    <s v="A01664560"/>
    <x v="15"/>
    <x v="1"/>
    <d v="2023-11-21T00:00:00"/>
    <m/>
    <m/>
    <n v="1.58"/>
    <n v="1.61"/>
    <n v="1.58"/>
    <m/>
    <n v="4.8499999999999996"/>
    <n v="4.8499999999999996"/>
    <n v="5.0199999999999996"/>
    <n v="7.29"/>
    <n v="8.3699999999999992"/>
    <n v="7.29"/>
    <n v="2.65"/>
    <n v="2.62"/>
    <n v="2.65"/>
    <n v="140"/>
    <n v="140"/>
    <m/>
    <n v="100"/>
    <n v="100"/>
    <m/>
    <n v="190"/>
    <n v="170"/>
    <n v="190"/>
  </r>
  <r>
    <s v="A01666099"/>
    <x v="35"/>
    <x v="3"/>
    <d v="2023-11-21T00:00:00"/>
    <m/>
    <m/>
    <n v="1.67"/>
    <n v="1.67"/>
    <n v="1.69"/>
    <m/>
    <n v="5.27"/>
    <n v="5.58"/>
    <n v="5.27"/>
    <n v="8.26"/>
    <n v="8.3699999999999992"/>
    <n v="8.26"/>
    <n v="2.12"/>
    <n v="2.12"/>
    <s v="F"/>
    <n v="110"/>
    <n v="110"/>
    <m/>
    <n v="100"/>
    <n v="90"/>
    <n v="100"/>
    <n v="150"/>
    <n v="140"/>
    <n v="150"/>
  </r>
  <r>
    <s v="A01666420"/>
    <x v="27"/>
    <x v="2"/>
    <d v="2023-11-21T00:00:00"/>
    <m/>
    <m/>
    <n v="1.72"/>
    <n v="1.72"/>
    <n v="1.75"/>
    <m/>
    <n v="4.9000000000000004"/>
    <n v="4.95"/>
    <n v="4.9000000000000004"/>
    <n v="7.85"/>
    <n v="7.95"/>
    <n v="7.85"/>
    <n v="2.52"/>
    <n v="2.52"/>
    <n v="2.48"/>
    <n v="95"/>
    <n v="90"/>
    <n v="95"/>
    <n v="90"/>
    <n v="90"/>
    <m/>
    <n v="125"/>
    <n v="115"/>
    <n v="125"/>
  </r>
  <r>
    <s v="A01666492"/>
    <x v="60"/>
    <x v="8"/>
    <d v="2023-11-21T00:00:00"/>
    <m/>
    <m/>
    <n v="1.49"/>
    <n v="1.53"/>
    <n v="1.49"/>
    <m/>
    <n v="4.5199999999999996"/>
    <n v="4.6500000000000004"/>
    <n v="4.5199999999999996"/>
    <n v="7.13"/>
    <n v="7.13"/>
    <n v="7.28"/>
    <n v="2.4300000000000002"/>
    <s v="F"/>
    <n v="2.4300000000000002"/>
    <n v="100"/>
    <n v="100"/>
    <m/>
    <n v="90"/>
    <n v="90"/>
    <m/>
    <n v="140"/>
    <n v="140"/>
    <m/>
  </r>
  <r>
    <s v="A01666750"/>
    <x v="36"/>
    <x v="3"/>
    <d v="2023-11-21T00:00:00"/>
    <m/>
    <m/>
    <n v="2"/>
    <n v="2"/>
    <n v="2.02"/>
    <m/>
    <n v="5.78"/>
    <n v="5.8"/>
    <n v="5.78"/>
    <n v="9.23"/>
    <n v="9.23"/>
    <n v="9.32"/>
    <n v="1.85"/>
    <s v="F"/>
    <n v="1.85"/>
    <n v="90"/>
    <n v="90"/>
    <m/>
    <n v="60"/>
    <n v="60"/>
    <m/>
    <n v="100"/>
    <n v="100"/>
    <n v="100"/>
  </r>
  <r>
    <s v="A01667010"/>
    <x v="48"/>
    <x v="6"/>
    <d v="2023-11-21T00:00:00"/>
    <m/>
    <m/>
    <n v="1.44"/>
    <n v="1.49"/>
    <n v="1.44"/>
    <m/>
    <n v="4.43"/>
    <n v="4.43"/>
    <n v="4.7699999999999996"/>
    <n v="7.23"/>
    <n v="7.23"/>
    <n v="7.8"/>
    <n v="2.72"/>
    <n v="2.7"/>
    <n v="2.72"/>
    <n v="80"/>
    <n v="80"/>
    <m/>
    <n v="90"/>
    <n v="90"/>
    <m/>
    <n v="120"/>
    <n v="120"/>
    <m/>
  </r>
  <r>
    <s v="A01667110"/>
    <x v="67"/>
    <x v="9"/>
    <d v="2023-11-21T00:00:00"/>
    <m/>
    <m/>
    <n v="1.35"/>
    <n v="1.39"/>
    <n v="1.35"/>
    <m/>
    <n v="4.45"/>
    <n v="4.45"/>
    <n v="4.46"/>
    <n v="7.17"/>
    <n v="7.24"/>
    <n v="7.17"/>
    <n v="2.92"/>
    <n v="2.74"/>
    <n v="2.92"/>
    <n v="90"/>
    <n v="90"/>
    <m/>
    <s v=""/>
    <m/>
    <m/>
    <s v=""/>
    <m/>
    <m/>
  </r>
  <r>
    <s v="A01667125"/>
    <x v="37"/>
    <x v="3"/>
    <d v="2023-11-21T00:00:00"/>
    <m/>
    <m/>
    <n v="1.72"/>
    <n v="1.72"/>
    <n v="1.81"/>
    <m/>
    <n v="5.0999999999999996"/>
    <n v="5.21"/>
    <n v="5.0999999999999996"/>
    <n v="8.35"/>
    <n v="8.35"/>
    <n v="8.44"/>
    <n v="2.06"/>
    <n v="1.93"/>
    <n v="2.06"/>
    <n v="80"/>
    <n v="80"/>
    <m/>
    <n v="70"/>
    <n v="60"/>
    <n v="70"/>
    <n v="140"/>
    <n v="140"/>
    <m/>
  </r>
  <r>
    <s v="A01667127"/>
    <x v="20"/>
    <x v="4"/>
    <d v="2023-11-21T00:00:00"/>
    <m/>
    <m/>
    <n v="1.61"/>
    <n v="1.63"/>
    <n v="1.61"/>
    <m/>
    <n v="4.54"/>
    <n v="4.63"/>
    <n v="4.54"/>
    <n v="7.58"/>
    <n v="7.58"/>
    <n v="7.9"/>
    <n v="2.4900000000000002"/>
    <n v="2.4900000000000002"/>
    <s v="F"/>
    <n v="60"/>
    <n v="60"/>
    <m/>
    <n v="80"/>
    <n v="80"/>
    <m/>
    <n v="120"/>
    <n v="120"/>
    <m/>
  </r>
  <r>
    <s v="A01658336"/>
    <x v="3"/>
    <x v="0"/>
    <d v="2023-11-21T00:00:00"/>
    <m/>
    <m/>
    <n v="1.42"/>
    <n v="1.47"/>
    <n v="1.42"/>
    <m/>
    <n v="4.42"/>
    <n v="4.5199999999999996"/>
    <n v="4.42"/>
    <n v="7.06"/>
    <n v="7.48"/>
    <n v="7.06"/>
    <n v="2.9"/>
    <n v="2.9"/>
    <n v="2.84"/>
    <n v="90"/>
    <n v="90"/>
    <m/>
    <n v="105"/>
    <n v="105"/>
    <m/>
    <n v="140"/>
    <n v="130"/>
    <n v="140"/>
  </r>
  <r>
    <s v="A01738038"/>
    <x v="28"/>
    <x v="2"/>
    <d v="2023-11-21T00:00:00"/>
    <m/>
    <m/>
    <n v="1.66"/>
    <n v="1.68"/>
    <n v="1.66"/>
    <m/>
    <n v="4.92"/>
    <s v="F"/>
    <n v="4.92"/>
    <n v="8.06"/>
    <n v="8.1199999999999992"/>
    <n v="8.06"/>
    <n v="2.1800000000000002"/>
    <s v="F"/>
    <n v="2.1800000000000002"/>
    <n v="110"/>
    <n v="110"/>
    <m/>
    <n v="75"/>
    <n v="75"/>
    <m/>
    <n v="120"/>
    <n v="110"/>
    <n v="120"/>
  </r>
  <r>
    <s v="A01746058"/>
    <x v="16"/>
    <x v="1"/>
    <d v="2023-11-21T00:00:00"/>
    <m/>
    <m/>
    <n v="1.68"/>
    <n v="1.69"/>
    <n v="1.68"/>
    <m/>
    <n v="4.75"/>
    <n v="4.75"/>
    <n v="4.95"/>
    <n v="7.55"/>
    <n v="7.78"/>
    <n v="7.55"/>
    <n v="2.48"/>
    <n v="2.4700000000000002"/>
    <n v="2.48"/>
    <s v=""/>
    <m/>
    <m/>
    <s v=""/>
    <m/>
    <m/>
    <s v=""/>
    <m/>
    <m/>
  </r>
  <r>
    <s v="A01749645"/>
    <x v="68"/>
    <x v="9"/>
    <d v="2023-11-21T00:00:00"/>
    <m/>
    <m/>
    <n v="1.39"/>
    <n v="1.39"/>
    <n v="1.49"/>
    <m/>
    <n v="4.66"/>
    <n v="4.66"/>
    <n v="4.74"/>
    <n v="7.38"/>
    <n v="7.38"/>
    <n v="7.68"/>
    <n v="2.64"/>
    <n v="2.63"/>
    <n v="2.64"/>
    <n v="85"/>
    <m/>
    <n v="85"/>
    <n v="100"/>
    <n v="90"/>
    <n v="100"/>
    <n v="120"/>
    <n v="120"/>
    <m/>
  </r>
  <r>
    <s v="A01749727"/>
    <x v="69"/>
    <x v="9"/>
    <d v="2023-11-21T00:00:00"/>
    <m/>
    <m/>
    <n v="1.5"/>
    <n v="1.5"/>
    <n v="1.55"/>
    <m/>
    <n v="4.45"/>
    <n v="4.53"/>
    <n v="4.45"/>
    <n v="7.14"/>
    <n v="7.14"/>
    <n v="7.3"/>
    <n v="2.95"/>
    <n v="2.8"/>
    <n v="2.95"/>
    <n v="105"/>
    <n v="100"/>
    <n v="105"/>
    <n v="90"/>
    <n v="90"/>
    <m/>
    <n v="150"/>
    <n v="140"/>
    <n v="150"/>
  </r>
  <r>
    <s v="A01749922"/>
    <x v="56"/>
    <x v="7"/>
    <d v="2023-11-21T00:00:00"/>
    <m/>
    <m/>
    <n v="1.43"/>
    <n v="1.43"/>
    <n v="1.5"/>
    <m/>
    <n v="4.4000000000000004"/>
    <n v="4.45"/>
    <n v="4.4000000000000004"/>
    <n v="7.32"/>
    <n v="7.32"/>
    <n v="7.53"/>
    <n v="2.61"/>
    <n v="2.57"/>
    <n v="2.61"/>
    <s v=""/>
    <m/>
    <m/>
    <s v=""/>
    <m/>
    <m/>
    <n v="140"/>
    <m/>
    <n v="140"/>
  </r>
  <r>
    <s v="A01659588"/>
    <x v="4"/>
    <x v="0"/>
    <d v="2023-11-21T00:00:00"/>
    <m/>
    <m/>
    <n v="1.52"/>
    <n v="1.52"/>
    <n v="1.55"/>
    <m/>
    <n v="4.54"/>
    <n v="4.5999999999999996"/>
    <n v="4.54"/>
    <n v="7.38"/>
    <n v="7.38"/>
    <n v="7.56"/>
    <n v="2.62"/>
    <n v="2.62"/>
    <n v="2.6"/>
    <n v="80"/>
    <n v="80"/>
    <m/>
    <n v="90"/>
    <n v="90"/>
    <m/>
    <n v="120"/>
    <n v="110"/>
    <n v="120"/>
  </r>
  <r>
    <s v="A01750834"/>
    <x v="5"/>
    <x v="0"/>
    <d v="2023-11-21T00:00:00"/>
    <m/>
    <m/>
    <n v="1.4"/>
    <n v="1.43"/>
    <n v="1.4"/>
    <m/>
    <n v="4.55"/>
    <n v="4.55"/>
    <n v="4.6399999999999997"/>
    <n v="7.11"/>
    <n v="7.11"/>
    <n v="7.3"/>
    <n v="2.69"/>
    <n v="2.69"/>
    <n v="2.63"/>
    <n v="90"/>
    <n v="90"/>
    <m/>
    <n v="90"/>
    <n v="90"/>
    <m/>
    <n v="110"/>
    <n v="110"/>
    <m/>
  </r>
  <r>
    <s v="A01752094"/>
    <x v="17"/>
    <x v="3"/>
    <d v="2023-11-21T00:00:00"/>
    <m/>
    <m/>
    <n v="1.72"/>
    <n v="1.72"/>
    <n v="1.72"/>
    <m/>
    <n v="5.15"/>
    <n v="5.3"/>
    <n v="5.15"/>
    <n v="7.95"/>
    <n v="7.95"/>
    <n v="8.1199999999999992"/>
    <n v="2.17"/>
    <n v="2.04"/>
    <n v="2.17"/>
    <s v=""/>
    <m/>
    <m/>
    <s v=""/>
    <m/>
    <m/>
    <s v=""/>
    <m/>
    <m/>
  </r>
  <r>
    <s v="A01752279"/>
    <x v="49"/>
    <x v="6"/>
    <d v="2023-11-21T00:00:00"/>
    <m/>
    <m/>
    <n v="1.48"/>
    <n v="1.54"/>
    <n v="1.48"/>
    <m/>
    <n v="5.0999999999999996"/>
    <n v="5.0999999999999996"/>
    <n v="5.0999999999999996"/>
    <n v="7.47"/>
    <n v="7.47"/>
    <n v="7.81"/>
    <n v="2.46"/>
    <n v="2.4300000000000002"/>
    <n v="2.46"/>
    <n v="90"/>
    <m/>
    <n v="90"/>
    <n v="100"/>
    <n v="95"/>
    <n v="100"/>
    <n v="120"/>
    <n v="120"/>
    <m/>
  </r>
  <r>
    <s v="A01770413"/>
    <x v="57"/>
    <x v="7"/>
    <d v="2023-11-21T00:00:00"/>
    <m/>
    <m/>
    <s v=""/>
    <m/>
    <m/>
    <m/>
    <s v=""/>
    <m/>
    <m/>
    <s v=""/>
    <m/>
    <m/>
    <s v=""/>
    <m/>
    <m/>
    <n v="120"/>
    <n v="120"/>
    <m/>
    <s v=""/>
    <m/>
    <m/>
    <s v=""/>
    <m/>
    <m/>
  </r>
  <r>
    <s v="A01771026"/>
    <x v="50"/>
    <x v="6"/>
    <d v="2023-11-21T00:00:00"/>
    <m/>
    <m/>
    <s v=""/>
    <m/>
    <m/>
    <m/>
    <s v=""/>
    <m/>
    <m/>
    <s v=""/>
    <m/>
    <m/>
    <s v=""/>
    <m/>
    <m/>
    <n v="140"/>
    <n v="140"/>
    <m/>
    <s v=""/>
    <s v="L"/>
    <m/>
    <s v=""/>
    <m/>
    <m/>
  </r>
  <r>
    <s v="A01771688"/>
    <x v="70"/>
    <x v="8"/>
    <d v="2023-11-21T00:00:00"/>
    <m/>
    <m/>
    <n v="1.6"/>
    <n v="1.63"/>
    <n v="1.6"/>
    <m/>
    <n v="4.58"/>
    <n v="4.58"/>
    <n v="4.66"/>
    <n v="7.42"/>
    <n v="7.42"/>
    <n v="7.47"/>
    <n v="2.5499999999999998"/>
    <n v="2.5499999999999998"/>
    <s v="F"/>
    <n v="100"/>
    <n v="90"/>
    <n v="100"/>
    <s v=""/>
    <m/>
    <m/>
    <s v=""/>
    <m/>
    <m/>
  </r>
  <r>
    <s v="A01771908"/>
    <x v="38"/>
    <x v="3"/>
    <d v="2023-11-21T00:00:00"/>
    <m/>
    <m/>
    <n v="1.86"/>
    <n v="1.86"/>
    <n v="1.93"/>
    <m/>
    <n v="5.27"/>
    <n v="5.27"/>
    <n v="5.4"/>
    <n v="8.1199999999999992"/>
    <n v="8.32"/>
    <n v="8.1199999999999992"/>
    <n v="2.14"/>
    <n v="2"/>
    <n v="2.14"/>
    <n v="120"/>
    <n v="120"/>
    <m/>
    <s v=""/>
    <m/>
    <m/>
    <s v=""/>
    <m/>
    <m/>
  </r>
  <r>
    <s v="A01772110"/>
    <x v="71"/>
    <x v="9"/>
    <d v="2023-11-21T00:00:00"/>
    <m/>
    <m/>
    <n v="1.4"/>
    <n v="1.43"/>
    <n v="1.4"/>
    <m/>
    <n v="4.45"/>
    <n v="4.45"/>
    <n v="4.8"/>
    <n v="7.36"/>
    <n v="7.36"/>
    <n v="7.39"/>
    <n v="2.96"/>
    <n v="2.92"/>
    <n v="2.96"/>
    <n v="100"/>
    <n v="95"/>
    <n v="100"/>
    <n v="80"/>
    <m/>
    <n v="80"/>
    <n v="120"/>
    <n v="120"/>
    <m/>
  </r>
  <r>
    <s v="A01781586"/>
    <x v="58"/>
    <x v="7"/>
    <d v="2023-11-21T00:00:00"/>
    <m/>
    <m/>
    <n v="1.47"/>
    <n v="1.47"/>
    <n v="1.5"/>
    <m/>
    <n v="4.59"/>
    <n v="4.59"/>
    <n v="4.59"/>
    <n v="7.55"/>
    <n v="7.55"/>
    <n v="7.66"/>
    <n v="2.63"/>
    <n v="2.63"/>
    <n v="2.62"/>
    <n v="90"/>
    <m/>
    <n v="90"/>
    <n v="85"/>
    <n v="85"/>
    <m/>
    <n v="130"/>
    <n v="130"/>
    <m/>
  </r>
  <r>
    <s v="A01668137"/>
    <x v="77"/>
    <x v="3"/>
    <d v="2023-11-21T00:00:00"/>
    <m/>
    <m/>
    <n v="1.73"/>
    <n v="1.8"/>
    <n v="1.73"/>
    <m/>
    <n v="5.45"/>
    <n v="5.77"/>
    <n v="5.45"/>
    <s v=""/>
    <m/>
    <m/>
    <n v="2.4"/>
    <n v="2.33"/>
    <n v="2.4"/>
    <s v=""/>
    <m/>
    <m/>
    <s v=""/>
    <m/>
    <m/>
    <s v=""/>
    <m/>
    <m/>
  </r>
  <r>
    <s v="A01733578"/>
    <x v="6"/>
    <x v="0"/>
    <d v="2023-11-21T00:00:00"/>
    <m/>
    <m/>
    <n v="1.39"/>
    <n v="1.39"/>
    <n v="1.4"/>
    <m/>
    <n v="4.4400000000000004"/>
    <n v="4.4400000000000004"/>
    <n v="4.62"/>
    <n v="7.04"/>
    <n v="7.14"/>
    <n v="7.04"/>
    <s v=""/>
    <s v="F"/>
    <s v="F"/>
    <n v="90"/>
    <n v="90"/>
    <m/>
    <s v=""/>
    <m/>
    <m/>
    <s v=""/>
    <m/>
    <m/>
  </r>
  <r>
    <s v="A00830519"/>
    <x v="44"/>
    <x v="6"/>
    <d v="2023-07-01T00:00:00"/>
    <m/>
    <m/>
    <n v="1.45"/>
    <n v="1.49"/>
    <n v="1.45"/>
    <m/>
    <n v="4.4000000000000004"/>
    <s v="F"/>
    <n v="4.4000000000000004"/>
    <n v="7.15"/>
    <n v="7.28"/>
    <n v="7.15"/>
    <n v="2.58"/>
    <n v="2.58"/>
    <m/>
    <s v=""/>
    <m/>
    <m/>
    <s v=""/>
    <m/>
    <m/>
    <s v=""/>
    <m/>
    <m/>
  </r>
  <r>
    <s v="A00832664"/>
    <x v="62"/>
    <x v="9"/>
    <d v="2023-07-01T00:00:00"/>
    <m/>
    <m/>
    <n v="1.62"/>
    <n v="1.63"/>
    <n v="1.62"/>
    <m/>
    <n v="4.51"/>
    <n v="4.51"/>
    <n v="4.58"/>
    <n v="7.37"/>
    <n v="7.84"/>
    <n v="7.37"/>
    <n v="2.6"/>
    <n v="2.6"/>
    <m/>
    <s v=""/>
    <m/>
    <m/>
    <s v=""/>
    <m/>
    <m/>
    <s v=""/>
    <m/>
    <m/>
  </r>
  <r>
    <s v="A01178539"/>
    <x v="51"/>
    <x v="7"/>
    <d v="2023-07-01T00:00:00"/>
    <m/>
    <m/>
    <n v="1.53"/>
    <n v="1.53"/>
    <n v="1.53"/>
    <m/>
    <n v="4.59"/>
    <n v="4.83"/>
    <n v="4.59"/>
    <n v="7.06"/>
    <n v="7.06"/>
    <n v="7.41"/>
    <n v="2.56"/>
    <n v="2.56"/>
    <m/>
    <s v=""/>
    <m/>
    <m/>
    <s v=""/>
    <m/>
    <m/>
    <s v=""/>
    <m/>
    <m/>
  </r>
  <r>
    <s v="A01236171"/>
    <x v="21"/>
    <x v="2"/>
    <d v="2023-07-01T00:00:00"/>
    <m/>
    <m/>
    <n v="1.64"/>
    <n v="1.64"/>
    <n v="1.72"/>
    <m/>
    <n v="4.76"/>
    <n v="4.76"/>
    <s v="F"/>
    <n v="7.63"/>
    <n v="7.63"/>
    <n v="7.66"/>
    <n v="2.61"/>
    <n v="2.61"/>
    <m/>
    <s v=""/>
    <m/>
    <m/>
    <s v=""/>
    <m/>
    <m/>
    <s v=""/>
    <m/>
    <m/>
  </r>
  <r>
    <s v="A01569156"/>
    <x v="45"/>
    <x v="6"/>
    <d v="2023-07-01T00:00:00"/>
    <m/>
    <m/>
    <n v="1.5"/>
    <n v="1.52"/>
    <n v="1.5"/>
    <m/>
    <n v="4.46"/>
    <n v="4.46"/>
    <n v="4.6900000000000004"/>
    <n v="7.34"/>
    <n v="7.34"/>
    <n v="7.38"/>
    <n v="2.69"/>
    <n v="2.69"/>
    <m/>
    <s v=""/>
    <m/>
    <m/>
    <s v=""/>
    <m/>
    <m/>
    <s v=""/>
    <m/>
    <m/>
  </r>
  <r>
    <s v="A01655562"/>
    <x v="76"/>
    <x v="3"/>
    <d v="2023-07-01T00:00:00"/>
    <m/>
    <m/>
    <n v="1.75"/>
    <n v="1.75"/>
    <n v="1.78"/>
    <m/>
    <n v="5"/>
    <n v="5.05"/>
    <n v="5"/>
    <n v="8.2799999999999994"/>
    <n v="8.31"/>
    <n v="8.2799999999999994"/>
    <n v="2.29"/>
    <n v="2.29"/>
    <m/>
    <s v=""/>
    <m/>
    <m/>
    <s v=""/>
    <m/>
    <m/>
    <s v=""/>
    <m/>
    <m/>
  </r>
  <r>
    <s v="A01658812"/>
    <x v="66"/>
    <x v="9"/>
    <d v="2023-07-01T00:00:00"/>
    <m/>
    <m/>
    <n v="1.6"/>
    <n v="1.6"/>
    <n v="1.63"/>
    <m/>
    <n v="4.6100000000000003"/>
    <n v="4.6399999999999997"/>
    <n v="4.6100000000000003"/>
    <n v="7.34"/>
    <n v="7.53"/>
    <n v="7.34"/>
    <n v="2.76"/>
    <n v="2.76"/>
    <m/>
    <s v=""/>
    <m/>
    <m/>
    <s v=""/>
    <m/>
    <m/>
    <s v=""/>
    <m/>
    <m/>
  </r>
  <r>
    <s v="A01658813"/>
    <x v="55"/>
    <x v="7"/>
    <d v="2023-07-01T00:00:00"/>
    <m/>
    <m/>
    <n v="1.53"/>
    <n v="1.59"/>
    <n v="1.53"/>
    <m/>
    <n v="4.8099999999999996"/>
    <n v="4.92"/>
    <n v="4.8099999999999996"/>
    <n v="7.84"/>
    <n v="7.84"/>
    <n v="7.94"/>
    <n v="2.59"/>
    <n v="2.59"/>
    <m/>
    <s v=""/>
    <m/>
    <m/>
    <s v=""/>
    <m/>
    <m/>
    <s v=""/>
    <m/>
    <m/>
  </r>
  <r>
    <s v="A01664535"/>
    <x v="26"/>
    <x v="2"/>
    <d v="2023-07-01T00:00:00"/>
    <m/>
    <m/>
    <n v="1.56"/>
    <n v="1.56"/>
    <n v="1.61"/>
    <m/>
    <n v="5.55"/>
    <s v="F"/>
    <n v="5.55"/>
    <n v="7.82"/>
    <n v="8.2799999999999994"/>
    <n v="7.82"/>
    <n v="2.37"/>
    <n v="2.37"/>
    <m/>
    <s v=""/>
    <m/>
    <m/>
    <s v=""/>
    <m/>
    <m/>
    <s v=""/>
    <m/>
    <m/>
  </r>
  <r>
    <s v="A01665805"/>
    <x v="78"/>
    <x v="9"/>
    <d v="2023-07-01T00:00:00"/>
    <m/>
    <m/>
    <n v="1.62"/>
    <n v="1.66"/>
    <n v="1.62"/>
    <m/>
    <n v="4.4800000000000004"/>
    <n v="4.5199999999999996"/>
    <n v="4.4800000000000004"/>
    <n v="7.53"/>
    <n v="7.53"/>
    <n v="7.56"/>
    <n v="2.63"/>
    <n v="2.63"/>
    <m/>
    <s v=""/>
    <m/>
    <m/>
    <s v=""/>
    <m/>
    <m/>
    <s v=""/>
    <m/>
    <m/>
  </r>
  <r>
    <s v="A01666099"/>
    <x v="35"/>
    <x v="3"/>
    <d v="2023-07-01T00:00:00"/>
    <m/>
    <m/>
    <n v="1.78"/>
    <n v="1.78"/>
    <n v="1.87"/>
    <m/>
    <n v="4.92"/>
    <n v="5.09"/>
    <n v="4.92"/>
    <n v="8.31"/>
    <n v="8.6300000000000008"/>
    <n v="8.31"/>
    <n v="2.16"/>
    <n v="2.16"/>
    <m/>
    <s v=""/>
    <m/>
    <m/>
    <s v=""/>
    <m/>
    <m/>
    <s v=""/>
    <m/>
    <m/>
  </r>
  <r>
    <s v="A01666420"/>
    <x v="27"/>
    <x v="2"/>
    <d v="2023-07-01T00:00:00"/>
    <m/>
    <m/>
    <n v="1.65"/>
    <n v="1.65"/>
    <n v="1.66"/>
    <m/>
    <n v="5.1100000000000003"/>
    <n v="5.18"/>
    <n v="5.1100000000000003"/>
    <n v="8.06"/>
    <m/>
    <n v="8.06"/>
    <n v="2.4300000000000002"/>
    <n v="2.4300000000000002"/>
    <m/>
    <s v=""/>
    <m/>
    <m/>
    <s v=""/>
    <m/>
    <m/>
    <s v=""/>
    <m/>
    <m/>
  </r>
  <r>
    <s v="A01666492"/>
    <x v="60"/>
    <x v="8"/>
    <d v="2023-07-01T00:00:00"/>
    <m/>
    <m/>
    <n v="1.65"/>
    <n v="1.65"/>
    <n v="1.69"/>
    <m/>
    <n v="4.6100000000000003"/>
    <s v="F"/>
    <n v="4.6100000000000003"/>
    <n v="7.34"/>
    <n v="7.34"/>
    <n v="7.66"/>
    <n v="2.25"/>
    <n v="2.25"/>
    <m/>
    <s v=""/>
    <m/>
    <m/>
    <s v=""/>
    <m/>
    <m/>
    <s v=""/>
    <m/>
    <m/>
  </r>
  <r>
    <s v="A01666750"/>
    <x v="36"/>
    <x v="3"/>
    <d v="2023-07-01T00:00:00"/>
    <m/>
    <m/>
    <n v="2.0499999999999998"/>
    <n v="2.0499999999999998"/>
    <n v="2.06"/>
    <m/>
    <n v="5.93"/>
    <n v="6.11"/>
    <n v="5.93"/>
    <n v="9.43"/>
    <n v="9.43"/>
    <n v="10.69"/>
    <n v="2.0099999999999998"/>
    <n v="2.0099999999999998"/>
    <m/>
    <s v=""/>
    <m/>
    <m/>
    <s v=""/>
    <m/>
    <m/>
    <s v=""/>
    <m/>
    <m/>
  </r>
  <r>
    <s v="A01667010"/>
    <x v="48"/>
    <x v="6"/>
    <d v="2023-07-01T00:00:00"/>
    <m/>
    <m/>
    <n v="1.53"/>
    <n v="1.53"/>
    <n v="1.53"/>
    <m/>
    <n v="4.68"/>
    <s v="F"/>
    <n v="4.68"/>
    <n v="7.28"/>
    <n v="7.28"/>
    <n v="7.4"/>
    <n v="2.69"/>
    <n v="2.69"/>
    <m/>
    <s v=""/>
    <m/>
    <m/>
    <s v=""/>
    <m/>
    <m/>
    <s v=""/>
    <m/>
    <m/>
  </r>
  <r>
    <s v="A01667125"/>
    <x v="37"/>
    <x v="3"/>
    <d v="2023-07-01T00:00:00"/>
    <m/>
    <m/>
    <n v="1.72"/>
    <n v="1.72"/>
    <n v="1.81"/>
    <m/>
    <n v="4.96"/>
    <n v="4.96"/>
    <n v="5.12"/>
    <n v="8.16"/>
    <n v="8.3699999999999992"/>
    <n v="8.16"/>
    <n v="2.13"/>
    <n v="2.13"/>
    <m/>
    <s v=""/>
    <m/>
    <m/>
    <s v=""/>
    <m/>
    <m/>
    <s v=""/>
    <m/>
    <m/>
  </r>
  <r>
    <s v="A01738038"/>
    <x v="28"/>
    <x v="2"/>
    <d v="2023-07-01T00:00:00"/>
    <m/>
    <m/>
    <n v="1.6"/>
    <n v="1.6"/>
    <n v="1.64"/>
    <m/>
    <n v="4.58"/>
    <n v="4.58"/>
    <n v="4.8099999999999996"/>
    <n v="7.69"/>
    <n v="7.69"/>
    <n v="7.75"/>
    <n v="2.36"/>
    <n v="2.36"/>
    <m/>
    <s v=""/>
    <m/>
    <m/>
    <s v=""/>
    <m/>
    <m/>
    <s v=""/>
    <m/>
    <m/>
  </r>
  <r>
    <s v="A01770266"/>
    <x v="79"/>
    <x v="7"/>
    <d v="2023-07-01T00:00:00"/>
    <m/>
    <m/>
    <n v="1.63"/>
    <n v="1.68"/>
    <n v="1.63"/>
    <m/>
    <n v="4.59"/>
    <n v="4.59"/>
    <n v="4.8"/>
    <n v="7.75"/>
    <n v="7.75"/>
    <n v="7.75"/>
    <n v="2.5299999999999998"/>
    <n v="2.5299999999999998"/>
    <m/>
    <s v=""/>
    <m/>
    <m/>
    <s v=""/>
    <m/>
    <m/>
    <s v=""/>
    <m/>
    <m/>
  </r>
  <r>
    <s v="A01771688"/>
    <x v="70"/>
    <x v="8"/>
    <d v="2023-07-01T00:00:00"/>
    <m/>
    <m/>
    <n v="1.68"/>
    <n v="1.68"/>
    <n v="1.7"/>
    <m/>
    <n v="5.03"/>
    <s v="F"/>
    <n v="5.03"/>
    <n v="8"/>
    <n v="8"/>
    <n v="8.2799999999999994"/>
    <n v="2.2999999999999998"/>
    <n v="2.2999999999999998"/>
    <m/>
    <s v=""/>
    <m/>
    <m/>
    <s v=""/>
    <m/>
    <m/>
    <s v=""/>
    <m/>
    <m/>
  </r>
  <r>
    <s v="A07094790"/>
    <x v="19"/>
    <x v="3"/>
    <d v="2023-07-01T00:00:00"/>
    <m/>
    <m/>
    <n v="2.2599999999999998"/>
    <n v="2.2599999999999998"/>
    <n v="2.31"/>
    <m/>
    <n v="6.06"/>
    <n v="6.06"/>
    <s v="F"/>
    <n v="9.7200000000000006"/>
    <n v="10"/>
    <n v="9.7200000000000006"/>
    <n v="1.54"/>
    <n v="1.54"/>
    <m/>
    <s v=""/>
    <m/>
    <m/>
    <s v=""/>
    <m/>
    <m/>
    <s v=""/>
    <m/>
    <m/>
  </r>
  <r>
    <s v="A00572361"/>
    <x v="61"/>
    <x v="9"/>
    <d v="2023-06-01T00:00:00"/>
    <n v="95.7"/>
    <n v="182"/>
    <n v="1.5"/>
    <n v="1.5"/>
    <n v="1.51"/>
    <m/>
    <n v="4.51"/>
    <n v="4.51"/>
    <n v="4.6500000000000004"/>
    <n v="7.65"/>
    <n v="7.75"/>
    <n v="7.65"/>
    <s v=""/>
    <s v="F"/>
    <s v="F"/>
    <n v="105"/>
    <n v="105"/>
    <m/>
    <s v=""/>
    <m/>
    <m/>
    <s v=""/>
    <m/>
    <m/>
  </r>
  <r>
    <s v="A01236282"/>
    <x v="52"/>
    <x v="7"/>
    <d v="2023-06-01T00:00:00"/>
    <n v="80.2"/>
    <n v="182"/>
    <n v="1.44"/>
    <n v="1.44"/>
    <n v="1.52"/>
    <m/>
    <n v="4.75"/>
    <n v="4.75"/>
    <n v="4.96"/>
    <n v="7.47"/>
    <n v="7.47"/>
    <n v="7.5"/>
    <n v="2.66"/>
    <n v="2.59"/>
    <n v="2.66"/>
    <n v="105"/>
    <n v="105"/>
    <m/>
    <s v=""/>
    <m/>
    <m/>
    <s v=""/>
    <m/>
    <m/>
  </r>
  <r>
    <s v="A01286330"/>
    <x v="40"/>
    <x v="5"/>
    <d v="2023-06-01T00:00:00"/>
    <n v="84.4"/>
    <n v="178.5"/>
    <n v="1.52"/>
    <n v="1.6"/>
    <n v="1.52"/>
    <m/>
    <n v="4.4800000000000004"/>
    <n v="4.4800000000000004"/>
    <n v="4.5999999999999996"/>
    <n v="7.32"/>
    <n v="7.32"/>
    <n v="7.68"/>
    <n v="2.46"/>
    <n v="2.39"/>
    <n v="2.46"/>
    <n v="100"/>
    <n v="100"/>
    <m/>
    <s v=""/>
    <m/>
    <m/>
    <s v=""/>
    <m/>
    <m/>
  </r>
  <r>
    <s v="A01338818"/>
    <x v="7"/>
    <x v="1"/>
    <d v="2023-06-01T00:00:00"/>
    <n v="126.2"/>
    <n v="189.1"/>
    <s v=""/>
    <m/>
    <m/>
    <m/>
    <s v=""/>
    <m/>
    <m/>
    <s v=""/>
    <m/>
    <m/>
    <s v=""/>
    <m/>
    <m/>
    <n v="140"/>
    <n v="140"/>
    <m/>
    <s v=""/>
    <m/>
    <m/>
    <s v=""/>
    <m/>
    <m/>
  </r>
  <r>
    <s v="A01366442"/>
    <x v="74"/>
    <x v="3"/>
    <d v="2023-06-01T00:00:00"/>
    <n v="127.1"/>
    <n v="191"/>
    <n v="1.86"/>
    <n v="1.86"/>
    <n v="1.86"/>
    <m/>
    <n v="5.43"/>
    <n v="5.43"/>
    <n v="5.47"/>
    <n v="9"/>
    <n v="9.1300000000000008"/>
    <n v="9"/>
    <n v="2"/>
    <n v="1.84"/>
    <n v="2"/>
    <n v="150"/>
    <n v="150"/>
    <m/>
    <s v=""/>
    <m/>
    <m/>
    <s v=""/>
    <m/>
    <m/>
  </r>
  <r>
    <s v="A01367061"/>
    <x v="0"/>
    <x v="0"/>
    <d v="2023-06-01T00:00:00"/>
    <n v="83.6"/>
    <n v="182.1"/>
    <n v="1.5"/>
    <n v="1.52"/>
    <n v="1.5"/>
    <m/>
    <n v="4.7"/>
    <n v="4.71"/>
    <n v="4.7"/>
    <n v="7.37"/>
    <n v="7.5"/>
    <n v="7.37"/>
    <n v="2.52"/>
    <s v="F"/>
    <n v="2.52"/>
    <n v="110"/>
    <n v="110"/>
    <m/>
    <s v=""/>
    <m/>
    <m/>
    <s v=""/>
    <m/>
    <m/>
  </r>
  <r>
    <s v="A01368274"/>
    <x v="75"/>
    <x v="2"/>
    <d v="2023-06-01T00:00:00"/>
    <m/>
    <m/>
    <n v="1.44"/>
    <n v="1.44"/>
    <n v="1.45"/>
    <m/>
    <n v="4.42"/>
    <n v="4.4400000000000004"/>
    <n v="4.42"/>
    <n v="7.15"/>
    <n v="7.15"/>
    <n v="7.34"/>
    <n v="2.76"/>
    <s v="F"/>
    <n v="2.76"/>
    <n v="155"/>
    <n v="155"/>
    <m/>
    <s v=""/>
    <m/>
    <m/>
    <s v=""/>
    <m/>
    <m/>
  </r>
  <r>
    <s v="A01368369"/>
    <x v="22"/>
    <x v="2"/>
    <d v="2023-06-01T00:00:00"/>
    <n v="97.1"/>
    <n v="175.5"/>
    <n v="1.5"/>
    <n v="1.52"/>
    <n v="1.5"/>
    <m/>
    <n v="4.5199999999999996"/>
    <n v="4.5199999999999996"/>
    <n v="4.6900000000000004"/>
    <n v="7.53"/>
    <n v="7.53"/>
    <n v="7.69"/>
    <n v="2.54"/>
    <s v="F"/>
    <n v="2.54"/>
    <n v="140"/>
    <n v="140"/>
    <m/>
    <s v=""/>
    <m/>
    <m/>
    <s v=""/>
    <m/>
    <m/>
  </r>
  <r>
    <s v="A01368456"/>
    <x v="59"/>
    <x v="8"/>
    <d v="2023-06-01T00:00:00"/>
    <n v="109.9"/>
    <n v="191"/>
    <s v=""/>
    <m/>
    <m/>
    <m/>
    <s v=""/>
    <m/>
    <m/>
    <s v=""/>
    <m/>
    <m/>
    <s v=""/>
    <m/>
    <m/>
    <n v="140"/>
    <n v="140"/>
    <m/>
    <s v=""/>
    <m/>
    <m/>
    <s v=""/>
    <m/>
    <m/>
  </r>
  <r>
    <s v="A01368699"/>
    <x v="23"/>
    <x v="2"/>
    <d v="2023-06-01T00:00:00"/>
    <n v="97.5"/>
    <n v="179.2"/>
    <n v="1.57"/>
    <n v="1.62"/>
    <n v="1.57"/>
    <m/>
    <n v="5"/>
    <n v="5.04"/>
    <n v="5"/>
    <n v="8.1199999999999992"/>
    <n v="8.19"/>
    <n v="8.1199999999999992"/>
    <n v="2.4"/>
    <n v="2.29"/>
    <n v="2.4"/>
    <n v="130"/>
    <n v="130"/>
    <m/>
    <s v=""/>
    <m/>
    <m/>
    <s v=""/>
    <m/>
    <m/>
  </r>
  <r>
    <s v="A01369397"/>
    <x v="8"/>
    <x v="2"/>
    <d v="2023-06-01T00:00:00"/>
    <n v="89.1"/>
    <n v="180.5"/>
    <s v=""/>
    <m/>
    <m/>
    <m/>
    <s v=""/>
    <m/>
    <m/>
    <s v=""/>
    <m/>
    <m/>
    <s v=""/>
    <m/>
    <m/>
    <n v="130"/>
    <n v="130"/>
    <m/>
    <s v=""/>
    <m/>
    <m/>
    <s v=""/>
    <m/>
    <m/>
  </r>
  <r>
    <s v="A01369442"/>
    <x v="80"/>
    <x v="7"/>
    <d v="2023-06-01T00:00:00"/>
    <n v="84.5"/>
    <n v="177.1"/>
    <n v="1.44"/>
    <n v="1.49"/>
    <n v="1.44"/>
    <m/>
    <n v="4.3899999999999997"/>
    <n v="4.3899999999999997"/>
    <n v="4.41"/>
    <n v="7.25"/>
    <n v="7.25"/>
    <n v="7.53"/>
    <n v="2.65"/>
    <s v="F"/>
    <n v="2.65"/>
    <n v="135"/>
    <n v="135"/>
    <m/>
    <s v=""/>
    <m/>
    <m/>
    <s v=""/>
    <m/>
    <m/>
  </r>
  <r>
    <s v="A01379096"/>
    <x v="24"/>
    <x v="2"/>
    <d v="2023-06-01T00:00:00"/>
    <n v="105.6"/>
    <n v="175.5"/>
    <n v="1.53"/>
    <n v="1.57"/>
    <n v="1.53"/>
    <m/>
    <n v="4.8499999999999996"/>
    <n v="4.8499999999999996"/>
    <n v="4.8499999999999996"/>
    <n v="7.84"/>
    <n v="7.84"/>
    <n v="7.94"/>
    <n v="2.2599999999999998"/>
    <s v="F"/>
    <n v="2.2599999999999998"/>
    <n v="130"/>
    <n v="130"/>
    <m/>
    <s v=""/>
    <m/>
    <m/>
    <s v=""/>
    <m/>
    <m/>
  </r>
  <r>
    <s v="A01379794"/>
    <x v="53"/>
    <x v="7"/>
    <d v="2023-06-01T00:00:00"/>
    <n v="84.3"/>
    <n v="178.5"/>
    <n v="1.45"/>
    <n v="1.47"/>
    <n v="1.45"/>
    <m/>
    <n v="4.41"/>
    <n v="4.41"/>
    <n v="4.45"/>
    <n v="7.35"/>
    <n v="7.35"/>
    <n v="7.72"/>
    <n v="2.65"/>
    <n v="2.56"/>
    <n v="2.65"/>
    <n v="115"/>
    <n v="115"/>
    <m/>
    <s v=""/>
    <m/>
    <m/>
    <s v=""/>
    <m/>
    <m/>
  </r>
  <r>
    <s v="A01567022"/>
    <x v="9"/>
    <x v="1"/>
    <d v="2023-06-01T00:00:00"/>
    <m/>
    <m/>
    <n v="1.61"/>
    <n v="1.61"/>
    <n v="1.63"/>
    <m/>
    <n v="4.83"/>
    <n v="5.3"/>
    <n v="4.83"/>
    <n v="7.68"/>
    <n v="7.68"/>
    <n v="7.81"/>
    <n v="2.33"/>
    <n v="2.2799999999999998"/>
    <n v="2.33"/>
    <n v="105"/>
    <n v="105"/>
    <m/>
    <s v=""/>
    <m/>
    <m/>
    <s v=""/>
    <m/>
    <m/>
  </r>
  <r>
    <s v="A01571323"/>
    <x v="10"/>
    <x v="1"/>
    <d v="2023-06-01T00:00:00"/>
    <n v="104.9"/>
    <n v="178"/>
    <n v="1.58"/>
    <n v="1.63"/>
    <n v="1.58"/>
    <m/>
    <n v="4.7699999999999996"/>
    <n v="5.23"/>
    <n v="4.7699999999999996"/>
    <n v="7.53"/>
    <n v="7.66"/>
    <n v="7.53"/>
    <n v="2.4300000000000002"/>
    <n v="2.4300000000000002"/>
    <s v="F"/>
    <n v="120"/>
    <n v="120"/>
    <m/>
    <s v=""/>
    <m/>
    <m/>
    <s v=""/>
    <m/>
    <m/>
  </r>
  <r>
    <s v="A01571492"/>
    <x v="54"/>
    <x v="7"/>
    <d v="2023-06-01T00:00:00"/>
    <m/>
    <m/>
    <n v="1.45"/>
    <n v="1.46"/>
    <n v="1.45"/>
    <m/>
    <n v="4.43"/>
    <n v="4.66"/>
    <n v="4.43"/>
    <n v="7.57"/>
    <n v="7.57"/>
    <n v="7.91"/>
    <n v="2.7"/>
    <s v="F"/>
    <n v="2.7"/>
    <n v="90"/>
    <n v="90"/>
    <m/>
    <s v=""/>
    <m/>
    <m/>
    <s v=""/>
    <m/>
    <m/>
  </r>
  <r>
    <s v="A01638537"/>
    <x v="41"/>
    <x v="5"/>
    <d v="2023-06-01T00:00:00"/>
    <m/>
    <m/>
    <n v="1.43"/>
    <n v="1.52"/>
    <n v="1.43"/>
    <m/>
    <n v="4.45"/>
    <n v="4.45"/>
    <n v="4.51"/>
    <n v="7.19"/>
    <n v="7.25"/>
    <n v="7.19"/>
    <n v="2.64"/>
    <n v="2.64"/>
    <n v="2.61"/>
    <n v="105"/>
    <n v="105"/>
    <m/>
    <s v=""/>
    <m/>
    <m/>
    <s v=""/>
    <m/>
    <m/>
  </r>
  <r>
    <s v="A01643546"/>
    <x v="30"/>
    <x v="3"/>
    <d v="2023-06-01T00:00:00"/>
    <n v="130"/>
    <n v="188"/>
    <n v="1.72"/>
    <n v="1.78"/>
    <n v="1.72"/>
    <m/>
    <n v="4.97"/>
    <n v="5.0999999999999996"/>
    <n v="4.97"/>
    <n v="8.2200000000000006"/>
    <n v="8.2200000000000006"/>
    <n v="8.2200000000000006"/>
    <n v="2.19"/>
    <n v="2.19"/>
    <n v="2.16"/>
    <n v="110"/>
    <n v="110"/>
    <m/>
    <s v=""/>
    <m/>
    <m/>
    <s v=""/>
    <m/>
    <m/>
  </r>
  <r>
    <s v="A01652183"/>
    <x v="64"/>
    <x v="9"/>
    <d v="2023-06-01T00:00:00"/>
    <n v="67.7"/>
    <n v="168"/>
    <s v=""/>
    <m/>
    <m/>
    <m/>
    <s v=""/>
    <m/>
    <m/>
    <s v=""/>
    <m/>
    <m/>
    <s v=""/>
    <m/>
    <m/>
    <n v="100"/>
    <n v="100"/>
    <m/>
    <s v=""/>
    <m/>
    <m/>
    <s v=""/>
    <m/>
    <m/>
  </r>
  <r>
    <s v="A01653023"/>
    <x v="31"/>
    <x v="3"/>
    <d v="2023-06-01T00:00:00"/>
    <n v="131"/>
    <n v="180"/>
    <n v="1.73"/>
    <n v="1.84"/>
    <n v="1.73"/>
    <m/>
    <n v="4.96"/>
    <n v="5.05"/>
    <n v="4.96"/>
    <n v="8.5299999999999994"/>
    <n v="8.5299999999999994"/>
    <n v="8.6"/>
    <n v="2.0499999999999998"/>
    <s v="F"/>
    <n v="2.0499999999999998"/>
    <n v="130"/>
    <n v="130"/>
    <m/>
    <s v=""/>
    <m/>
    <m/>
    <s v=""/>
    <m/>
    <m/>
  </r>
  <r>
    <s v="A01655343"/>
    <x v="32"/>
    <x v="3"/>
    <d v="2023-06-01T00:00:00"/>
    <n v="108.7"/>
    <n v="176"/>
    <n v="1.65"/>
    <n v="1.65"/>
    <n v="1.7"/>
    <m/>
    <n v="4.92"/>
    <n v="4.93"/>
    <n v="4.92"/>
    <n v="7.94"/>
    <n v="8.2200000000000006"/>
    <n v="7.94"/>
    <n v="2.21"/>
    <n v="2.0499999999999998"/>
    <n v="2.21"/>
    <n v="140"/>
    <n v="140"/>
    <m/>
    <s v=""/>
    <m/>
    <m/>
    <s v=""/>
    <m/>
    <m/>
  </r>
  <r>
    <s v="A01655470"/>
    <x v="65"/>
    <x v="9"/>
    <d v="2023-06-01T00:00:00"/>
    <m/>
    <m/>
    <n v="1.44"/>
    <n v="1.44"/>
    <n v="1.48"/>
    <m/>
    <n v="4.3899999999999997"/>
    <n v="4.58"/>
    <n v="4.3899999999999997"/>
    <n v="6.94"/>
    <n v="6.94"/>
    <n v="7.12"/>
    <n v="2.57"/>
    <n v="2.57"/>
    <s v="F"/>
    <n v="80"/>
    <n v="80"/>
    <m/>
    <s v=""/>
    <m/>
    <m/>
    <s v=""/>
    <m/>
    <m/>
  </r>
  <r>
    <s v="A01655562"/>
    <x v="76"/>
    <x v="3"/>
    <d v="2023-06-01T00:00:00"/>
    <m/>
    <m/>
    <s v=""/>
    <m/>
    <m/>
    <m/>
    <s v=""/>
    <m/>
    <m/>
    <s v=""/>
    <m/>
    <m/>
    <s v=""/>
    <m/>
    <m/>
    <n v="140"/>
    <n v="140"/>
    <m/>
    <s v=""/>
    <m/>
    <m/>
    <s v=""/>
    <m/>
    <m/>
  </r>
  <r>
    <s v="A01656981"/>
    <x v="42"/>
    <x v="5"/>
    <d v="2023-06-01T00:00:00"/>
    <n v="93.2"/>
    <n v="184"/>
    <n v="1.58"/>
    <n v="1.58"/>
    <n v="1.65"/>
    <m/>
    <n v="4.6500000000000004"/>
    <s v="F"/>
    <n v="4.6500000000000004"/>
    <n v="7.68"/>
    <n v="7.75"/>
    <n v="7.68"/>
    <s v=""/>
    <s v="F"/>
    <s v="F"/>
    <s v=""/>
    <m/>
    <m/>
    <s v=""/>
    <m/>
    <m/>
    <s v=""/>
    <m/>
    <m/>
  </r>
  <r>
    <s v="A01749027"/>
    <x v="1"/>
    <x v="0"/>
    <d v="2023-06-01T00:00:00"/>
    <n v="75.2"/>
    <n v="1.74"/>
    <n v="1.37"/>
    <n v="1.39"/>
    <n v="1.37"/>
    <m/>
    <n v="4.33"/>
    <n v="4.4800000000000004"/>
    <n v="4.33"/>
    <n v="6.96"/>
    <n v="6.96"/>
    <n v="7.22"/>
    <n v="2.5299999999999998"/>
    <n v="2.52"/>
    <n v="2.5299999999999998"/>
    <n v="100"/>
    <n v="100"/>
    <m/>
    <s v=""/>
    <m/>
    <m/>
    <s v=""/>
    <m/>
    <m/>
  </r>
  <r>
    <s v="A01658547"/>
    <x v="46"/>
    <x v="6"/>
    <d v="2023-06-01T00:00:00"/>
    <n v="78.2"/>
    <n v="177"/>
    <n v="1.39"/>
    <n v="1.39"/>
    <n v="1.42"/>
    <m/>
    <n v="4.2699999999999996"/>
    <n v="4.41"/>
    <n v="4.2699999999999996"/>
    <n v="7"/>
    <n v="7.13"/>
    <n v="7"/>
    <n v="2.64"/>
    <s v="F"/>
    <n v="2.64"/>
    <n v="110"/>
    <n v="110"/>
    <m/>
    <s v=""/>
    <m/>
    <m/>
    <s v=""/>
    <m/>
    <m/>
  </r>
  <r>
    <s v="A01658613"/>
    <x v="11"/>
    <x v="1"/>
    <d v="2023-06-01T00:00:00"/>
    <n v="109.2"/>
    <n v="180.1"/>
    <s v=""/>
    <m/>
    <m/>
    <m/>
    <s v=""/>
    <m/>
    <m/>
    <s v=""/>
    <m/>
    <m/>
    <s v=""/>
    <m/>
    <m/>
    <n v="155"/>
    <n v="155"/>
    <m/>
    <s v=""/>
    <m/>
    <m/>
    <s v=""/>
    <m/>
    <m/>
  </r>
  <r>
    <s v="A01658662"/>
    <x v="12"/>
    <x v="1"/>
    <d v="2023-06-01T00:00:00"/>
    <n v="117.1"/>
    <n v="177.4"/>
    <n v="1.52"/>
    <n v="1.65"/>
    <n v="1.52"/>
    <m/>
    <n v="4.51"/>
    <n v="4.5599999999999996"/>
    <n v="4.51"/>
    <n v="7.47"/>
    <n v="7.62"/>
    <n v="7.47"/>
    <n v="2.48"/>
    <s v="F"/>
    <n v="2.48"/>
    <n v="140"/>
    <n v="140"/>
    <m/>
    <s v=""/>
    <m/>
    <m/>
    <s v=""/>
    <m/>
    <m/>
  </r>
  <r>
    <s v="A01658812"/>
    <x v="66"/>
    <x v="9"/>
    <d v="2023-06-01T00:00:00"/>
    <n v="64"/>
    <n v="180.5"/>
    <s v=""/>
    <m/>
    <m/>
    <m/>
    <s v=""/>
    <m/>
    <m/>
    <s v=""/>
    <m/>
    <m/>
    <s v=""/>
    <m/>
    <m/>
    <n v="80"/>
    <n v="80"/>
    <m/>
    <s v=""/>
    <m/>
    <m/>
    <s v=""/>
    <m/>
    <m/>
  </r>
  <r>
    <s v="A01658813"/>
    <x v="55"/>
    <x v="7"/>
    <d v="2023-06-01T00:00:00"/>
    <m/>
    <m/>
    <s v=""/>
    <m/>
    <m/>
    <m/>
    <s v=""/>
    <m/>
    <m/>
    <s v=""/>
    <m/>
    <m/>
    <s v=""/>
    <m/>
    <m/>
    <n v="110"/>
    <n v="110"/>
    <m/>
    <s v=""/>
    <m/>
    <m/>
    <s v=""/>
    <m/>
    <m/>
  </r>
  <r>
    <s v="A01658834"/>
    <x v="47"/>
    <x v="6"/>
    <d v="2023-06-01T00:00:00"/>
    <m/>
    <m/>
    <n v="1.42"/>
    <n v="1.42"/>
    <n v="1.47"/>
    <m/>
    <n v="4.37"/>
    <n v="4.38"/>
    <n v="4.37"/>
    <n v="7.15"/>
    <n v="7.6"/>
    <n v="7.15"/>
    <n v="2.3199999999999998"/>
    <n v="2.3199999999999998"/>
    <s v="F"/>
    <n v="110"/>
    <n v="110"/>
    <m/>
    <s v=""/>
    <m/>
    <m/>
    <s v=""/>
    <m/>
    <m/>
  </r>
  <r>
    <s v="A01659580"/>
    <x v="33"/>
    <x v="3"/>
    <d v="2023-06-01T00:00:00"/>
    <n v="132.30000000000001"/>
    <n v="185.6"/>
    <n v="1.78"/>
    <n v="1.87"/>
    <n v="1.78"/>
    <m/>
    <n v="5.21"/>
    <n v="5.21"/>
    <n v="5.48"/>
    <n v="8.81"/>
    <n v="8.81"/>
    <n v="9.0399999999999991"/>
    <n v="1.88"/>
    <n v="1.88"/>
    <n v="1.86"/>
    <n v="110"/>
    <n v="110"/>
    <m/>
    <s v=""/>
    <m/>
    <m/>
    <s v=""/>
    <m/>
    <m/>
  </r>
  <r>
    <s v="A01795311"/>
    <x v="2"/>
    <x v="0"/>
    <d v="2023-06-01T00:00:00"/>
    <n v="75"/>
    <n v="177"/>
    <n v="1.39"/>
    <n v="1.39"/>
    <n v="1.42"/>
    <m/>
    <n v="4.33"/>
    <n v="4.33"/>
    <n v="4.42"/>
    <n v="7.04"/>
    <n v="7.34"/>
    <n v="7.04"/>
    <n v="2.7"/>
    <n v="2.63"/>
    <n v="2.7"/>
    <n v="95"/>
    <n v="95"/>
    <m/>
    <s v=""/>
    <m/>
    <m/>
    <s v=""/>
    <m/>
    <m/>
  </r>
  <r>
    <s v="A01660262"/>
    <x v="81"/>
    <x v="1"/>
    <d v="2023-06-01T00:00:00"/>
    <n v="102.2"/>
    <n v="184"/>
    <n v="1.51"/>
    <n v="1.6"/>
    <n v="1.51"/>
    <m/>
    <n v="4.95"/>
    <n v="5.03"/>
    <n v="4.95"/>
    <n v="7.81"/>
    <n v="7.97"/>
    <n v="7.81"/>
    <n v="2.35"/>
    <s v="F"/>
    <n v="2.35"/>
    <n v="90"/>
    <n v="90"/>
    <m/>
    <s v=""/>
    <m/>
    <m/>
    <s v=""/>
    <m/>
    <m/>
  </r>
  <r>
    <s v="A01660531"/>
    <x v="43"/>
    <x v="5"/>
    <d v="2023-06-01T00:00:00"/>
    <n v="68.400000000000006"/>
    <n v="182.2"/>
    <n v="1.45"/>
    <n v="1.45"/>
    <n v="1.47"/>
    <m/>
    <n v="4.4800000000000004"/>
    <n v="4.5"/>
    <n v="4.4800000000000004"/>
    <n v="6.97"/>
    <n v="7.13"/>
    <n v="6.97"/>
    <n v="2.91"/>
    <n v="2.91"/>
    <s v="F"/>
    <n v="75"/>
    <n v="75"/>
    <m/>
    <s v=""/>
    <m/>
    <m/>
    <s v=""/>
    <m/>
    <m/>
  </r>
  <r>
    <s v="A01660639"/>
    <x v="14"/>
    <x v="1"/>
    <d v="2023-06-01T00:00:00"/>
    <n v="111.7"/>
    <n v="181"/>
    <n v="1.51"/>
    <n v="1.55"/>
    <n v="1.51"/>
    <m/>
    <n v="4.6100000000000003"/>
    <n v="4.6100000000000003"/>
    <n v="4.74"/>
    <n v="7.44"/>
    <n v="7.63"/>
    <n v="7.44"/>
    <n v="2.42"/>
    <n v="2.42"/>
    <s v="F"/>
    <n v="110"/>
    <n v="110"/>
    <m/>
    <s v=""/>
    <m/>
    <m/>
    <s v=""/>
    <m/>
    <m/>
  </r>
  <r>
    <s v="A01662436"/>
    <x v="82"/>
    <x v="9"/>
    <d v="2023-06-01T00:00:00"/>
    <n v="78.5"/>
    <n v="172"/>
    <n v="1.39"/>
    <n v="1.49"/>
    <n v="1.39"/>
    <m/>
    <n v="4.3099999999999996"/>
    <n v="4.3099999999999996"/>
    <n v="4.43"/>
    <n v="7.15"/>
    <n v="7.22"/>
    <n v="7.15"/>
    <n v="2.62"/>
    <n v="2.59"/>
    <n v="2.62"/>
    <n v="90"/>
    <n v="90"/>
    <m/>
    <s v=""/>
    <m/>
    <m/>
    <s v=""/>
    <m/>
    <m/>
  </r>
  <r>
    <s v="A01664560"/>
    <x v="15"/>
    <x v="1"/>
    <d v="2023-06-01T00:00:00"/>
    <n v="104.6"/>
    <n v="181.3"/>
    <n v="1.55"/>
    <n v="1.65"/>
    <n v="1.55"/>
    <m/>
    <n v="4.6399999999999997"/>
    <n v="4.8099999999999996"/>
    <n v="4.6399999999999997"/>
    <n v="7.31"/>
    <n v="7.31"/>
    <n v="7.35"/>
    <n v="2.48"/>
    <s v="F"/>
    <n v="2.48"/>
    <n v="140"/>
    <n v="140"/>
    <m/>
    <s v=""/>
    <m/>
    <m/>
    <s v=""/>
    <m/>
    <m/>
  </r>
  <r>
    <s v="A01666099"/>
    <x v="35"/>
    <x v="3"/>
    <d v="2023-06-01T00:00:00"/>
    <n v="113.2"/>
    <n v="192.5"/>
    <s v=""/>
    <m/>
    <m/>
    <m/>
    <s v=""/>
    <m/>
    <m/>
    <s v=""/>
    <m/>
    <m/>
    <s v=""/>
    <m/>
    <m/>
    <s v=""/>
    <m/>
    <m/>
    <s v=""/>
    <m/>
    <m/>
    <s v=""/>
    <m/>
    <m/>
  </r>
  <r>
    <s v="A01666750"/>
    <x v="36"/>
    <x v="3"/>
    <d v="2023-06-01T00:00:00"/>
    <n v="121.7"/>
    <n v="188"/>
    <s v=""/>
    <m/>
    <m/>
    <m/>
    <s v=""/>
    <m/>
    <m/>
    <s v=""/>
    <m/>
    <m/>
    <s v=""/>
    <m/>
    <m/>
    <n v="90"/>
    <n v="90"/>
    <m/>
    <s v=""/>
    <m/>
    <m/>
    <s v=""/>
    <m/>
    <m/>
  </r>
  <r>
    <s v="A01667110"/>
    <x v="67"/>
    <x v="9"/>
    <d v="2023-06-01T00:00:00"/>
    <n v="65.599999999999994"/>
    <n v="174"/>
    <n v="1.38"/>
    <n v="1.38"/>
    <n v="1.39"/>
    <m/>
    <n v="4.3499999999999996"/>
    <n v="4.3499999999999996"/>
    <s v="F"/>
    <n v="6.9"/>
    <n v="7.13"/>
    <n v="6.9"/>
    <n v="2.92"/>
    <n v="2.88"/>
    <n v="2.92"/>
    <n v="85"/>
    <n v="85"/>
    <m/>
    <s v=""/>
    <m/>
    <m/>
    <s v=""/>
    <m/>
    <m/>
  </r>
  <r>
    <s v="A01658336"/>
    <x v="3"/>
    <x v="0"/>
    <d v="2023-06-01T00:00:00"/>
    <m/>
    <m/>
    <n v="1.43"/>
    <n v="1.44"/>
    <n v="1.43"/>
    <m/>
    <n v="4.34"/>
    <n v="4.5599999999999996"/>
    <n v="4.34"/>
    <n v="6.94"/>
    <n v="6.94"/>
    <n v="7.22"/>
    <n v="2.85"/>
    <n v="2.62"/>
    <n v="2.85"/>
    <n v="105"/>
    <n v="105"/>
    <m/>
    <s v=""/>
    <m/>
    <m/>
    <s v=""/>
    <m/>
    <m/>
  </r>
  <r>
    <s v="A01746058"/>
    <x v="16"/>
    <x v="1"/>
    <d v="2023-06-01T00:00:00"/>
    <m/>
    <m/>
    <n v="1.48"/>
    <n v="1.63"/>
    <n v="1.48"/>
    <m/>
    <n v="4.5199999999999996"/>
    <n v="4.6900000000000004"/>
    <n v="4.5199999999999996"/>
    <n v="7.5"/>
    <n v="7.5"/>
    <n v="7.5"/>
    <n v="2.4900000000000002"/>
    <s v="F"/>
    <n v="2.4900000000000002"/>
    <n v="140"/>
    <n v="140"/>
    <m/>
    <s v=""/>
    <m/>
    <m/>
    <s v=""/>
    <m/>
    <m/>
  </r>
  <r>
    <s v="A01749645"/>
    <x v="68"/>
    <x v="9"/>
    <d v="2023-06-01T00:00:00"/>
    <n v="82"/>
    <n v="184"/>
    <n v="1.55"/>
    <n v="1.55"/>
    <n v="1.56"/>
    <m/>
    <n v="4.6399999999999997"/>
    <n v="4.6399999999999997"/>
    <n v="4.78"/>
    <n v="7.53"/>
    <n v="7.53"/>
    <n v="7.56"/>
    <n v="2.3199999999999998"/>
    <n v="2.3199999999999998"/>
    <s v="F"/>
    <n v="100"/>
    <n v="100"/>
    <m/>
    <s v=""/>
    <m/>
    <m/>
    <s v=""/>
    <m/>
    <m/>
  </r>
  <r>
    <s v="A01749711"/>
    <x v="29"/>
    <x v="2"/>
    <d v="2023-06-01T00:00:00"/>
    <m/>
    <m/>
    <s v=""/>
    <m/>
    <m/>
    <m/>
    <s v=""/>
    <m/>
    <m/>
    <s v=""/>
    <m/>
    <m/>
    <s v=""/>
    <m/>
    <m/>
    <n v="120"/>
    <n v="120"/>
    <m/>
    <s v=""/>
    <m/>
    <m/>
    <s v=""/>
    <m/>
    <m/>
  </r>
  <r>
    <s v="A01749727"/>
    <x v="69"/>
    <x v="9"/>
    <d v="2023-06-01T00:00:00"/>
    <m/>
    <m/>
    <n v="1.42"/>
    <n v="1.49"/>
    <n v="1.42"/>
    <m/>
    <n v="4.2699999999999996"/>
    <n v="4.2699999999999996"/>
    <n v="4.33"/>
    <n v="6.96"/>
    <n v="7.22"/>
    <n v="6.96"/>
    <n v="2.9"/>
    <s v="F"/>
    <n v="2.9"/>
    <n v="110"/>
    <n v="110"/>
    <m/>
    <s v=""/>
    <m/>
    <m/>
    <s v=""/>
    <m/>
    <m/>
  </r>
  <r>
    <s v="A01749922"/>
    <x v="56"/>
    <x v="7"/>
    <d v="2023-06-01T00:00:00"/>
    <n v="77.3"/>
    <n v="172.4"/>
    <n v="1.48"/>
    <n v="1.49"/>
    <n v="1.48"/>
    <m/>
    <n v="4.5999999999999996"/>
    <n v="4.6100000000000003"/>
    <n v="4.5999999999999996"/>
    <n v="7.54"/>
    <s v="F"/>
    <n v="7.54"/>
    <n v="2.58"/>
    <n v="2.58"/>
    <s v="F"/>
    <n v="115"/>
    <n v="115"/>
    <m/>
    <s v=""/>
    <m/>
    <m/>
    <s v=""/>
    <m/>
    <m/>
  </r>
  <r>
    <s v="A01752094"/>
    <x v="17"/>
    <x v="3"/>
    <d v="2023-06-01T00:00:00"/>
    <n v="108.6"/>
    <n v="174.5"/>
    <n v="1.64"/>
    <n v="1.68"/>
    <n v="1.64"/>
    <m/>
    <n v="5.01"/>
    <n v="5.01"/>
    <n v="5.18"/>
    <n v="8"/>
    <n v="8"/>
    <n v="8"/>
    <s v=""/>
    <s v="F"/>
    <s v="F"/>
    <n v="115"/>
    <n v="115"/>
    <m/>
    <s v=""/>
    <m/>
    <m/>
    <s v=""/>
    <m/>
    <m/>
  </r>
  <r>
    <s v="A01770266"/>
    <x v="79"/>
    <x v="7"/>
    <d v="2023-06-01T00:00:00"/>
    <n v="86.8"/>
    <n v="181.5"/>
    <s v=""/>
    <m/>
    <m/>
    <m/>
    <s v=""/>
    <m/>
    <m/>
    <s v=""/>
    <m/>
    <m/>
    <s v=""/>
    <m/>
    <m/>
    <n v="120"/>
    <n v="120"/>
    <m/>
    <s v=""/>
    <m/>
    <m/>
    <s v=""/>
    <m/>
    <m/>
  </r>
  <r>
    <s v="A01770413"/>
    <x v="57"/>
    <x v="7"/>
    <d v="2023-06-01T00:00:00"/>
    <n v="77.3"/>
    <n v="172"/>
    <n v="1.45"/>
    <n v="1.52"/>
    <n v="1.45"/>
    <m/>
    <n v="4.3899999999999997"/>
    <n v="4.3899999999999997"/>
    <n v="4.5"/>
    <n v="7.28"/>
    <n v="7.28"/>
    <n v="7.62"/>
    <n v="2.7"/>
    <n v="2.68"/>
    <n v="2.7"/>
    <n v="120"/>
    <n v="120"/>
    <m/>
    <s v=""/>
    <m/>
    <m/>
    <s v=""/>
    <m/>
    <m/>
  </r>
  <r>
    <s v="A01770998"/>
    <x v="18"/>
    <x v="2"/>
    <d v="2023-06-01T00:00:00"/>
    <n v="90.7"/>
    <n v="176.5"/>
    <n v="1.6"/>
    <n v="1.61"/>
    <n v="1.6"/>
    <m/>
    <n v="4.68"/>
    <n v="4.88"/>
    <n v="4.68"/>
    <n v="7.85"/>
    <n v="7.85"/>
    <n v="7.9"/>
    <n v="2.34"/>
    <n v="2.2999999999999998"/>
    <n v="2.34"/>
    <s v=""/>
    <m/>
    <m/>
    <s v=""/>
    <m/>
    <m/>
    <s v=""/>
    <m/>
    <m/>
  </r>
  <r>
    <s v="A01771026"/>
    <x v="50"/>
    <x v="6"/>
    <d v="2023-06-01T00:00:00"/>
    <n v="84.4"/>
    <n v="173.5"/>
    <s v=""/>
    <m/>
    <m/>
    <m/>
    <s v=""/>
    <m/>
    <m/>
    <s v=""/>
    <m/>
    <m/>
    <s v=""/>
    <m/>
    <m/>
    <n v="145"/>
    <n v="145"/>
    <m/>
    <s v=""/>
    <m/>
    <m/>
    <s v=""/>
    <m/>
    <m/>
  </r>
  <r>
    <s v="A01771688"/>
    <x v="70"/>
    <x v="8"/>
    <d v="2023-06-01T00:00:00"/>
    <n v="89.1"/>
    <n v="181"/>
    <s v=""/>
    <m/>
    <m/>
    <m/>
    <s v=""/>
    <m/>
    <m/>
    <s v=""/>
    <m/>
    <m/>
    <s v=""/>
    <m/>
    <m/>
    <n v="100"/>
    <n v="100"/>
    <m/>
    <s v=""/>
    <m/>
    <m/>
    <s v=""/>
    <m/>
    <m/>
  </r>
  <r>
    <s v="A01771908"/>
    <x v="38"/>
    <x v="3"/>
    <d v="2023-06-01T00:00:00"/>
    <m/>
    <m/>
    <n v="1.75"/>
    <n v="1.75"/>
    <n v="1.75"/>
    <m/>
    <n v="5.13"/>
    <n v="5.25"/>
    <n v="5.13"/>
    <n v="8.18"/>
    <n v="8.18"/>
    <n v="8.5299999999999994"/>
    <n v="1.91"/>
    <s v="F"/>
    <n v="1.91"/>
    <n v="110"/>
    <n v="110"/>
    <m/>
    <s v=""/>
    <m/>
    <m/>
    <s v=""/>
    <m/>
    <m/>
  </r>
  <r>
    <s v="A01772110"/>
    <x v="71"/>
    <x v="9"/>
    <d v="2023-06-01T00:00:00"/>
    <n v="67.900000000000006"/>
    <n v="178.4"/>
    <n v="1.39"/>
    <n v="1.44"/>
    <n v="1.39"/>
    <m/>
    <n v="4.38"/>
    <n v="4.38"/>
    <n v="4.79"/>
    <n v="6.97"/>
    <n v="6.97"/>
    <n v="7.22"/>
    <n v="2.9"/>
    <n v="2.73"/>
    <n v="2.9"/>
    <n v="90"/>
    <n v="90"/>
    <m/>
    <s v=""/>
    <m/>
    <m/>
    <s v=""/>
    <m/>
    <m/>
  </r>
  <r>
    <s v="A01781586"/>
    <x v="58"/>
    <x v="7"/>
    <d v="2023-06-01T00:00:00"/>
    <n v="79.8"/>
    <n v="183"/>
    <s v=""/>
    <m/>
    <m/>
    <m/>
    <s v=""/>
    <m/>
    <m/>
    <s v=""/>
    <m/>
    <m/>
    <s v=""/>
    <m/>
    <m/>
    <n v="100"/>
    <n v="100"/>
    <m/>
    <s v=""/>
    <m/>
    <m/>
    <s v=""/>
    <m/>
    <m/>
  </r>
  <r>
    <s v="A01794188"/>
    <x v="83"/>
    <x v="6"/>
    <d v="2023-06-01T00:00:00"/>
    <n v="94.7"/>
    <n v="176.4"/>
    <n v="1.53"/>
    <n v="1.55"/>
    <n v="1.53"/>
    <m/>
    <n v="4.38"/>
    <n v="4.42"/>
    <n v="4.38"/>
    <n v="7.09"/>
    <n v="7.35"/>
    <n v="7.09"/>
    <s v=""/>
    <s v="F"/>
    <s v="F"/>
    <s v=""/>
    <m/>
    <m/>
    <s v=""/>
    <m/>
    <m/>
    <s v=""/>
    <m/>
    <m/>
  </r>
  <r>
    <s v="A01750834"/>
    <x v="5"/>
    <x v="0"/>
    <d v="2023-06-01T00:00:00"/>
    <m/>
    <m/>
    <s v=""/>
    <m/>
    <m/>
    <m/>
    <s v=""/>
    <m/>
    <m/>
    <s v=""/>
    <m/>
    <m/>
    <s v=""/>
    <m/>
    <m/>
    <n v="100"/>
    <n v="100"/>
    <m/>
    <s v=""/>
    <m/>
    <m/>
    <s v=""/>
    <m/>
    <m/>
  </r>
  <r>
    <s v="A07094790"/>
    <x v="19"/>
    <x v="3"/>
    <d v="2023-06-01T00:00:00"/>
    <m/>
    <m/>
    <s v=""/>
    <m/>
    <m/>
    <m/>
    <s v=""/>
    <m/>
    <m/>
    <s v=""/>
    <m/>
    <m/>
    <s v=""/>
    <m/>
    <m/>
    <n v="80"/>
    <n v="80"/>
    <m/>
    <s v=""/>
    <m/>
    <m/>
    <s v=""/>
    <m/>
    <m/>
  </r>
  <r>
    <s v="A01659936"/>
    <x v="84"/>
    <x v="0"/>
    <d v="2023-06-01T00:00:00"/>
    <n v="69.5"/>
    <n v="172.4"/>
    <n v="1.51"/>
    <n v="1.52"/>
    <n v="1.51"/>
    <m/>
    <n v="4.7"/>
    <n v="4.7"/>
    <n v="4.9000000000000004"/>
    <n v="7.44"/>
    <n v="7.44"/>
    <n v="7.62"/>
    <n v="2.39"/>
    <n v="2.33"/>
    <n v="2.39"/>
    <n v="80"/>
    <n v="80"/>
    <m/>
    <s v=""/>
    <m/>
    <m/>
    <s v=""/>
    <m/>
    <m/>
  </r>
  <r>
    <s v="A01733578"/>
    <x v="6"/>
    <x v="0"/>
    <d v="2023-06-01T00:00:00"/>
    <n v="68.599999999999994"/>
    <n v="176"/>
    <n v="1.35"/>
    <n v="1.35"/>
    <n v="1.45"/>
    <m/>
    <n v="4.38"/>
    <n v="4.38"/>
    <n v="4.41"/>
    <n v="6.66"/>
    <n v="6.91"/>
    <n v="6.66"/>
    <n v="2.92"/>
    <n v="2.92"/>
    <n v="2.89"/>
    <n v="90"/>
    <n v="90"/>
    <m/>
    <s v=""/>
    <m/>
    <m/>
    <s v=""/>
    <m/>
    <m/>
  </r>
  <r>
    <s v="A00572361"/>
    <x v="61"/>
    <x v="9"/>
    <d v="2023-03-01T00:00:00"/>
    <m/>
    <m/>
    <s v=""/>
    <m/>
    <m/>
    <m/>
    <s v=""/>
    <m/>
    <m/>
    <s v=""/>
    <m/>
    <m/>
    <s v=""/>
    <m/>
    <m/>
    <n v="105"/>
    <n v="100"/>
    <n v="105"/>
    <n v="85"/>
    <n v="80"/>
    <n v="85"/>
    <n v="160"/>
    <n v="140"/>
    <n v="160"/>
  </r>
  <r>
    <s v="A01178036"/>
    <x v="85"/>
    <x v="9"/>
    <d v="2023-03-01T00:00:00"/>
    <m/>
    <m/>
    <s v=""/>
    <m/>
    <m/>
    <m/>
    <s v=""/>
    <m/>
    <m/>
    <s v=""/>
    <m/>
    <m/>
    <s v=""/>
    <m/>
    <m/>
    <n v="80"/>
    <n v="70"/>
    <n v="80"/>
    <n v="85"/>
    <n v="80"/>
    <n v="85"/>
    <n v="130"/>
    <n v="120"/>
    <n v="130"/>
  </r>
  <r>
    <s v="A01236282"/>
    <x v="52"/>
    <x v="7"/>
    <d v="2023-03-01T00:00:00"/>
    <m/>
    <m/>
    <s v=""/>
    <m/>
    <m/>
    <m/>
    <s v=""/>
    <m/>
    <m/>
    <s v=""/>
    <m/>
    <m/>
    <s v=""/>
    <m/>
    <m/>
    <n v="100"/>
    <n v="95"/>
    <n v="100"/>
    <n v="90"/>
    <n v="80"/>
    <n v="90"/>
    <n v="120"/>
    <n v="110"/>
    <n v="120"/>
  </r>
  <r>
    <s v="A01286330"/>
    <x v="40"/>
    <x v="5"/>
    <d v="2023-03-01T00:00:00"/>
    <m/>
    <m/>
    <s v=""/>
    <m/>
    <m/>
    <m/>
    <s v=""/>
    <m/>
    <m/>
    <s v=""/>
    <m/>
    <m/>
    <s v=""/>
    <m/>
    <m/>
    <n v="100"/>
    <n v="95"/>
    <n v="100"/>
    <n v="90"/>
    <n v="80"/>
    <n v="90"/>
    <n v="130"/>
    <n v="120"/>
    <n v="130"/>
  </r>
  <r>
    <s v="A01338818"/>
    <x v="7"/>
    <x v="1"/>
    <d v="2023-03-01T00:00:00"/>
    <m/>
    <m/>
    <s v=""/>
    <m/>
    <m/>
    <m/>
    <s v=""/>
    <m/>
    <m/>
    <s v=""/>
    <m/>
    <m/>
    <s v=""/>
    <m/>
    <m/>
    <n v="130"/>
    <n v="130"/>
    <n v="130"/>
    <s v=""/>
    <m/>
    <m/>
    <s v=""/>
    <m/>
    <m/>
  </r>
  <r>
    <s v="A01366442"/>
    <x v="74"/>
    <x v="3"/>
    <d v="2023-03-01T00:00:00"/>
    <m/>
    <m/>
    <s v=""/>
    <m/>
    <m/>
    <m/>
    <s v=""/>
    <m/>
    <m/>
    <s v=""/>
    <m/>
    <m/>
    <s v=""/>
    <m/>
    <m/>
    <n v="140"/>
    <n v="135"/>
    <n v="140"/>
    <n v="110"/>
    <n v="110"/>
    <n v="110"/>
    <s v=""/>
    <s v="L"/>
    <s v="L"/>
  </r>
  <r>
    <s v="A01368274"/>
    <x v="75"/>
    <x v="2"/>
    <d v="2023-03-01T00:00:00"/>
    <m/>
    <m/>
    <s v=""/>
    <m/>
    <m/>
    <m/>
    <s v=""/>
    <m/>
    <m/>
    <s v=""/>
    <m/>
    <m/>
    <s v=""/>
    <m/>
    <m/>
    <n v="155"/>
    <n v="150"/>
    <n v="155"/>
    <n v="125"/>
    <n v="125"/>
    <n v="125"/>
    <n v="195"/>
    <n v="190"/>
    <n v="195"/>
  </r>
  <r>
    <s v="A01368369"/>
    <x v="22"/>
    <x v="2"/>
    <d v="2023-03-01T00:00:00"/>
    <m/>
    <m/>
    <s v=""/>
    <m/>
    <m/>
    <m/>
    <s v=""/>
    <m/>
    <m/>
    <s v=""/>
    <m/>
    <m/>
    <s v=""/>
    <m/>
    <m/>
    <n v="140"/>
    <n v="140"/>
    <n v="140"/>
    <n v="130"/>
    <n v="130"/>
    <n v="130"/>
    <n v="230"/>
    <n v="220"/>
    <n v="230"/>
  </r>
  <r>
    <s v="A01368456"/>
    <x v="59"/>
    <x v="8"/>
    <d v="2023-03-01T00:00:00"/>
    <m/>
    <m/>
    <s v=""/>
    <m/>
    <m/>
    <m/>
    <s v=""/>
    <m/>
    <m/>
    <s v=""/>
    <m/>
    <m/>
    <s v=""/>
    <m/>
    <m/>
    <n v="130"/>
    <n v="130"/>
    <n v="130"/>
    <n v="130"/>
    <n v="130"/>
    <n v="130"/>
    <n v="180"/>
    <n v="180"/>
    <n v="180"/>
  </r>
  <r>
    <s v="A01368699"/>
    <x v="23"/>
    <x v="2"/>
    <d v="2023-03-01T00:00:00"/>
    <m/>
    <m/>
    <s v=""/>
    <m/>
    <m/>
    <m/>
    <s v=""/>
    <m/>
    <m/>
    <s v=""/>
    <m/>
    <m/>
    <s v=""/>
    <m/>
    <m/>
    <n v="120"/>
    <n v="115"/>
    <n v="120"/>
    <n v="105"/>
    <n v="100"/>
    <n v="105"/>
    <n v="170"/>
    <n v="170"/>
    <n v="170"/>
  </r>
  <r>
    <s v="A01369397"/>
    <x v="8"/>
    <x v="2"/>
    <d v="2023-03-01T00:00:00"/>
    <m/>
    <m/>
    <s v=""/>
    <m/>
    <m/>
    <m/>
    <s v=""/>
    <m/>
    <m/>
    <s v=""/>
    <m/>
    <m/>
    <s v=""/>
    <m/>
    <m/>
    <n v="125"/>
    <n v="120"/>
    <n v="125"/>
    <n v="115"/>
    <n v="110"/>
    <n v="115"/>
    <n v="140"/>
    <n v="130"/>
    <n v="140"/>
  </r>
  <r>
    <s v="A01369442"/>
    <x v="80"/>
    <x v="7"/>
    <d v="2023-03-01T00:00:00"/>
    <m/>
    <m/>
    <s v=""/>
    <m/>
    <m/>
    <m/>
    <s v=""/>
    <m/>
    <m/>
    <s v=""/>
    <m/>
    <m/>
    <s v=""/>
    <m/>
    <m/>
    <n v="135"/>
    <n v="130"/>
    <n v="135"/>
    <n v="125"/>
    <n v="120"/>
    <n v="125"/>
    <n v="145"/>
    <n v="140"/>
    <n v="145"/>
  </r>
  <r>
    <s v="A01379096"/>
    <x v="24"/>
    <x v="2"/>
    <d v="2023-03-01T00:00:00"/>
    <m/>
    <m/>
    <s v=""/>
    <m/>
    <m/>
    <m/>
    <s v=""/>
    <m/>
    <m/>
    <s v=""/>
    <m/>
    <m/>
    <s v=""/>
    <m/>
    <m/>
    <n v="130"/>
    <n v="125"/>
    <n v="130"/>
    <n v="110"/>
    <n v="105"/>
    <n v="110"/>
    <n v="190"/>
    <n v="180"/>
    <n v="190"/>
  </r>
  <r>
    <s v="A01379794"/>
    <x v="53"/>
    <x v="7"/>
    <d v="2023-03-01T00:00:00"/>
    <m/>
    <m/>
    <s v=""/>
    <m/>
    <m/>
    <m/>
    <s v=""/>
    <m/>
    <m/>
    <s v=""/>
    <m/>
    <m/>
    <s v=""/>
    <m/>
    <m/>
    <n v="120"/>
    <n v="115"/>
    <n v="120"/>
    <n v="115"/>
    <n v="110"/>
    <n v="115"/>
    <n v="150"/>
    <n v="140"/>
    <n v="150"/>
  </r>
  <r>
    <s v="A01567022"/>
    <x v="9"/>
    <x v="1"/>
    <d v="2023-03-01T00:00:00"/>
    <m/>
    <m/>
    <s v=""/>
    <m/>
    <m/>
    <m/>
    <s v=""/>
    <m/>
    <m/>
    <s v=""/>
    <m/>
    <m/>
    <s v=""/>
    <m/>
    <m/>
    <n v="105"/>
    <n v="100"/>
    <n v="105"/>
    <n v="105"/>
    <n v="100"/>
    <n v="105"/>
    <n v="130"/>
    <n v="120"/>
    <n v="130"/>
  </r>
  <r>
    <s v="A01571323"/>
    <x v="10"/>
    <x v="1"/>
    <d v="2023-03-01T00:00:00"/>
    <m/>
    <m/>
    <s v=""/>
    <m/>
    <m/>
    <m/>
    <s v=""/>
    <m/>
    <m/>
    <s v=""/>
    <m/>
    <m/>
    <s v=""/>
    <m/>
    <m/>
    <n v="125"/>
    <n v="120"/>
    <n v="125"/>
    <n v="120"/>
    <n v="110"/>
    <n v="120"/>
    <n v="190"/>
    <n v="160"/>
    <n v="190"/>
  </r>
  <r>
    <s v="A01571492"/>
    <x v="54"/>
    <x v="7"/>
    <d v="2023-03-01T00:00:00"/>
    <m/>
    <m/>
    <s v=""/>
    <m/>
    <m/>
    <m/>
    <s v=""/>
    <m/>
    <m/>
    <s v=""/>
    <m/>
    <m/>
    <s v=""/>
    <m/>
    <m/>
    <n v="90"/>
    <n v="80"/>
    <n v="90"/>
    <n v="105"/>
    <n v="95"/>
    <n v="105"/>
    <n v="130"/>
    <n v="120"/>
    <n v="130"/>
  </r>
  <r>
    <s v="A01638537"/>
    <x v="41"/>
    <x v="5"/>
    <d v="2023-03-01T00:00:00"/>
    <m/>
    <m/>
    <s v=""/>
    <m/>
    <m/>
    <m/>
    <s v=""/>
    <m/>
    <m/>
    <s v=""/>
    <m/>
    <m/>
    <s v=""/>
    <m/>
    <m/>
    <n v="100"/>
    <n v="90"/>
    <n v="100"/>
    <n v="110"/>
    <n v="100"/>
    <n v="110"/>
    <n v="150"/>
    <n v="140"/>
    <n v="150"/>
  </r>
  <r>
    <s v="A01643546"/>
    <x v="30"/>
    <x v="3"/>
    <d v="2023-03-01T00:00:00"/>
    <m/>
    <m/>
    <s v=""/>
    <m/>
    <m/>
    <m/>
    <s v=""/>
    <m/>
    <m/>
    <s v=""/>
    <m/>
    <m/>
    <s v=""/>
    <m/>
    <m/>
    <n v="100"/>
    <n v="90"/>
    <n v="100"/>
    <n v="100"/>
    <n v="90"/>
    <n v="100"/>
    <n v="150"/>
    <n v="140"/>
    <n v="150"/>
  </r>
  <r>
    <s v="A01652183"/>
    <x v="64"/>
    <x v="9"/>
    <d v="2023-03-01T00:00:00"/>
    <m/>
    <m/>
    <s v=""/>
    <m/>
    <m/>
    <m/>
    <s v=""/>
    <m/>
    <m/>
    <s v=""/>
    <m/>
    <m/>
    <s v=""/>
    <m/>
    <m/>
    <n v="95"/>
    <n v="90"/>
    <n v="95"/>
    <n v="95"/>
    <n v="90"/>
    <n v="95"/>
    <n v="145"/>
    <n v="130"/>
    <n v="145"/>
  </r>
  <r>
    <s v="A01653023"/>
    <x v="31"/>
    <x v="3"/>
    <d v="2023-03-01T00:00:00"/>
    <m/>
    <m/>
    <s v=""/>
    <m/>
    <m/>
    <m/>
    <s v=""/>
    <m/>
    <m/>
    <s v=""/>
    <m/>
    <m/>
    <s v=""/>
    <m/>
    <m/>
    <n v="130"/>
    <n v="125"/>
    <n v="130"/>
    <n v="100"/>
    <n v="90"/>
    <n v="100"/>
    <n v="160"/>
    <n v="150"/>
    <n v="160"/>
  </r>
  <r>
    <s v="A01655343"/>
    <x v="32"/>
    <x v="3"/>
    <d v="2023-03-01T00:00:00"/>
    <m/>
    <m/>
    <s v=""/>
    <m/>
    <m/>
    <m/>
    <s v=""/>
    <m/>
    <m/>
    <s v=""/>
    <m/>
    <m/>
    <s v=""/>
    <m/>
    <m/>
    <n v="130"/>
    <n v="130"/>
    <n v="130"/>
    <n v="110"/>
    <n v="110"/>
    <n v="110"/>
    <n v="190"/>
    <n v="190"/>
    <n v="190"/>
  </r>
  <r>
    <s v="A01655470"/>
    <x v="65"/>
    <x v="9"/>
    <d v="2023-03-01T00:00:00"/>
    <m/>
    <m/>
    <s v=""/>
    <m/>
    <m/>
    <m/>
    <s v=""/>
    <m/>
    <m/>
    <s v=""/>
    <m/>
    <m/>
    <s v=""/>
    <m/>
    <m/>
    <n v="85"/>
    <n v="80"/>
    <n v="85"/>
    <n v="100"/>
    <n v="95"/>
    <n v="100"/>
    <n v="110"/>
    <n v="100"/>
    <n v="110"/>
  </r>
  <r>
    <s v="A01655562"/>
    <x v="76"/>
    <x v="3"/>
    <d v="2023-03-01T00:00:00"/>
    <m/>
    <m/>
    <s v=""/>
    <m/>
    <m/>
    <m/>
    <s v=""/>
    <m/>
    <m/>
    <s v=""/>
    <m/>
    <m/>
    <s v=""/>
    <m/>
    <m/>
    <n v="130"/>
    <n v="130"/>
    <n v="130"/>
    <n v="110"/>
    <n v="105"/>
    <n v="110"/>
    <n v="170"/>
    <n v="170"/>
    <n v="170"/>
  </r>
  <r>
    <s v="A01656981"/>
    <x v="42"/>
    <x v="5"/>
    <d v="2023-03-01T00:00:00"/>
    <m/>
    <m/>
    <s v=""/>
    <m/>
    <m/>
    <m/>
    <s v=""/>
    <m/>
    <m/>
    <s v=""/>
    <m/>
    <m/>
    <s v=""/>
    <m/>
    <m/>
    <s v=""/>
    <s v="L"/>
    <m/>
    <s v=""/>
    <s v="L"/>
    <m/>
    <s v=""/>
    <s v="L"/>
    <m/>
  </r>
  <r>
    <s v="A01367061"/>
    <x v="0"/>
    <x v="0"/>
    <d v="2023-03-01T00:00:00"/>
    <m/>
    <m/>
    <s v=""/>
    <m/>
    <m/>
    <m/>
    <s v=""/>
    <m/>
    <m/>
    <s v=""/>
    <m/>
    <m/>
    <s v=""/>
    <m/>
    <m/>
    <n v="110"/>
    <n v="100"/>
    <n v="110"/>
    <n v="105"/>
    <n v="100"/>
    <n v="105"/>
    <n v="155"/>
    <n v="150"/>
    <n v="155"/>
  </r>
  <r>
    <s v="A01749027"/>
    <x v="1"/>
    <x v="0"/>
    <d v="2023-03-01T00:00:00"/>
    <m/>
    <m/>
    <s v=""/>
    <m/>
    <m/>
    <m/>
    <s v=""/>
    <m/>
    <m/>
    <s v=""/>
    <m/>
    <m/>
    <s v=""/>
    <m/>
    <m/>
    <n v="100"/>
    <n v="90"/>
    <n v="100"/>
    <n v="95"/>
    <n v="90"/>
    <n v="95"/>
    <n v="130"/>
    <n v="120"/>
    <n v="130"/>
  </r>
  <r>
    <s v="A01658547"/>
    <x v="46"/>
    <x v="6"/>
    <d v="2023-03-01T00:00:00"/>
    <m/>
    <m/>
    <s v=""/>
    <m/>
    <m/>
    <m/>
    <s v=""/>
    <m/>
    <m/>
    <s v=""/>
    <m/>
    <m/>
    <s v=""/>
    <m/>
    <m/>
    <n v="105"/>
    <n v="100"/>
    <n v="105"/>
    <n v="120"/>
    <n v="120"/>
    <n v="120"/>
    <n v="140"/>
    <n v="140"/>
    <n v="140"/>
  </r>
  <r>
    <s v="A01658613"/>
    <x v="11"/>
    <x v="1"/>
    <d v="2023-03-01T00:00:00"/>
    <m/>
    <m/>
    <s v=""/>
    <m/>
    <m/>
    <m/>
    <s v=""/>
    <m/>
    <m/>
    <s v=""/>
    <m/>
    <m/>
    <s v=""/>
    <m/>
    <m/>
    <n v="140"/>
    <n v="140"/>
    <n v="140"/>
    <n v="140"/>
    <n v="130"/>
    <n v="140"/>
    <n v="200"/>
    <n v="180"/>
    <n v="200"/>
  </r>
  <r>
    <s v="A01658634"/>
    <x v="25"/>
    <x v="2"/>
    <d v="2023-03-01T00:00:00"/>
    <m/>
    <m/>
    <s v=""/>
    <m/>
    <m/>
    <m/>
    <s v=""/>
    <m/>
    <m/>
    <s v=""/>
    <m/>
    <m/>
    <s v=""/>
    <m/>
    <m/>
    <n v="110"/>
    <n v="110"/>
    <n v="110"/>
    <n v="130"/>
    <n v="120"/>
    <n v="130"/>
    <n v="190"/>
    <n v="185"/>
    <n v="190"/>
  </r>
  <r>
    <s v="A01658662"/>
    <x v="12"/>
    <x v="1"/>
    <d v="2023-03-01T00:00:00"/>
    <m/>
    <m/>
    <s v=""/>
    <m/>
    <m/>
    <m/>
    <s v=""/>
    <m/>
    <m/>
    <s v=""/>
    <m/>
    <m/>
    <s v=""/>
    <m/>
    <m/>
    <n v="150"/>
    <n v="150"/>
    <n v="150"/>
    <n v="145"/>
    <n v="130"/>
    <n v="145"/>
    <n v="230"/>
    <n v="220"/>
    <n v="230"/>
  </r>
  <r>
    <s v="A01658812"/>
    <x v="66"/>
    <x v="9"/>
    <d v="2023-03-01T00:00:00"/>
    <m/>
    <m/>
    <s v=""/>
    <m/>
    <m/>
    <m/>
    <s v=""/>
    <m/>
    <m/>
    <s v=""/>
    <m/>
    <m/>
    <s v=""/>
    <m/>
    <m/>
    <n v="80"/>
    <n v="70"/>
    <n v="80"/>
    <n v="90"/>
    <n v="80"/>
    <n v="90"/>
    <n v="110"/>
    <n v="100"/>
    <n v="110"/>
  </r>
  <r>
    <s v="A01658813"/>
    <x v="55"/>
    <x v="7"/>
    <d v="2023-03-01T00:00:00"/>
    <m/>
    <m/>
    <s v=""/>
    <m/>
    <m/>
    <m/>
    <s v=""/>
    <m/>
    <m/>
    <s v=""/>
    <m/>
    <m/>
    <s v=""/>
    <m/>
    <m/>
    <n v="105"/>
    <n v="100"/>
    <n v="105"/>
    <s v=""/>
    <m/>
    <m/>
    <s v=""/>
    <m/>
    <m/>
  </r>
  <r>
    <s v="A01658834"/>
    <x v="47"/>
    <x v="6"/>
    <d v="2023-03-01T00:00:00"/>
    <m/>
    <m/>
    <s v=""/>
    <m/>
    <m/>
    <m/>
    <s v=""/>
    <m/>
    <m/>
    <s v=""/>
    <m/>
    <m/>
    <s v=""/>
    <m/>
    <m/>
    <n v="115"/>
    <n v="110"/>
    <n v="115"/>
    <n v="115"/>
    <n v="115"/>
    <n v="115"/>
    <n v="155"/>
    <n v="150"/>
    <n v="155"/>
  </r>
  <r>
    <s v="A01795311"/>
    <x v="2"/>
    <x v="0"/>
    <d v="2023-03-01T00:00:00"/>
    <m/>
    <m/>
    <s v=""/>
    <m/>
    <m/>
    <m/>
    <s v=""/>
    <m/>
    <m/>
    <s v=""/>
    <m/>
    <m/>
    <s v=""/>
    <m/>
    <m/>
    <n v="90"/>
    <n v="80"/>
    <n v="90"/>
    <n v="105"/>
    <n v="100"/>
    <n v="105"/>
    <n v="130"/>
    <n v="120"/>
    <n v="130"/>
  </r>
  <r>
    <s v="A01664560"/>
    <x v="15"/>
    <x v="1"/>
    <d v="2023-03-01T00:00:00"/>
    <m/>
    <m/>
    <s v=""/>
    <m/>
    <m/>
    <m/>
    <s v=""/>
    <m/>
    <m/>
    <s v=""/>
    <m/>
    <m/>
    <s v=""/>
    <m/>
    <m/>
    <n v="140"/>
    <n v="140"/>
    <n v="140"/>
    <n v="115"/>
    <n v="100"/>
    <n v="115"/>
    <n v="180"/>
    <n v="175"/>
    <n v="180"/>
  </r>
  <r>
    <s v="A01666099"/>
    <x v="35"/>
    <x v="3"/>
    <d v="2023-03-01T00:00:00"/>
    <m/>
    <m/>
    <s v=""/>
    <m/>
    <m/>
    <m/>
    <s v=""/>
    <m/>
    <m/>
    <s v=""/>
    <m/>
    <m/>
    <s v=""/>
    <m/>
    <m/>
    <n v="100"/>
    <n v="90"/>
    <n v="100"/>
    <n v="90"/>
    <n v="90"/>
    <n v="90"/>
    <n v="130"/>
    <n v="120"/>
    <n v="130"/>
  </r>
  <r>
    <s v="A01746058"/>
    <x v="16"/>
    <x v="1"/>
    <d v="2023-03-01T00:00:00"/>
    <m/>
    <m/>
    <s v=""/>
    <m/>
    <m/>
    <m/>
    <s v=""/>
    <m/>
    <m/>
    <s v=""/>
    <m/>
    <m/>
    <s v=""/>
    <m/>
    <m/>
    <n v="130"/>
    <n v="130"/>
    <n v="130"/>
    <n v="120"/>
    <n v="110"/>
    <n v="120"/>
    <n v="200"/>
    <n v="180"/>
    <n v="200"/>
  </r>
  <r>
    <s v="A01658336"/>
    <x v="3"/>
    <x v="0"/>
    <d v="2023-03-01T00:00:00"/>
    <m/>
    <m/>
    <s v=""/>
    <m/>
    <m/>
    <m/>
    <s v=""/>
    <m/>
    <m/>
    <s v=""/>
    <m/>
    <m/>
    <s v=""/>
    <m/>
    <m/>
    <n v="100"/>
    <n v="90"/>
    <n v="100"/>
    <n v="115"/>
    <n v="110"/>
    <n v="115"/>
    <n v="155"/>
    <n v="150"/>
    <n v="155"/>
  </r>
  <r>
    <s v="A01749645"/>
    <x v="68"/>
    <x v="9"/>
    <d v="2023-03-01T00:00:00"/>
    <m/>
    <m/>
    <s v=""/>
    <m/>
    <m/>
    <m/>
    <s v=""/>
    <m/>
    <m/>
    <s v=""/>
    <m/>
    <m/>
    <s v=""/>
    <m/>
    <m/>
    <n v="95"/>
    <n v="90"/>
    <n v="95"/>
    <s v=""/>
    <m/>
    <m/>
    <s v=""/>
    <m/>
    <m/>
  </r>
  <r>
    <s v="A01749711"/>
    <x v="29"/>
    <x v="2"/>
    <d v="2023-03-01T00:00:00"/>
    <m/>
    <m/>
    <s v=""/>
    <m/>
    <m/>
    <m/>
    <s v=""/>
    <m/>
    <m/>
    <s v=""/>
    <m/>
    <m/>
    <s v=""/>
    <m/>
    <m/>
    <n v="125"/>
    <n v="120"/>
    <n v="125"/>
    <n v="115"/>
    <n v="115"/>
    <n v="115"/>
    <n v="160"/>
    <n v="160"/>
    <n v="160"/>
  </r>
  <r>
    <s v="A01749727"/>
    <x v="69"/>
    <x v="9"/>
    <d v="2023-03-01T00:00:00"/>
    <m/>
    <m/>
    <s v=""/>
    <m/>
    <m/>
    <m/>
    <s v=""/>
    <m/>
    <m/>
    <s v=""/>
    <m/>
    <m/>
    <s v=""/>
    <m/>
    <m/>
    <n v="120"/>
    <n v="115"/>
    <n v="120"/>
    <n v="130"/>
    <n v="120"/>
    <n v="130"/>
    <n v="150"/>
    <n v="140"/>
    <n v="150"/>
  </r>
  <r>
    <s v="A01749922"/>
    <x v="56"/>
    <x v="7"/>
    <d v="2023-03-01T00:00:00"/>
    <m/>
    <m/>
    <s v=""/>
    <m/>
    <m/>
    <m/>
    <s v=""/>
    <m/>
    <m/>
    <s v=""/>
    <m/>
    <m/>
    <s v=""/>
    <m/>
    <m/>
    <n v="110"/>
    <n v="100"/>
    <n v="110"/>
    <n v="100"/>
    <n v="90"/>
    <n v="100"/>
    <n v="150"/>
    <n v="140"/>
    <n v="150"/>
  </r>
  <r>
    <s v="A01770266"/>
    <x v="79"/>
    <x v="7"/>
    <d v="2023-03-01T00:00:00"/>
    <m/>
    <m/>
    <s v=""/>
    <m/>
    <m/>
    <m/>
    <s v=""/>
    <m/>
    <m/>
    <s v=""/>
    <m/>
    <m/>
    <s v=""/>
    <m/>
    <m/>
    <n v="120"/>
    <n v="110"/>
    <n v="120"/>
    <n v="110"/>
    <n v="105"/>
    <n v="110"/>
    <n v="160"/>
    <n v="150"/>
    <n v="160"/>
  </r>
  <r>
    <s v="A01770413"/>
    <x v="57"/>
    <x v="7"/>
    <d v="2023-03-01T00:00:00"/>
    <m/>
    <m/>
    <s v=""/>
    <m/>
    <m/>
    <m/>
    <s v=""/>
    <m/>
    <m/>
    <s v=""/>
    <m/>
    <m/>
    <s v=""/>
    <m/>
    <m/>
    <n v="125"/>
    <n v="120"/>
    <n v="125"/>
    <n v="115"/>
    <n v="115"/>
    <n v="115"/>
    <n v="140"/>
    <n v="140"/>
    <n v="140"/>
  </r>
  <r>
    <s v="A01770998"/>
    <x v="18"/>
    <x v="2"/>
    <d v="2023-03-01T00:00:00"/>
    <m/>
    <m/>
    <s v=""/>
    <m/>
    <m/>
    <m/>
    <s v=""/>
    <m/>
    <m/>
    <s v=""/>
    <m/>
    <m/>
    <s v=""/>
    <m/>
    <m/>
    <s v=""/>
    <s v="L"/>
    <m/>
    <s v=""/>
    <s v="L"/>
    <m/>
    <s v=""/>
    <s v="L"/>
    <m/>
  </r>
  <r>
    <s v="A01771026"/>
    <x v="50"/>
    <x v="6"/>
    <d v="2023-03-01T00:00:00"/>
    <m/>
    <m/>
    <s v=""/>
    <m/>
    <m/>
    <m/>
    <s v=""/>
    <m/>
    <m/>
    <s v=""/>
    <m/>
    <m/>
    <s v=""/>
    <m/>
    <m/>
    <n v="140"/>
    <n v="140"/>
    <n v="140"/>
    <n v="120"/>
    <n v="110"/>
    <n v="120"/>
    <n v="190"/>
    <n v="190"/>
    <n v="190"/>
  </r>
  <r>
    <s v="A01771688"/>
    <x v="70"/>
    <x v="8"/>
    <d v="2023-03-01T00:00:00"/>
    <m/>
    <m/>
    <s v=""/>
    <m/>
    <m/>
    <m/>
    <s v=""/>
    <m/>
    <m/>
    <s v=""/>
    <m/>
    <m/>
    <s v=""/>
    <m/>
    <m/>
    <n v="100"/>
    <n v="95"/>
    <n v="100"/>
    <n v="90"/>
    <n v="85"/>
    <n v="90"/>
    <n v="140"/>
    <n v="130"/>
    <n v="140"/>
  </r>
  <r>
    <s v="A01771908"/>
    <x v="38"/>
    <x v="3"/>
    <d v="2023-03-01T00:00:00"/>
    <m/>
    <m/>
    <s v=""/>
    <m/>
    <m/>
    <m/>
    <s v=""/>
    <m/>
    <m/>
    <s v=""/>
    <m/>
    <m/>
    <s v=""/>
    <m/>
    <m/>
    <n v="120"/>
    <n v="115"/>
    <n v="120"/>
    <n v="100"/>
    <n v="90"/>
    <n v="100"/>
    <n v="160"/>
    <n v="150"/>
    <n v="160"/>
  </r>
  <r>
    <s v="A01772110"/>
    <x v="71"/>
    <x v="9"/>
    <d v="2023-03-01T00:00:00"/>
    <m/>
    <m/>
    <s v=""/>
    <m/>
    <m/>
    <m/>
    <s v=""/>
    <m/>
    <m/>
    <s v=""/>
    <m/>
    <m/>
    <s v=""/>
    <m/>
    <m/>
    <n v="95"/>
    <n v="90"/>
    <n v="95"/>
    <n v="90"/>
    <n v="80"/>
    <n v="90"/>
    <n v="130"/>
    <n v="120"/>
    <n v="130"/>
  </r>
  <r>
    <s v="A01794188"/>
    <x v="83"/>
    <x v="6"/>
    <d v="2023-03-01T00:00:00"/>
    <m/>
    <m/>
    <s v=""/>
    <m/>
    <m/>
    <m/>
    <s v=""/>
    <m/>
    <m/>
    <s v=""/>
    <m/>
    <m/>
    <s v=""/>
    <m/>
    <m/>
    <n v="135"/>
    <n v="135"/>
    <n v="135"/>
    <n v="130"/>
    <n v="130"/>
    <n v="130"/>
    <n v="195"/>
    <n v="190"/>
    <n v="195"/>
  </r>
  <r>
    <s v="A01750834"/>
    <x v="5"/>
    <x v="0"/>
    <d v="2023-03-01T00:00:00"/>
    <m/>
    <m/>
    <s v=""/>
    <m/>
    <m/>
    <m/>
    <s v=""/>
    <m/>
    <m/>
    <s v=""/>
    <m/>
    <m/>
    <s v=""/>
    <m/>
    <m/>
    <n v="100"/>
    <n v="90"/>
    <n v="100"/>
    <n v="110"/>
    <n v="95"/>
    <n v="110"/>
    <n v="130"/>
    <n v="120"/>
    <n v="130"/>
  </r>
  <r>
    <s v="A07094790"/>
    <x v="19"/>
    <x v="3"/>
    <d v="2023-03-01T00:00:00"/>
    <m/>
    <m/>
    <s v=""/>
    <m/>
    <m/>
    <m/>
    <s v=""/>
    <m/>
    <m/>
    <s v=""/>
    <m/>
    <m/>
    <s v=""/>
    <m/>
    <m/>
    <n v="80"/>
    <n v="70"/>
    <n v="80"/>
    <n v="80"/>
    <n v="70"/>
    <n v="80"/>
    <n v="110"/>
    <n v="90"/>
    <n v="110"/>
  </r>
  <r>
    <s v="A07094763"/>
    <x v="39"/>
    <x v="3"/>
    <d v="2023-03-01T00:00:00"/>
    <m/>
    <m/>
    <s v=""/>
    <m/>
    <m/>
    <m/>
    <s v=""/>
    <m/>
    <m/>
    <s v=""/>
    <m/>
    <m/>
    <s v=""/>
    <m/>
    <m/>
    <n v="90"/>
    <n v="80"/>
    <n v="90"/>
    <n v="90"/>
    <n v="80"/>
    <n v="90"/>
    <n v="130"/>
    <n v="120"/>
    <n v="130"/>
  </r>
  <r>
    <s v="A01659936"/>
    <x v="84"/>
    <x v="0"/>
    <d v="2023-03-01T00:00:00"/>
    <m/>
    <m/>
    <s v=""/>
    <m/>
    <m/>
    <m/>
    <s v=""/>
    <m/>
    <m/>
    <s v=""/>
    <m/>
    <m/>
    <s v=""/>
    <m/>
    <m/>
    <n v="80"/>
    <n v="70"/>
    <n v="80"/>
    <n v="85"/>
    <n v="80"/>
    <n v="85"/>
    <n v="130"/>
    <n v="120"/>
    <n v="130"/>
  </r>
  <r>
    <s v="A00572361"/>
    <x v="61"/>
    <x v="9"/>
    <d v="2022-12-01T00:00:00"/>
    <n v="89.6"/>
    <m/>
    <n v="1.53"/>
    <n v="1.53"/>
    <m/>
    <m/>
    <n v="4.5199999999999996"/>
    <n v="4.5199999999999996"/>
    <n v="4.88"/>
    <n v="8.09"/>
    <n v="8.24"/>
    <n v="8.09"/>
    <n v="2.6"/>
    <n v="2.6"/>
    <m/>
    <s v=""/>
    <m/>
    <m/>
    <s v=""/>
    <m/>
    <m/>
    <s v=""/>
    <m/>
    <m/>
  </r>
  <r>
    <s v="A01178036"/>
    <x v="85"/>
    <x v="9"/>
    <d v="2022-12-01T00:00:00"/>
    <n v="79.599999999999994"/>
    <m/>
    <n v="1.58"/>
    <n v="1.58"/>
    <m/>
    <m/>
    <n v="4.7699999999999996"/>
    <n v="4.7699999999999996"/>
    <n v="4.84"/>
    <n v="7.87"/>
    <n v="7.87"/>
    <n v="7.92"/>
    <n v="2.5"/>
    <n v="2.5"/>
    <m/>
    <s v=""/>
    <m/>
    <m/>
    <s v=""/>
    <m/>
    <m/>
    <s v=""/>
    <m/>
    <m/>
  </r>
  <r>
    <s v="A01236282"/>
    <x v="52"/>
    <x v="7"/>
    <d v="2022-12-01T00:00:00"/>
    <n v="78.2"/>
    <m/>
    <n v="1.61"/>
    <n v="1.61"/>
    <m/>
    <m/>
    <n v="4.83"/>
    <n v="4.83"/>
    <n v="5.0599999999999996"/>
    <n v="7.85"/>
    <n v="8.0500000000000007"/>
    <n v="7.85"/>
    <n v="2.5499999999999998"/>
    <n v="2.5499999999999998"/>
    <m/>
    <s v=""/>
    <m/>
    <m/>
    <s v=""/>
    <m/>
    <m/>
    <s v=""/>
    <m/>
    <m/>
  </r>
  <r>
    <s v="A01286330"/>
    <x v="40"/>
    <x v="5"/>
    <d v="2022-12-01T00:00:00"/>
    <n v="80.599999999999994"/>
    <m/>
    <n v="1.65"/>
    <n v="1.65"/>
    <m/>
    <m/>
    <n v="4.9000000000000004"/>
    <n v="4.9000000000000004"/>
    <n v="5"/>
    <n v="8.15"/>
    <n v="8.35"/>
    <n v="8.15"/>
    <n v="2.4700000000000002"/>
    <n v="2.4700000000000002"/>
    <m/>
    <s v=""/>
    <m/>
    <m/>
    <s v=""/>
    <m/>
    <m/>
    <s v=""/>
    <m/>
    <m/>
  </r>
  <r>
    <s v="A01338818"/>
    <x v="7"/>
    <x v="1"/>
    <d v="2022-12-01T00:00:00"/>
    <n v="118.6"/>
    <m/>
    <n v="1.75"/>
    <n v="1.75"/>
    <m/>
    <m/>
    <n v="4.75"/>
    <n v="4.75"/>
    <n v="5.39"/>
    <n v="8.33"/>
    <n v="8.6"/>
    <n v="8.33"/>
    <n v="2.4"/>
    <n v="2.4"/>
    <m/>
    <s v=""/>
    <m/>
    <m/>
    <s v=""/>
    <m/>
    <m/>
    <s v=""/>
    <m/>
    <m/>
  </r>
  <r>
    <s v="A01351312"/>
    <x v="86"/>
    <x v="1"/>
    <d v="2022-12-01T00:00:00"/>
    <n v="110.6"/>
    <m/>
    <n v="1.58"/>
    <n v="1.58"/>
    <m/>
    <m/>
    <n v="4.45"/>
    <n v="4.8"/>
    <n v="4.45"/>
    <n v="7.35"/>
    <n v="7.42"/>
    <n v="7.35"/>
    <n v="2.78"/>
    <n v="2.78"/>
    <m/>
    <s v=""/>
    <m/>
    <m/>
    <s v=""/>
    <m/>
    <m/>
    <s v=""/>
    <m/>
    <m/>
  </r>
  <r>
    <s v="A01366320"/>
    <x v="87"/>
    <x v="3"/>
    <d v="2022-12-01T00:00:00"/>
    <n v="119.7"/>
    <m/>
    <n v="1.95"/>
    <n v="1.95"/>
    <m/>
    <m/>
    <n v="5.34"/>
    <n v="5.34"/>
    <n v="5.49"/>
    <n v="8.56"/>
    <n v="8.56"/>
    <n v="8.6999999999999993"/>
    <n v="2.06"/>
    <n v="2.06"/>
    <m/>
    <s v=""/>
    <m/>
    <m/>
    <s v=""/>
    <m/>
    <m/>
    <s v=""/>
    <m/>
    <m/>
  </r>
  <r>
    <s v="A01367061"/>
    <x v="0"/>
    <x v="0"/>
    <d v="2022-12-01T00:00:00"/>
    <n v="80"/>
    <m/>
    <n v="1.74"/>
    <n v="1.74"/>
    <m/>
    <m/>
    <n v="4.67"/>
    <n v="4.67"/>
    <n v="4.75"/>
    <n v="7.67"/>
    <n v="7.67"/>
    <n v="7.75"/>
    <n v="2.63"/>
    <n v="2.63"/>
    <m/>
    <s v=""/>
    <m/>
    <m/>
    <s v=""/>
    <m/>
    <m/>
    <s v=""/>
    <m/>
    <m/>
  </r>
  <r>
    <s v="A01368274"/>
    <x v="75"/>
    <x v="2"/>
    <d v="2022-12-01T00:00:00"/>
    <n v="90.6"/>
    <m/>
    <n v="1.5"/>
    <n v="1.5"/>
    <m/>
    <m/>
    <n v="4.33"/>
    <n v="4.53"/>
    <n v="4.33"/>
    <n v="7.2"/>
    <n v="7.2"/>
    <s v="F"/>
    <n v="2.72"/>
    <n v="2.72"/>
    <m/>
    <s v=""/>
    <m/>
    <m/>
    <s v=""/>
    <m/>
    <m/>
    <s v=""/>
    <m/>
    <m/>
  </r>
  <r>
    <s v="A01368369"/>
    <x v="22"/>
    <x v="2"/>
    <d v="2022-12-01T00:00:00"/>
    <n v="95.8"/>
    <m/>
    <n v="1.69"/>
    <n v="1.69"/>
    <m/>
    <m/>
    <n v="4.59"/>
    <n v="4.7699999999999996"/>
    <n v="4.59"/>
    <n v="8.0500000000000007"/>
    <n v="8.1"/>
    <n v="8.0500000000000007"/>
    <n v="2.59"/>
    <n v="2.59"/>
    <m/>
    <s v=""/>
    <m/>
    <m/>
    <s v=""/>
    <m/>
    <m/>
    <s v=""/>
    <m/>
    <m/>
  </r>
  <r>
    <s v="A01368456"/>
    <x v="59"/>
    <x v="8"/>
    <d v="2022-12-01T00:00:00"/>
    <n v="110"/>
    <m/>
    <n v="1.62"/>
    <n v="1.62"/>
    <m/>
    <m/>
    <n v="4.8600000000000003"/>
    <n v="4.95"/>
    <n v="4.8600000000000003"/>
    <n v="7.76"/>
    <n v="8.07"/>
    <n v="7.76"/>
    <n v="2.66"/>
    <n v="2.66"/>
    <m/>
    <s v=""/>
    <m/>
    <m/>
    <s v=""/>
    <m/>
    <m/>
    <s v=""/>
    <m/>
    <m/>
  </r>
  <r>
    <s v="A01368699"/>
    <x v="23"/>
    <x v="2"/>
    <d v="2022-12-01T00:00:00"/>
    <n v="100.3"/>
    <m/>
    <n v="1.72"/>
    <n v="1.72"/>
    <m/>
    <m/>
    <n v="4.7300000000000004"/>
    <n v="4.7300000000000004"/>
    <n v="4.82"/>
    <n v="8"/>
    <n v="8.35"/>
    <n v="8"/>
    <n v="2.34"/>
    <n v="2.34"/>
    <m/>
    <s v=""/>
    <m/>
    <m/>
    <s v=""/>
    <m/>
    <m/>
    <s v=""/>
    <m/>
    <m/>
  </r>
  <r>
    <s v="A01369397"/>
    <x v="8"/>
    <x v="2"/>
    <d v="2022-12-01T00:00:00"/>
    <n v="90.1"/>
    <m/>
    <n v="1.72"/>
    <n v="1.72"/>
    <m/>
    <m/>
    <n v="4.59"/>
    <n v="4.6399999999999997"/>
    <n v="4.59"/>
    <n v="7.5"/>
    <n v="7.5"/>
    <n v="7.98"/>
    <n v="2.44"/>
    <n v="2.44"/>
    <m/>
    <s v=""/>
    <m/>
    <m/>
    <s v=""/>
    <m/>
    <m/>
    <s v=""/>
    <m/>
    <m/>
  </r>
  <r>
    <s v="A01379794"/>
    <x v="53"/>
    <x v="7"/>
    <d v="2022-12-01T00:00:00"/>
    <n v="83.9"/>
    <m/>
    <n v="1.5"/>
    <n v="1.5"/>
    <m/>
    <m/>
    <n v="4.25"/>
    <n v="4.25"/>
    <n v="4.5199999999999996"/>
    <n v="7.85"/>
    <n v="8.6999999999999993"/>
    <n v="7.85"/>
    <n v="2.62"/>
    <n v="2.62"/>
    <m/>
    <s v=""/>
    <m/>
    <m/>
    <s v=""/>
    <m/>
    <m/>
    <s v=""/>
    <m/>
    <m/>
  </r>
  <r>
    <s v="A01567022"/>
    <x v="9"/>
    <x v="1"/>
    <d v="2022-12-01T00:00:00"/>
    <n v="93.7"/>
    <m/>
    <n v="1.72"/>
    <n v="1.72"/>
    <m/>
    <m/>
    <n v="4.43"/>
    <n v="4.6399999999999997"/>
    <n v="4.43"/>
    <n v="7.58"/>
    <n v="7.82"/>
    <n v="7.58"/>
    <n v="2.46"/>
    <n v="2.46"/>
    <m/>
    <s v=""/>
    <m/>
    <m/>
    <s v=""/>
    <m/>
    <m/>
    <s v=""/>
    <m/>
    <m/>
  </r>
  <r>
    <s v="A01571323"/>
    <x v="10"/>
    <x v="1"/>
    <d v="2022-12-01T00:00:00"/>
    <n v="95.4"/>
    <m/>
    <n v="1.67"/>
    <n v="1.67"/>
    <m/>
    <m/>
    <n v="4.75"/>
    <n v="4.78"/>
    <n v="4.75"/>
    <n v="7.72"/>
    <n v="8"/>
    <n v="7.72"/>
    <n v="2.42"/>
    <n v="2.42"/>
    <m/>
    <s v=""/>
    <m/>
    <m/>
    <s v=""/>
    <m/>
    <m/>
    <s v=""/>
    <m/>
    <m/>
  </r>
  <r>
    <s v="A01571492"/>
    <x v="54"/>
    <x v="7"/>
    <d v="2022-12-01T00:00:00"/>
    <n v="75.8"/>
    <m/>
    <n v="1.63"/>
    <n v="1.63"/>
    <m/>
    <m/>
    <n v="4.47"/>
    <n v="4.47"/>
    <n v="4.58"/>
    <n v="7.47"/>
    <n v="7.7"/>
    <n v="7.47"/>
    <n v="2.54"/>
    <n v="2.54"/>
    <m/>
    <s v=""/>
    <m/>
    <m/>
    <s v=""/>
    <m/>
    <m/>
    <s v=""/>
    <m/>
    <m/>
  </r>
  <r>
    <s v="A01638537"/>
    <x v="41"/>
    <x v="5"/>
    <d v="2022-12-01T00:00:00"/>
    <n v="83"/>
    <m/>
    <n v="1.54"/>
    <n v="1.54"/>
    <m/>
    <m/>
    <n v="4.46"/>
    <n v="4.46"/>
    <n v="4.6900000000000004"/>
    <n v="7.5"/>
    <n v="8.1"/>
    <n v="7.5"/>
    <n v="2.66"/>
    <n v="2.66"/>
    <m/>
    <s v=""/>
    <m/>
    <m/>
    <s v=""/>
    <m/>
    <m/>
    <s v=""/>
    <m/>
    <m/>
  </r>
  <r>
    <s v="A01643546"/>
    <x v="30"/>
    <x v="3"/>
    <d v="2022-12-01T00:00:00"/>
    <n v="127"/>
    <m/>
    <n v="1.75"/>
    <n v="1.75"/>
    <m/>
    <m/>
    <n v="5.05"/>
    <n v="5.08"/>
    <n v="5.05"/>
    <n v="8.65"/>
    <n v="8.65"/>
    <n v="8.7799999999999994"/>
    <n v="2.21"/>
    <n v="2.21"/>
    <m/>
    <s v=""/>
    <m/>
    <m/>
    <s v=""/>
    <m/>
    <m/>
    <s v=""/>
    <m/>
    <m/>
  </r>
  <r>
    <s v="A01653023"/>
    <x v="31"/>
    <x v="3"/>
    <d v="2022-12-01T00:00:00"/>
    <n v="125.1"/>
    <m/>
    <n v="1.87"/>
    <n v="1.87"/>
    <m/>
    <m/>
    <n v="5.38"/>
    <n v="5.46"/>
    <n v="5.38"/>
    <n v="9.06"/>
    <n v="9.06"/>
    <n v="9.1199999999999992"/>
    <n v="2.08"/>
    <n v="2.08"/>
    <m/>
    <s v=""/>
    <m/>
    <m/>
    <s v=""/>
    <m/>
    <m/>
    <s v=""/>
    <m/>
    <m/>
  </r>
  <r>
    <s v="A01654090"/>
    <x v="88"/>
    <x v="9"/>
    <d v="2022-12-01T00:00:00"/>
    <n v="59.9"/>
    <m/>
    <n v="1.49"/>
    <n v="1.49"/>
    <m/>
    <m/>
    <n v="4.63"/>
    <n v="4.63"/>
    <n v="4.7699999999999996"/>
    <n v="7.7"/>
    <n v="8.3000000000000007"/>
    <n v="7.7"/>
    <n v="2.74"/>
    <n v="2.74"/>
    <m/>
    <s v=""/>
    <m/>
    <m/>
    <s v=""/>
    <m/>
    <m/>
    <s v=""/>
    <m/>
    <m/>
  </r>
  <r>
    <s v="A01655343"/>
    <x v="32"/>
    <x v="3"/>
    <d v="2022-12-01T00:00:00"/>
    <n v="105.9"/>
    <m/>
    <n v="1.76"/>
    <n v="1.76"/>
    <m/>
    <m/>
    <n v="4.84"/>
    <n v="4.84"/>
    <n v="5.17"/>
    <n v="8.52"/>
    <n v="8.52"/>
    <n v="8.7200000000000006"/>
    <n v="2.09"/>
    <n v="2.09"/>
    <m/>
    <s v=""/>
    <m/>
    <m/>
    <s v=""/>
    <m/>
    <m/>
    <s v=""/>
    <m/>
    <m/>
  </r>
  <r>
    <s v="A01655470"/>
    <x v="65"/>
    <x v="9"/>
    <d v="2022-12-01T00:00:00"/>
    <n v="64"/>
    <m/>
    <n v="1.4"/>
    <n v="1.4"/>
    <m/>
    <m/>
    <n v="4.72"/>
    <n v="4.72"/>
    <n v="4.8499999999999996"/>
    <n v="7.47"/>
    <n v="8.2200000000000006"/>
    <n v="7.47"/>
    <n v="2.4900000000000002"/>
    <n v="2.4900000000000002"/>
    <m/>
    <s v=""/>
    <m/>
    <m/>
    <s v=""/>
    <m/>
    <m/>
    <s v=""/>
    <m/>
    <m/>
  </r>
  <r>
    <s v="A01655562"/>
    <x v="76"/>
    <x v="3"/>
    <d v="2022-12-01T00:00:00"/>
    <n v="107"/>
    <m/>
    <n v="1.63"/>
    <n v="1.63"/>
    <m/>
    <m/>
    <n v="4.8099999999999996"/>
    <s v="F"/>
    <n v="4.8099999999999996"/>
    <n v="7.97"/>
    <n v="8"/>
    <n v="7.97"/>
    <n v="2.6"/>
    <n v="2.6"/>
    <m/>
    <s v=""/>
    <m/>
    <m/>
    <s v=""/>
    <m/>
    <m/>
    <s v=""/>
    <m/>
    <m/>
  </r>
  <r>
    <s v="A01655562"/>
    <x v="76"/>
    <x v="3"/>
    <d v="2022-12-01T00:00:00"/>
    <n v="111.5"/>
    <m/>
    <n v="1.85"/>
    <n v="1.85"/>
    <m/>
    <m/>
    <n v="4.74"/>
    <n v="4.74"/>
    <n v="4.8499999999999996"/>
    <n v="8.32"/>
    <n v="8.32"/>
    <n v="8.5399999999999991"/>
    <n v="2.4900000000000002"/>
    <n v="2.4900000000000002"/>
    <m/>
    <s v=""/>
    <m/>
    <m/>
    <s v=""/>
    <m/>
    <m/>
    <s v=""/>
    <m/>
    <m/>
  </r>
  <r>
    <s v="A01656981"/>
    <x v="42"/>
    <x v="5"/>
    <d v="2022-12-01T00:00:00"/>
    <n v="90.2"/>
    <m/>
    <n v="1.59"/>
    <n v="1.59"/>
    <m/>
    <m/>
    <n v="4.62"/>
    <n v="4.9400000000000004"/>
    <n v="4.62"/>
    <s v=""/>
    <s v="L"/>
    <s v="L"/>
    <n v="2.58"/>
    <n v="2.58"/>
    <m/>
    <s v=""/>
    <m/>
    <m/>
    <s v=""/>
    <m/>
    <m/>
    <s v=""/>
    <m/>
    <m/>
  </r>
  <r>
    <s v="A01749027"/>
    <x v="1"/>
    <x v="0"/>
    <d v="2022-12-01T00:00:00"/>
    <n v="73.2"/>
    <m/>
    <n v="1.45"/>
    <n v="1.45"/>
    <m/>
    <m/>
    <n v="4.24"/>
    <n v="4.3"/>
    <n v="4.24"/>
    <n v="7.25"/>
    <n v="7.25"/>
    <n v="7.55"/>
    <n v="2.59"/>
    <n v="2.59"/>
    <m/>
    <s v=""/>
    <m/>
    <m/>
    <s v=""/>
    <m/>
    <m/>
    <s v=""/>
    <m/>
    <m/>
  </r>
  <r>
    <s v="A01658354"/>
    <x v="89"/>
    <x v="0"/>
    <d v="2022-12-01T00:00:00"/>
    <n v="78.7"/>
    <m/>
    <n v="1.65"/>
    <n v="1.65"/>
    <m/>
    <m/>
    <n v="4.38"/>
    <n v="4.38"/>
    <n v="4.5"/>
    <n v="7.72"/>
    <n v="7.72"/>
    <s v="F"/>
    <n v="2.5299999999999998"/>
    <n v="2.5299999999999998"/>
    <m/>
    <s v=""/>
    <m/>
    <m/>
    <s v=""/>
    <m/>
    <m/>
    <s v=""/>
    <m/>
    <m/>
  </r>
  <r>
    <s v="A01658547"/>
    <x v="46"/>
    <x v="6"/>
    <d v="2022-12-01T00:00:00"/>
    <n v="70.7"/>
    <m/>
    <n v="1.53"/>
    <n v="1.53"/>
    <m/>
    <m/>
    <n v="4.6500000000000004"/>
    <n v="4.6500000000000004"/>
    <n v="4.7"/>
    <n v="7.44"/>
    <n v="7.54"/>
    <n v="7.44"/>
    <n v="2.75"/>
    <n v="2.75"/>
    <m/>
    <s v=""/>
    <m/>
    <m/>
    <s v=""/>
    <m/>
    <m/>
    <s v=""/>
    <m/>
    <m/>
  </r>
  <r>
    <s v="A01658613"/>
    <x v="11"/>
    <x v="1"/>
    <d v="2022-12-01T00:00:00"/>
    <n v="97.5"/>
    <m/>
    <n v="1.6"/>
    <n v="1.6"/>
    <m/>
    <m/>
    <n v="4.4000000000000004"/>
    <n v="4.4000000000000004"/>
    <n v="4.41"/>
    <n v="7.48"/>
    <n v="7.48"/>
    <n v="7.53"/>
    <n v="2.6"/>
    <n v="2.6"/>
    <m/>
    <s v=""/>
    <m/>
    <m/>
    <s v=""/>
    <m/>
    <m/>
    <s v=""/>
    <m/>
    <m/>
  </r>
  <r>
    <s v="A01658634"/>
    <x v="25"/>
    <x v="2"/>
    <d v="2022-12-01T00:00:00"/>
    <n v="89.1"/>
    <m/>
    <n v="1.6"/>
    <n v="1.6"/>
    <m/>
    <m/>
    <n v="4.18"/>
    <n v="4.18"/>
    <n v="4.28"/>
    <n v="7.09"/>
    <n v="7.09"/>
    <n v="7.33"/>
    <n v="2.64"/>
    <n v="2.64"/>
    <m/>
    <s v=""/>
    <m/>
    <m/>
    <s v=""/>
    <m/>
    <m/>
    <s v=""/>
    <m/>
    <m/>
  </r>
  <r>
    <s v="A01658813"/>
    <x v="55"/>
    <x v="7"/>
    <d v="2022-12-01T00:00:00"/>
    <n v="74.599999999999994"/>
    <m/>
    <s v=""/>
    <s v="F"/>
    <m/>
    <m/>
    <s v=""/>
    <s v="F"/>
    <s v="F"/>
    <s v=""/>
    <s v="F"/>
    <s v="F"/>
    <n v="2.76"/>
    <n v="2.76"/>
    <m/>
    <s v=""/>
    <m/>
    <m/>
    <s v=""/>
    <m/>
    <m/>
    <s v=""/>
    <m/>
    <m/>
  </r>
  <r>
    <s v="A01658834"/>
    <x v="47"/>
    <x v="6"/>
    <d v="2022-12-01T00:00:00"/>
    <n v="84.3"/>
    <m/>
    <n v="1.66"/>
    <n v="1.66"/>
    <m/>
    <m/>
    <n v="4.7699999999999996"/>
    <n v="5.0599999999999996"/>
    <n v="4.7699999999999996"/>
    <n v="7.85"/>
    <n v="8.19"/>
    <n v="7.85"/>
    <n v="2.46"/>
    <n v="2.46"/>
    <m/>
    <s v=""/>
    <m/>
    <m/>
    <s v=""/>
    <m/>
    <m/>
    <s v=""/>
    <m/>
    <m/>
  </r>
  <r>
    <s v="A01664560"/>
    <x v="15"/>
    <x v="1"/>
    <d v="2022-12-01T00:00:00"/>
    <n v="109.8"/>
    <m/>
    <n v="1.72"/>
    <n v="1.72"/>
    <m/>
    <m/>
    <n v="4.8099999999999996"/>
    <s v="F"/>
    <n v="4.8099999999999996"/>
    <n v="8.1199999999999992"/>
    <n v="8.17"/>
    <n v="8.1199999999999992"/>
    <n v="2.46"/>
    <n v="2.46"/>
    <m/>
    <s v=""/>
    <m/>
    <m/>
    <s v=""/>
    <m/>
    <m/>
    <s v=""/>
    <m/>
    <m/>
  </r>
  <r>
    <s v="A01746058"/>
    <x v="16"/>
    <x v="1"/>
    <d v="2022-12-01T00:00:00"/>
    <n v="11.9"/>
    <m/>
    <n v="1.78"/>
    <n v="1.78"/>
    <m/>
    <m/>
    <n v="4.66"/>
    <n v="4.8499999999999996"/>
    <n v="4.66"/>
    <n v="7.89"/>
    <n v="8.32"/>
    <n v="7.89"/>
    <n v="2.4500000000000002"/>
    <n v="2.4500000000000002"/>
    <m/>
    <s v=""/>
    <m/>
    <m/>
    <s v=""/>
    <m/>
    <m/>
    <s v=""/>
    <m/>
    <m/>
  </r>
  <r>
    <s v="A01658336"/>
    <x v="3"/>
    <x v="0"/>
    <d v="2022-12-01T00:00:00"/>
    <n v="76.099999999999994"/>
    <m/>
    <n v="1.53"/>
    <n v="1.53"/>
    <m/>
    <m/>
    <n v="4.3499999999999996"/>
    <n v="4.53"/>
    <n v="4.3499999999999996"/>
    <n v="7.35"/>
    <n v="7.85"/>
    <n v="7.35"/>
    <n v="2.65"/>
    <n v="2.65"/>
    <m/>
    <s v=""/>
    <m/>
    <m/>
    <s v=""/>
    <m/>
    <m/>
    <s v=""/>
    <m/>
    <m/>
  </r>
  <r>
    <s v="A01749727"/>
    <x v="69"/>
    <x v="9"/>
    <d v="2022-12-01T00:00:00"/>
    <n v="82"/>
    <m/>
    <n v="1.55"/>
    <n v="1.55"/>
    <m/>
    <m/>
    <n v="4.7699999999999996"/>
    <n v="4.7699999999999996"/>
    <n v="4.84"/>
    <n v="7.76"/>
    <n v="7.8"/>
    <n v="7.76"/>
    <n v="2.93"/>
    <n v="2.93"/>
    <m/>
    <s v=""/>
    <m/>
    <m/>
    <s v=""/>
    <m/>
    <m/>
    <s v=""/>
    <m/>
    <m/>
  </r>
  <r>
    <s v="A01750834"/>
    <x v="5"/>
    <x v="0"/>
    <d v="2022-12-01T00:00:00"/>
    <n v="67.599999999999994"/>
    <m/>
    <n v="1.43"/>
    <n v="1.43"/>
    <m/>
    <m/>
    <n v="4.3499999999999996"/>
    <n v="4.45"/>
    <n v="4.3499999999999996"/>
    <n v="7.12"/>
    <n v="7.12"/>
    <n v="7.12"/>
    <n v="2.77"/>
    <n v="2.77"/>
    <m/>
    <s v=""/>
    <m/>
    <m/>
    <s v=""/>
    <m/>
    <m/>
    <s v=""/>
    <m/>
    <m/>
  </r>
  <r>
    <s v="A01770413"/>
    <x v="57"/>
    <x v="7"/>
    <d v="2022-12-01T00:00:00"/>
    <n v="74.099999999999994"/>
    <m/>
    <n v="1.62"/>
    <n v="1.62"/>
    <m/>
    <m/>
    <n v="4.42"/>
    <n v="4.45"/>
    <n v="4.42"/>
    <n v="7.8"/>
    <n v="7.95"/>
    <n v="7.8"/>
    <n v="2.5299999999999998"/>
    <n v="2.5299999999999998"/>
    <m/>
    <s v=""/>
    <m/>
    <m/>
    <s v=""/>
    <m/>
    <m/>
    <s v=""/>
    <m/>
    <m/>
  </r>
  <r>
    <s v="A01770998"/>
    <x v="18"/>
    <x v="2"/>
    <d v="2022-12-01T00:00:00"/>
    <m/>
    <m/>
    <n v="1.75"/>
    <n v="1.75"/>
    <m/>
    <m/>
    <n v="4.8600000000000003"/>
    <n v="4.8600000000000003"/>
    <s v="F"/>
    <n v="8.1199999999999992"/>
    <n v="8.1199999999999992"/>
    <n v="8.1999999999999993"/>
    <s v=""/>
    <s v="F"/>
    <m/>
    <s v=""/>
    <m/>
    <m/>
    <s v=""/>
    <m/>
    <m/>
    <s v=""/>
    <m/>
    <m/>
  </r>
  <r>
    <s v="A01771026"/>
    <x v="50"/>
    <x v="6"/>
    <d v="2022-12-01T00:00:00"/>
    <n v="82.2"/>
    <m/>
    <n v="1.5"/>
    <n v="1.5"/>
    <m/>
    <m/>
    <n v="4.8099999999999996"/>
    <n v="4.8099999999999996"/>
    <n v="5.1100000000000003"/>
    <n v="7.64"/>
    <n v="8.0299999999999994"/>
    <n v="7.64"/>
    <n v="2.52"/>
    <n v="2.52"/>
    <m/>
    <s v=""/>
    <m/>
    <m/>
    <s v=""/>
    <m/>
    <m/>
    <s v=""/>
    <m/>
    <m/>
  </r>
  <r>
    <s v="A01771688"/>
    <x v="70"/>
    <x v="8"/>
    <d v="2022-12-01T00:00:00"/>
    <n v="87.4"/>
    <m/>
    <n v="1.7"/>
    <n v="1.7"/>
    <m/>
    <m/>
    <n v="4.68"/>
    <n v="4.75"/>
    <n v="4.68"/>
    <n v="7.96"/>
    <n v="7.96"/>
    <n v="8.31"/>
    <n v="2.63"/>
    <n v="2.63"/>
    <m/>
    <s v=""/>
    <m/>
    <m/>
    <s v=""/>
    <m/>
    <m/>
    <s v=""/>
    <m/>
    <m/>
  </r>
  <r>
    <s v="A01771908"/>
    <x v="38"/>
    <x v="3"/>
    <d v="2022-12-01T00:00:00"/>
    <n v="138"/>
    <m/>
    <n v="1.88"/>
    <n v="1.88"/>
    <m/>
    <m/>
    <n v="5.03"/>
    <n v="5.22"/>
    <n v="5.03"/>
    <n v="8.86"/>
    <n v="8.86"/>
    <n v="8.9499999999999993"/>
    <n v="2.06"/>
    <n v="2.06"/>
    <m/>
    <s v=""/>
    <m/>
    <m/>
    <s v=""/>
    <m/>
    <m/>
    <s v=""/>
    <m/>
    <m/>
  </r>
  <r>
    <s v="A01772110"/>
    <x v="71"/>
    <x v="9"/>
    <d v="2022-12-01T00:00:00"/>
    <n v="66.7"/>
    <m/>
    <n v="1.5"/>
    <n v="1.5"/>
    <m/>
    <m/>
    <n v="4.3600000000000003"/>
    <n v="4.76"/>
    <n v="4.3600000000000003"/>
    <n v="7.65"/>
    <n v="7.69"/>
    <n v="7.65"/>
    <n v="2.82"/>
    <n v="2.82"/>
    <m/>
    <s v=""/>
    <m/>
    <m/>
    <s v=""/>
    <m/>
    <m/>
    <s v=""/>
    <m/>
    <m/>
  </r>
  <r>
    <s v="A01794188"/>
    <x v="83"/>
    <x v="6"/>
    <d v="2022-12-01T00:00:00"/>
    <n v="92.6"/>
    <m/>
    <n v="1.65"/>
    <n v="1.65"/>
    <m/>
    <m/>
    <n v="4.49"/>
    <n v="4.58"/>
    <n v="4.49"/>
    <n v="7.62"/>
    <n v="7.62"/>
    <n v="8"/>
    <n v="2.5499999999999998"/>
    <n v="2.5499999999999998"/>
    <m/>
    <s v=""/>
    <m/>
    <m/>
    <s v=""/>
    <m/>
    <m/>
    <s v=""/>
    <m/>
    <m/>
  </r>
  <r>
    <s v="A01659936"/>
    <x v="84"/>
    <x v="0"/>
    <d v="2022-12-01T00:00:00"/>
    <n v="66.599999999999994"/>
    <m/>
    <n v="1.66"/>
    <n v="1.66"/>
    <m/>
    <m/>
    <n v="5.03"/>
    <n v="5.03"/>
    <n v="5.13"/>
    <n v="8"/>
    <n v="8.15"/>
    <n v="8"/>
    <n v="2.46"/>
    <n v="2.46"/>
    <m/>
    <s v=""/>
    <m/>
    <m/>
    <s v=""/>
    <m/>
    <m/>
    <s v=""/>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D6F4B6-8588-4F45-9AF7-EA80F33E0833}" name="PivotTable47"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
  <location ref="B3" firstHeaderRow="0" firstDataRow="0" firstDataCol="0" rowPageCount="1" colPageCount="1"/>
  <pivotFields count="21">
    <pivotField showAll="0"/>
    <pivotField axis="axisPage" showAll="0">
      <items count="98">
        <item x="37"/>
        <item x="13"/>
        <item x="78"/>
        <item x="82"/>
        <item x="81"/>
        <item x="49"/>
        <item x="92"/>
        <item x="57"/>
        <item x="20"/>
        <item x="19"/>
        <item x="60"/>
        <item x="14"/>
        <item x="27"/>
        <item x="16"/>
        <item x="10"/>
        <item x="51"/>
        <item x="91"/>
        <item x="88"/>
        <item x="56"/>
        <item x="62"/>
        <item x="77"/>
        <item x="32"/>
        <item x="52"/>
        <item x="87"/>
        <item x="45"/>
        <item x="3"/>
        <item x="17"/>
        <item x="59"/>
        <item x="4"/>
        <item x="53"/>
        <item x="44"/>
        <item m="1" x="93"/>
        <item m="1" x="94"/>
        <item x="40"/>
        <item x="69"/>
        <item x="6"/>
        <item x="84"/>
        <item x="50"/>
        <item x="54"/>
        <item x="75"/>
        <item x="34"/>
        <item x="70"/>
        <item x="89"/>
        <item x="66"/>
        <item x="48"/>
        <item x="79"/>
        <item x="55"/>
        <item x="31"/>
        <item x="12"/>
        <item x="39"/>
        <item x="43"/>
        <item x="28"/>
        <item x="58"/>
        <item x="74"/>
        <item x="24"/>
        <item x="7"/>
        <item x="72"/>
        <item x="29"/>
        <item x="61"/>
        <item x="38"/>
        <item x="30"/>
        <item x="25"/>
        <item x="83"/>
        <item x="15"/>
        <item x="85"/>
        <item x="26"/>
        <item x="35"/>
        <item x="9"/>
        <item x="47"/>
        <item x="64"/>
        <item x="71"/>
        <item x="18"/>
        <item x="42"/>
        <item x="90"/>
        <item x="21"/>
        <item x="33"/>
        <item x="11"/>
        <item x="23"/>
        <item x="22"/>
        <item x="5"/>
        <item x="63"/>
        <item x="8"/>
        <item x="36"/>
        <item x="46"/>
        <item x="65"/>
        <item x="67"/>
        <item x="76"/>
        <item x="80"/>
        <item x="0"/>
        <item x="86"/>
        <item x="73"/>
        <item m="1" x="96"/>
        <item m="1" x="95"/>
        <item x="1"/>
        <item x="2"/>
        <item x="41"/>
        <item x="68"/>
        <item t="default"/>
      </items>
    </pivotField>
    <pivotField showAll="0"/>
    <pivotField numFmtId="22" showAll="0">
      <items count="10">
        <item x="7"/>
        <item x="2"/>
        <item x="3"/>
        <item x="0"/>
        <item x="6"/>
        <item x="5"/>
        <item x="4"/>
        <item x="8"/>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sd="0" x="0"/>
        <item sd="0" x="1"/>
        <item sd="0" x="2"/>
        <item x="3"/>
        <item x="4"/>
        <item t="default"/>
      </items>
    </pivotField>
  </pivotFields>
  <pageFields count="1">
    <pageField fld="1" item="40" hier="-1"/>
  </pageFields>
  <formats count="1">
    <format dxfId="825">
      <pivotArea dataOnly="0" labelOnly="1" outline="0" fieldPosition="0">
        <references count="1">
          <reference field="1" count="1">
            <x v="38"/>
          </reference>
        </references>
      </pivotArea>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660EC4-0675-475C-9EDD-3482265F133C}" name="pv_speed"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2" rowHeaderCaption="">
  <location ref="B4:G13" firstHeaderRow="0" firstDataRow="1" firstDataCol="1" rowPageCount="1" colPageCount="1"/>
  <pivotFields count="21">
    <pivotField showAll="0"/>
    <pivotField axis="axisPage" showAll="0">
      <items count="98">
        <item x="37"/>
        <item x="13"/>
        <item x="78"/>
        <item x="82"/>
        <item x="81"/>
        <item x="49"/>
        <item x="92"/>
        <item x="57"/>
        <item x="20"/>
        <item x="19"/>
        <item x="60"/>
        <item x="14"/>
        <item x="27"/>
        <item x="16"/>
        <item x="10"/>
        <item x="51"/>
        <item x="91"/>
        <item x="88"/>
        <item x="56"/>
        <item x="62"/>
        <item x="77"/>
        <item x="32"/>
        <item x="52"/>
        <item x="87"/>
        <item x="45"/>
        <item x="3"/>
        <item x="17"/>
        <item x="59"/>
        <item x="4"/>
        <item x="53"/>
        <item x="44"/>
        <item m="1" x="93"/>
        <item m="1" x="94"/>
        <item x="40"/>
        <item x="69"/>
        <item x="6"/>
        <item x="84"/>
        <item x="50"/>
        <item x="54"/>
        <item x="75"/>
        <item x="34"/>
        <item x="70"/>
        <item x="89"/>
        <item x="66"/>
        <item x="48"/>
        <item x="79"/>
        <item x="55"/>
        <item x="31"/>
        <item x="12"/>
        <item x="39"/>
        <item x="43"/>
        <item x="28"/>
        <item x="58"/>
        <item x="74"/>
        <item x="24"/>
        <item x="7"/>
        <item x="72"/>
        <item x="29"/>
        <item x="61"/>
        <item x="38"/>
        <item x="30"/>
        <item x="25"/>
        <item x="83"/>
        <item x="15"/>
        <item x="85"/>
        <item x="26"/>
        <item x="35"/>
        <item x="9"/>
        <item x="47"/>
        <item x="64"/>
        <item x="71"/>
        <item x="18"/>
        <item x="42"/>
        <item x="90"/>
        <item x="21"/>
        <item x="33"/>
        <item x="11"/>
        <item x="23"/>
        <item x="22"/>
        <item x="5"/>
        <item x="63"/>
        <item x="8"/>
        <item x="36"/>
        <item x="46"/>
        <item x="65"/>
        <item x="67"/>
        <item x="76"/>
        <item x="80"/>
        <item x="0"/>
        <item x="86"/>
        <item x="73"/>
        <item m="1" x="96"/>
        <item m="1" x="95"/>
        <item x="1"/>
        <item x="2"/>
        <item x="41"/>
        <item x="68"/>
        <item t="default"/>
      </items>
    </pivotField>
    <pivotField showAll="0"/>
    <pivotField axis="axisRow" numFmtId="22" showAll="0">
      <items count="10">
        <item x="7"/>
        <item x="2"/>
        <item x="3"/>
        <item x="0"/>
        <item x="6"/>
        <item x="5"/>
        <item x="4"/>
        <item x="8"/>
        <item x="1"/>
        <item t="default"/>
      </items>
    </pivotField>
    <pivotField showAll="0"/>
    <pivotField dataField="1"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x="5"/>
        <item t="default"/>
      </items>
    </pivotField>
    <pivotField showAll="0">
      <items count="6">
        <item sd="0" x="0"/>
        <item sd="0" x="1"/>
        <item sd="0" x="2"/>
        <item x="3"/>
        <item x="4"/>
        <item t="default"/>
      </items>
    </pivotField>
  </pivotFields>
  <rowFields count="1">
    <field x="3"/>
  </rowFields>
  <rowItems count="9">
    <i>
      <x/>
    </i>
    <i>
      <x v="1"/>
    </i>
    <i>
      <x v="2"/>
    </i>
    <i>
      <x v="3"/>
    </i>
    <i>
      <x v="4"/>
    </i>
    <i>
      <x v="5"/>
    </i>
    <i>
      <x v="6"/>
    </i>
    <i>
      <x v="7"/>
    </i>
    <i>
      <x v="8"/>
    </i>
  </rowItems>
  <colFields count="1">
    <field x="-2"/>
  </colFields>
  <colItems count="5">
    <i>
      <x/>
    </i>
    <i i="1">
      <x v="1"/>
    </i>
    <i i="2">
      <x v="2"/>
    </i>
    <i i="3">
      <x v="3"/>
    </i>
    <i i="4">
      <x v="4"/>
    </i>
  </colItems>
  <pageFields count="1">
    <pageField fld="1" item="40" hier="-1"/>
  </pageFields>
  <dataFields count="5">
    <dataField name="10 yrs" fld="7" baseField="0" baseItem="0"/>
    <dataField name="40 yrs" fld="5" subtotal="average" baseField="3" baseItem="5" numFmtId="2"/>
    <dataField name="ProDrill" fld="8" baseField="0" baseItem="0"/>
    <dataField name="L Drill" fld="9" baseField="0" baseItem="0"/>
    <dataField name="Bjump" fld="10" baseField="0" baseItem="0"/>
  </dataFields>
  <formats count="20">
    <format dxfId="1030">
      <pivotArea field="3" type="button" dataOnly="0" labelOnly="1" outline="0" axis="axisRow" fieldPosition="0"/>
    </format>
    <format dxfId="1029">
      <pivotArea dataOnly="0" labelOnly="1" fieldPosition="0">
        <references count="1">
          <reference field="3" count="4">
            <x v="0"/>
            <x v="1"/>
            <x v="2"/>
            <x v="4"/>
          </reference>
        </references>
      </pivotArea>
    </format>
    <format dxfId="1028">
      <pivotArea dataOnly="0" labelOnly="1" grandRow="1" outline="0" fieldPosition="0"/>
    </format>
    <format dxfId="1027">
      <pivotArea outline="0" collapsedLevelsAreSubtotals="1" fieldPosition="0"/>
    </format>
    <format dxfId="1026">
      <pivotArea dataOnly="0" labelOnly="1" outline="0" fieldPosition="0">
        <references count="1">
          <reference field="1" count="1">
            <x v="29"/>
          </reference>
        </references>
      </pivotArea>
    </format>
    <format dxfId="1025">
      <pivotArea dataOnly="0" labelOnly="1" outline="0" fieldPosition="0">
        <references count="1">
          <reference field="4294967294" count="4">
            <x v="0"/>
            <x v="2"/>
            <x v="3"/>
            <x v="4"/>
          </reference>
        </references>
      </pivotArea>
    </format>
    <format dxfId="1024">
      <pivotArea type="all" dataOnly="0" outline="0" fieldPosition="0"/>
    </format>
    <format dxfId="1023">
      <pivotArea outline="0" collapsedLevelsAreSubtotals="1" fieldPosition="0"/>
    </format>
    <format dxfId="1022">
      <pivotArea field="3" type="button" dataOnly="0" labelOnly="1" outline="0" axis="axisRow" fieldPosition="0"/>
    </format>
    <format dxfId="1021">
      <pivotArea dataOnly="0" labelOnly="1" fieldPosition="0">
        <references count="1">
          <reference field="3" count="4">
            <x v="0"/>
            <x v="1"/>
            <x v="2"/>
            <x v="4"/>
          </reference>
        </references>
      </pivotArea>
    </format>
    <format dxfId="1020">
      <pivotArea dataOnly="0" labelOnly="1" outline="0" fieldPosition="0">
        <references count="1">
          <reference field="4294967294" count="4">
            <x v="0"/>
            <x v="2"/>
            <x v="3"/>
            <x v="4"/>
          </reference>
        </references>
      </pivotArea>
    </format>
    <format dxfId="1019">
      <pivotArea field="1" type="button" dataOnly="0" labelOnly="1" outline="0" axis="axisPage" fieldPosition="0"/>
    </format>
    <format dxfId="1018">
      <pivotArea field="3" type="button" dataOnly="0" labelOnly="1" outline="0" axis="axisRow" fieldPosition="0"/>
    </format>
    <format dxfId="1017">
      <pivotArea dataOnly="0" labelOnly="1" fieldPosition="0">
        <references count="1">
          <reference field="3" count="0"/>
        </references>
      </pivotArea>
    </format>
    <format dxfId="1016">
      <pivotArea type="all" dataOnly="0" outline="0" fieldPosition="0"/>
    </format>
    <format dxfId="1015">
      <pivotArea outline="0" collapsedLevelsAreSubtotals="1" fieldPosition="0"/>
    </format>
    <format dxfId="1014">
      <pivotArea field="3" type="button" dataOnly="0" labelOnly="1" outline="0" axis="axisRow" fieldPosition="0"/>
    </format>
    <format dxfId="1013">
      <pivotArea dataOnly="0" labelOnly="1" fieldPosition="0">
        <references count="1">
          <reference field="3" count="4">
            <x v="3"/>
            <x v="4"/>
            <x v="5"/>
            <x v="6"/>
          </reference>
        </references>
      </pivotArea>
    </format>
    <format dxfId="1012">
      <pivotArea dataOnly="0" labelOnly="1" outline="0" fieldPosition="0">
        <references count="1">
          <reference field="4294967294" count="4">
            <x v="0"/>
            <x v="2"/>
            <x v="3"/>
            <x v="4"/>
          </reference>
        </references>
      </pivotArea>
    </format>
    <format dxfId="1011">
      <pivotArea outline="0" fieldPosition="0">
        <references count="1">
          <reference field="4294967294" count="1">
            <x v="1"/>
          </reference>
        </references>
      </pivotArea>
    </format>
  </formats>
  <chartFormats count="5">
    <chartFormat chart="1" format="13" series="1">
      <pivotArea type="data" outline="0" fieldPosition="0">
        <references count="1">
          <reference field="4294967294" count="1" selected="0">
            <x v="0"/>
          </reference>
        </references>
      </pivotArea>
    </chartFormat>
    <chartFormat chart="1" format="14" series="1">
      <pivotArea type="data" outline="0" fieldPosition="0">
        <references count="1">
          <reference field="4294967294" count="1" selected="0">
            <x v="2"/>
          </reference>
        </references>
      </pivotArea>
    </chartFormat>
    <chartFormat chart="1" format="15" series="1">
      <pivotArea type="data" outline="0" fieldPosition="0">
        <references count="1">
          <reference field="4294967294" count="1" selected="0">
            <x v="3"/>
          </reference>
        </references>
      </pivotArea>
    </chartFormat>
    <chartFormat chart="1" format="16" series="1">
      <pivotArea type="data" outline="0" fieldPosition="0">
        <references count="1">
          <reference field="4294967294" count="1" selected="0">
            <x v="4"/>
          </reference>
        </references>
      </pivotArea>
    </chartFormat>
    <chartFormat chart="1" format="17" series="1">
      <pivotArea type="data" outline="0" fieldPosition="0">
        <references count="1">
          <reference field="4294967294" count="1" selected="0">
            <x v="1"/>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D5323D-F1F7-4DEB-AA9B-633836F90862}" name="pv_Peso" cacheId="0" applyNumberFormats="0" applyBorderFormats="0" applyFontFormats="0" applyPatternFormats="0" applyAlignmentFormats="0" applyWidthHeightFormats="1" dataCaption="Values" grandTotalCaption="Max" updatedVersion="8" minRefreshableVersion="3" colGrandTotals="0" itemPrintTitles="1" createdVersion="8" indent="0" outline="1" outlineData="1" chartFormat="2" rowHeaderCaption="" customListSort="0">
  <location ref="N4:P14" firstHeaderRow="0" firstDataRow="1" firstDataCol="1" rowPageCount="1" colPageCount="1"/>
  <pivotFields count="21">
    <pivotField showAll="0"/>
    <pivotField axis="axisPage" showAll="0">
      <items count="98">
        <item x="37"/>
        <item x="13"/>
        <item x="78"/>
        <item x="82"/>
        <item x="81"/>
        <item x="49"/>
        <item x="92"/>
        <item x="57"/>
        <item x="20"/>
        <item x="19"/>
        <item x="60"/>
        <item x="14"/>
        <item x="27"/>
        <item x="16"/>
        <item x="10"/>
        <item x="51"/>
        <item x="91"/>
        <item x="88"/>
        <item x="56"/>
        <item x="62"/>
        <item x="77"/>
        <item x="32"/>
        <item x="52"/>
        <item x="87"/>
        <item x="45"/>
        <item x="3"/>
        <item x="17"/>
        <item x="59"/>
        <item x="4"/>
        <item x="53"/>
        <item x="44"/>
        <item m="1" x="93"/>
        <item m="1" x="94"/>
        <item x="40"/>
        <item x="69"/>
        <item x="6"/>
        <item x="84"/>
        <item x="50"/>
        <item x="54"/>
        <item x="75"/>
        <item x="34"/>
        <item x="70"/>
        <item x="89"/>
        <item x="66"/>
        <item x="48"/>
        <item x="79"/>
        <item x="55"/>
        <item x="31"/>
        <item x="12"/>
        <item x="86"/>
        <item x="39"/>
        <item x="43"/>
        <item x="28"/>
        <item x="58"/>
        <item x="74"/>
        <item x="24"/>
        <item x="7"/>
        <item x="72"/>
        <item x="29"/>
        <item x="61"/>
        <item x="38"/>
        <item x="30"/>
        <item x="25"/>
        <item x="83"/>
        <item x="15"/>
        <item x="85"/>
        <item x="73"/>
        <item x="26"/>
        <item x="35"/>
        <item x="9"/>
        <item x="47"/>
        <item x="64"/>
        <item x="71"/>
        <item x="18"/>
        <item x="42"/>
        <item x="90"/>
        <item x="21"/>
        <item x="33"/>
        <item x="11"/>
        <item x="23"/>
        <item x="22"/>
        <item x="5"/>
        <item x="63"/>
        <item x="8"/>
        <item x="36"/>
        <item x="46"/>
        <item x="65"/>
        <item x="67"/>
        <item x="76"/>
        <item x="80"/>
        <item x="0"/>
        <item m="1" x="96"/>
        <item m="1" x="95"/>
        <item x="1"/>
        <item x="2"/>
        <item x="41"/>
        <item x="68"/>
        <item t="default"/>
      </items>
    </pivotField>
    <pivotField showAll="0"/>
    <pivotField axis="axisRow" numFmtId="14" showAll="0" sortType="descending">
      <items count="10">
        <item x="1"/>
        <item x="8"/>
        <item x="6"/>
        <item x="4"/>
        <item x="5"/>
        <item x="0"/>
        <item x="3"/>
        <item x="2"/>
        <item x="7"/>
        <item t="default"/>
      </items>
    </pivotField>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x="5"/>
      </items>
    </pivotField>
    <pivotField showAll="0" defaultSubtotal="0">
      <items count="5">
        <item sd="0" x="0"/>
        <item sd="0" x="1"/>
        <item sd="0" x="2"/>
        <item x="3"/>
        <item x="4"/>
      </items>
    </pivotField>
  </pivotFields>
  <rowFields count="1">
    <field x="3"/>
  </rowFields>
  <rowItems count="10">
    <i>
      <x/>
    </i>
    <i>
      <x v="1"/>
    </i>
    <i>
      <x v="2"/>
    </i>
    <i>
      <x v="3"/>
    </i>
    <i>
      <x v="4"/>
    </i>
    <i>
      <x v="5"/>
    </i>
    <i>
      <x v="6"/>
    </i>
    <i>
      <x v="7"/>
    </i>
    <i>
      <x v="8"/>
    </i>
    <i t="grand">
      <x/>
    </i>
  </rowItems>
  <colFields count="1">
    <field x="-2"/>
  </colFields>
  <colItems count="2">
    <i>
      <x/>
    </i>
    <i i="1">
      <x v="1"/>
    </i>
  </colItems>
  <pageFields count="1">
    <pageField fld="1" item="40" hier="-1"/>
  </pageFields>
  <dataFields count="2">
    <dataField name="Peso." fld="4" subtotal="max" baseField="3" baseItem="2"/>
    <dataField name="Estatura." fld="6" subtotal="max" baseField="3" baseItem="0"/>
  </dataFields>
  <formats count="12">
    <format dxfId="1042">
      <pivotArea field="1" type="button" dataOnly="0" labelOnly="1" outline="0" axis="axisPage" fieldPosition="0"/>
    </format>
    <format dxfId="1041">
      <pivotArea field="3" type="button" dataOnly="0" labelOnly="1" outline="0" axis="axisRow" fieldPosition="0"/>
    </format>
    <format dxfId="1040">
      <pivotArea dataOnly="0" labelOnly="1" fieldPosition="0">
        <references count="1">
          <reference field="3" count="0"/>
        </references>
      </pivotArea>
    </format>
    <format dxfId="1039">
      <pivotArea outline="0" collapsedLevelsAreSubtotals="1" fieldPosition="0"/>
    </format>
    <format dxfId="1038">
      <pivotArea dataOnly="0" labelOnly="1" outline="0" fieldPosition="0">
        <references count="1">
          <reference field="1" count="1">
            <x v="47"/>
          </reference>
        </references>
      </pivotArea>
    </format>
    <format dxfId="1037">
      <pivotArea dataOnly="0" labelOnly="1" outline="0" fieldPosition="0">
        <references count="1">
          <reference field="4294967294" count="2">
            <x v="0"/>
            <x v="1"/>
          </reference>
        </references>
      </pivotArea>
    </format>
    <format dxfId="1036">
      <pivotArea type="all" dataOnly="0" outline="0" fieldPosition="0"/>
    </format>
    <format dxfId="1035">
      <pivotArea outline="0" collapsedLevelsAreSubtotals="1" fieldPosition="0"/>
    </format>
    <format dxfId="1034">
      <pivotArea field="3" type="button" dataOnly="0" labelOnly="1" outline="0" axis="axisRow" fieldPosition="0"/>
    </format>
    <format dxfId="1033">
      <pivotArea dataOnly="0" labelOnly="1" fieldPosition="0">
        <references count="1">
          <reference field="3" count="4">
            <x v="2"/>
            <x v="3"/>
            <x v="4"/>
            <x v="5"/>
          </reference>
        </references>
      </pivotArea>
    </format>
    <format dxfId="1032">
      <pivotArea dataOnly="0" labelOnly="1" outline="0" fieldPosition="0">
        <references count="1">
          <reference field="4294967294" count="2">
            <x v="0"/>
            <x v="1"/>
          </reference>
        </references>
      </pivotArea>
    </format>
    <format dxfId="1031">
      <pivotArea dataOnly="0" labelOnly="1" outline="0" fieldPosition="0">
        <references count="1">
          <reference field="1" count="1">
            <x v="21"/>
          </reference>
        </references>
      </pivotArea>
    </format>
  </formats>
  <chartFormats count="2">
    <chartFormat chart="1" format="11" series="1">
      <pivotArea type="data" outline="0" fieldPosition="0">
        <references count="1">
          <reference field="4294967294" count="1" selected="0">
            <x v="0"/>
          </reference>
        </references>
      </pivotArea>
    </chartFormat>
    <chartFormat chart="1" format="12" series="1">
      <pivotArea type="data" outline="0" fieldPosition="0">
        <references count="1">
          <reference field="4294967294" count="1" selected="0">
            <x v="1"/>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F1B84-44FB-40CF-8D5E-986506EB4BD1}"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R4:U10" firstHeaderRow="0" firstDataRow="1" firstDataCol="1" rowPageCount="1" colPageCount="1"/>
  <pivotFields count="21">
    <pivotField showAll="0"/>
    <pivotField axis="axisPage" showAll="0">
      <items count="98">
        <item x="37"/>
        <item x="13"/>
        <item x="78"/>
        <item x="82"/>
        <item x="81"/>
        <item x="49"/>
        <item x="92"/>
        <item x="57"/>
        <item x="20"/>
        <item x="19"/>
        <item x="60"/>
        <item x="14"/>
        <item x="27"/>
        <item x="16"/>
        <item x="10"/>
        <item x="51"/>
        <item x="91"/>
        <item x="88"/>
        <item x="56"/>
        <item x="62"/>
        <item x="77"/>
        <item x="32"/>
        <item x="52"/>
        <item x="87"/>
        <item x="45"/>
        <item x="3"/>
        <item x="17"/>
        <item x="59"/>
        <item x="4"/>
        <item x="53"/>
        <item x="44"/>
        <item m="1" x="93"/>
        <item m="1" x="94"/>
        <item x="40"/>
        <item x="69"/>
        <item x="6"/>
        <item x="84"/>
        <item x="50"/>
        <item x="54"/>
        <item x="75"/>
        <item x="34"/>
        <item x="70"/>
        <item x="89"/>
        <item x="66"/>
        <item x="48"/>
        <item x="79"/>
        <item x="55"/>
        <item x="31"/>
        <item x="12"/>
        <item x="86"/>
        <item x="39"/>
        <item x="43"/>
        <item x="28"/>
        <item x="58"/>
        <item x="74"/>
        <item x="24"/>
        <item x="7"/>
        <item x="72"/>
        <item m="1" x="95"/>
        <item x="29"/>
        <item x="61"/>
        <item x="38"/>
        <item x="30"/>
        <item x="25"/>
        <item x="83"/>
        <item x="15"/>
        <item x="85"/>
        <item x="73"/>
        <item x="26"/>
        <item x="35"/>
        <item x="9"/>
        <item x="47"/>
        <item x="64"/>
        <item x="71"/>
        <item x="18"/>
        <item x="42"/>
        <item m="1" x="96"/>
        <item x="90"/>
        <item x="21"/>
        <item x="33"/>
        <item x="11"/>
        <item x="23"/>
        <item x="22"/>
        <item x="5"/>
        <item x="63"/>
        <item x="8"/>
        <item x="36"/>
        <item x="46"/>
        <item x="65"/>
        <item x="67"/>
        <item x="76"/>
        <item x="80"/>
        <item x="0"/>
        <item x="1"/>
        <item x="2"/>
        <item x="41"/>
        <item x="68"/>
        <item t="default"/>
      </items>
    </pivotField>
    <pivotField showAll="0"/>
    <pivotField axis="axisRow" numFmtId="14" showAll="0" sortType="descending">
      <items count="10">
        <item x="1"/>
        <item x="8"/>
        <item x="6"/>
        <item x="4"/>
        <item x="5"/>
        <item x="0"/>
        <item x="3"/>
        <item x="2"/>
        <item x="7"/>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dataField="1"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x="5"/>
      </items>
    </pivotField>
    <pivotField showAll="0" defaultSubtotal="0">
      <items count="5">
        <item sd="0" x="0"/>
        <item sd="0" x="1"/>
        <item sd="0" x="2"/>
        <item x="3"/>
        <item x="4"/>
      </items>
    </pivotField>
  </pivotFields>
  <rowFields count="1">
    <field x="3"/>
  </rowFields>
  <rowItems count="6">
    <i>
      <x/>
    </i>
    <i>
      <x v="1"/>
    </i>
    <i>
      <x v="2"/>
    </i>
    <i>
      <x v="3"/>
    </i>
    <i>
      <x v="4"/>
    </i>
    <i>
      <x v="5"/>
    </i>
  </rowItems>
  <colFields count="1">
    <field x="-2"/>
  </colFields>
  <colItems count="3">
    <i>
      <x/>
    </i>
    <i i="1">
      <x v="1"/>
    </i>
    <i i="2">
      <x v="2"/>
    </i>
  </colItems>
  <pageFields count="1">
    <pageField fld="1" item="1" hier="-1"/>
  </pageFields>
  <dataFields count="3">
    <dataField name="% Grasa" fld="14" baseField="3" baseItem="0"/>
    <dataField name="-IMC" fld="16" baseField="3" baseItem="0"/>
    <dataField name="% PGC" fld="17" baseField="3" baseItem="0"/>
  </dataFields>
  <formats count="3">
    <format dxfId="1045">
      <pivotArea outline="0" collapsedLevelsAreSubtotals="1" fieldPosition="0"/>
    </format>
    <format dxfId="1044">
      <pivotArea dataOnly="0" labelOnly="1" outline="0" fieldPosition="0">
        <references count="1">
          <reference field="1" count="1">
            <x v="1"/>
          </reference>
        </references>
      </pivotArea>
    </format>
    <format dxfId="1043">
      <pivotArea dataOnly="0" labelOnly="1" outline="0" fieldPosition="0">
        <references count="1">
          <reference field="4294967294" count="3">
            <x v="0"/>
            <x v="1"/>
            <x v="2"/>
          </reference>
        </references>
      </pivotArea>
    </format>
  </formats>
  <chartFormats count="3">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2E26AA-0D9B-423A-9D01-DE0049431D81}" name="PivotTable3"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N20:O21" firstHeaderRow="0" firstDataRow="1" firstDataCol="0" rowPageCount="1" colPageCount="1"/>
  <pivotFields count="21">
    <pivotField showAll="0"/>
    <pivotField axis="axisPage" showAll="0">
      <items count="98">
        <item x="37"/>
        <item x="13"/>
        <item x="78"/>
        <item x="82"/>
        <item x="81"/>
        <item x="49"/>
        <item x="92"/>
        <item x="57"/>
        <item x="20"/>
        <item x="19"/>
        <item x="60"/>
        <item x="14"/>
        <item x="27"/>
        <item x="16"/>
        <item x="10"/>
        <item x="51"/>
        <item x="91"/>
        <item x="88"/>
        <item x="56"/>
        <item x="62"/>
        <item x="77"/>
        <item x="32"/>
        <item x="52"/>
        <item x="87"/>
        <item x="45"/>
        <item x="3"/>
        <item x="17"/>
        <item x="59"/>
        <item x="4"/>
        <item x="53"/>
        <item x="44"/>
        <item m="1" x="93"/>
        <item m="1" x="94"/>
        <item x="40"/>
        <item x="69"/>
        <item x="6"/>
        <item x="84"/>
        <item x="50"/>
        <item x="54"/>
        <item x="75"/>
        <item x="34"/>
        <item x="70"/>
        <item x="89"/>
        <item x="66"/>
        <item x="48"/>
        <item x="79"/>
        <item x="55"/>
        <item x="31"/>
        <item x="12"/>
        <item x="86"/>
        <item x="39"/>
        <item x="43"/>
        <item x="28"/>
        <item x="58"/>
        <item x="74"/>
        <item x="24"/>
        <item x="7"/>
        <item x="72"/>
        <item m="1" x="95"/>
        <item x="29"/>
        <item x="61"/>
        <item x="38"/>
        <item x="30"/>
        <item x="25"/>
        <item x="83"/>
        <item x="15"/>
        <item x="85"/>
        <item x="73"/>
        <item x="26"/>
        <item x="35"/>
        <item x="9"/>
        <item x="47"/>
        <item x="64"/>
        <item x="71"/>
        <item x="18"/>
        <item x="42"/>
        <item m="1" x="96"/>
        <item x="90"/>
        <item x="21"/>
        <item x="33"/>
        <item x="11"/>
        <item x="23"/>
        <item x="22"/>
        <item x="5"/>
        <item x="63"/>
        <item x="8"/>
        <item x="36"/>
        <item x="46"/>
        <item x="65"/>
        <item x="67"/>
        <item x="76"/>
        <item x="80"/>
        <item x="0"/>
        <item x="1"/>
        <item x="2"/>
        <item x="41"/>
        <item x="68"/>
        <item t="default"/>
      </items>
    </pivotField>
    <pivotField showAll="0"/>
    <pivotField numFmtId="14" showAll="0">
      <items count="10">
        <item x="7"/>
        <item x="2"/>
        <item x="3"/>
        <item x="0"/>
        <item x="5"/>
        <item x="4"/>
        <item x="6"/>
        <item x="8"/>
        <item x="1"/>
        <item t="default"/>
      </items>
    </pivotField>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5">
        <item x="0"/>
        <item x="1"/>
        <item x="2"/>
        <item x="3"/>
        <item x="4"/>
      </items>
    </pivotField>
  </pivotFields>
  <rowItems count="1">
    <i/>
  </rowItems>
  <colFields count="1">
    <field x="-2"/>
  </colFields>
  <colItems count="2">
    <i>
      <x/>
    </i>
    <i i="1">
      <x v="1"/>
    </i>
  </colItems>
  <pageFields count="1">
    <pageField fld="1" item="40" hier="-1"/>
  </pageFields>
  <dataFields count="2">
    <dataField name="Max of Peso" fld="4" subtotal="max" baseField="0" baseItem="1" numFmtId="1"/>
    <dataField name="Max of Estatura" fld="6" subtotal="max" baseField="0" baseItem="1" numFmtId="1"/>
  </dataFields>
  <formats count="6">
    <format dxfId="1051">
      <pivotArea outline="0" collapsedLevelsAreSubtotals="1" fieldPosition="0">
        <references count="1">
          <reference field="4294967294" count="1" selected="0">
            <x v="1"/>
          </reference>
        </references>
      </pivotArea>
    </format>
    <format dxfId="1050">
      <pivotArea dataOnly="0" labelOnly="1" outline="0" fieldPosition="0">
        <references count="1">
          <reference field="1" count="1">
            <x v="47"/>
          </reference>
        </references>
      </pivotArea>
    </format>
    <format dxfId="1049">
      <pivotArea dataOnly="0" labelOnly="1" outline="0" fieldPosition="0">
        <references count="1">
          <reference field="4294967294" count="1">
            <x v="1"/>
          </reference>
        </references>
      </pivotArea>
    </format>
    <format dxfId="1048">
      <pivotArea type="all" dataOnly="0" outline="0" fieldPosition="0"/>
    </format>
    <format dxfId="1047">
      <pivotArea outline="0" collapsedLevelsAreSubtotals="1" fieldPosition="0"/>
    </format>
    <format dxfId="1046">
      <pivotArea dataOnly="0" labelOnly="1" outline="0" fieldPosition="0">
        <references count="1">
          <reference field="4294967294" count="2">
            <x v="0"/>
            <x v="1"/>
          </reference>
        </references>
      </pivotArea>
    </format>
  </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9BE4A8-B800-4D7B-8AEA-73526F741136}" name="pv_strength"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10" rowHeaderCaption="">
  <location ref="I4:L13" firstHeaderRow="0" firstDataRow="1" firstDataCol="1" rowPageCount="1" colPageCount="1"/>
  <pivotFields count="21">
    <pivotField showAll="0"/>
    <pivotField axis="axisPage" showAll="0">
      <items count="98">
        <item x="37"/>
        <item x="13"/>
        <item x="78"/>
        <item x="82"/>
        <item x="81"/>
        <item x="49"/>
        <item x="92"/>
        <item x="57"/>
        <item x="20"/>
        <item x="19"/>
        <item x="60"/>
        <item x="14"/>
        <item x="27"/>
        <item x="16"/>
        <item x="10"/>
        <item x="51"/>
        <item x="91"/>
        <item x="88"/>
        <item x="56"/>
        <item x="62"/>
        <item x="77"/>
        <item x="32"/>
        <item x="52"/>
        <item x="87"/>
        <item x="45"/>
        <item x="3"/>
        <item x="17"/>
        <item x="59"/>
        <item x="4"/>
        <item x="53"/>
        <item x="44"/>
        <item m="1" x="93"/>
        <item m="1" x="94"/>
        <item x="40"/>
        <item x="69"/>
        <item x="6"/>
        <item x="84"/>
        <item x="50"/>
        <item x="54"/>
        <item x="75"/>
        <item x="34"/>
        <item x="70"/>
        <item x="89"/>
        <item x="66"/>
        <item x="48"/>
        <item x="79"/>
        <item x="55"/>
        <item x="31"/>
        <item x="12"/>
        <item x="39"/>
        <item x="43"/>
        <item x="28"/>
        <item x="58"/>
        <item x="74"/>
        <item x="24"/>
        <item x="7"/>
        <item x="72"/>
        <item x="29"/>
        <item x="61"/>
        <item x="38"/>
        <item x="30"/>
        <item x="25"/>
        <item x="83"/>
        <item x="15"/>
        <item x="85"/>
        <item x="26"/>
        <item x="35"/>
        <item x="9"/>
        <item x="47"/>
        <item x="64"/>
        <item x="71"/>
        <item x="18"/>
        <item x="42"/>
        <item x="90"/>
        <item x="21"/>
        <item x="33"/>
        <item x="11"/>
        <item x="23"/>
        <item x="22"/>
        <item x="5"/>
        <item x="63"/>
        <item x="8"/>
        <item x="36"/>
        <item x="46"/>
        <item x="65"/>
        <item x="67"/>
        <item x="76"/>
        <item x="80"/>
        <item x="0"/>
        <item x="86"/>
        <item x="73"/>
        <item m="1" x="96"/>
        <item m="1" x="95"/>
        <item x="1"/>
        <item x="2"/>
        <item x="41"/>
        <item x="68"/>
        <item t="default"/>
      </items>
    </pivotField>
    <pivotField showAll="0"/>
    <pivotField axis="axisRow" numFmtId="22" showAll="0">
      <items count="10">
        <item x="7"/>
        <item x="2"/>
        <item x="3"/>
        <item x="0"/>
        <item x="6"/>
        <item x="5"/>
        <item x="4"/>
        <item x="8"/>
        <item x="1"/>
        <item t="default"/>
      </items>
    </pivotField>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x="5"/>
      </items>
    </pivotField>
    <pivotField showAll="0" defaultSubtotal="0">
      <items count="5">
        <item sd="0" x="0"/>
        <item sd="0" x="1"/>
        <item sd="0" x="2"/>
        <item x="3"/>
        <item x="4"/>
      </items>
    </pivotField>
  </pivotFields>
  <rowFields count="1">
    <field x="3"/>
  </rowFields>
  <rowItems count="9">
    <i>
      <x/>
    </i>
    <i>
      <x v="1"/>
    </i>
    <i>
      <x v="2"/>
    </i>
    <i>
      <x v="3"/>
    </i>
    <i>
      <x v="4"/>
    </i>
    <i>
      <x v="5"/>
    </i>
    <i>
      <x v="6"/>
    </i>
    <i>
      <x v="7"/>
    </i>
    <i>
      <x v="8"/>
    </i>
  </rowItems>
  <colFields count="1">
    <field x="-2"/>
  </colFields>
  <colItems count="3">
    <i>
      <x/>
    </i>
    <i i="1">
      <x v="1"/>
    </i>
    <i i="2">
      <x v="2"/>
    </i>
  </colItems>
  <pageFields count="1">
    <pageField fld="1" item="40" hier="-1"/>
  </pageFields>
  <dataFields count="3">
    <dataField name="Bench" fld="11" subtotal="average" baseField="3" baseItem="1" numFmtId="1"/>
    <dataField name="Clean" fld="12" baseField="3" baseItem="0" numFmtId="1"/>
    <dataField name="Squat" fld="13" subtotal="average" baseField="3" baseItem="0" numFmtId="1"/>
  </dataFields>
  <formats count="16">
    <format dxfId="1067">
      <pivotArea type="all" dataOnly="0" outline="0" fieldPosition="0"/>
    </format>
    <format dxfId="1066">
      <pivotArea outline="0" collapsedLevelsAreSubtotals="1" fieldPosition="0"/>
    </format>
    <format dxfId="1065">
      <pivotArea field="3" type="button" dataOnly="0" labelOnly="1" outline="0" axis="axisRow" fieldPosition="0"/>
    </format>
    <format dxfId="1064">
      <pivotArea dataOnly="0" labelOnly="1" fieldPosition="0">
        <references count="1">
          <reference field="3" count="3">
            <x v="0"/>
            <x v="1"/>
            <x v="4"/>
          </reference>
        </references>
      </pivotArea>
    </format>
    <format dxfId="1063">
      <pivotArea dataOnly="0" labelOnly="1" outline="0" fieldPosition="0">
        <references count="1">
          <reference field="4294967294" count="3">
            <x v="0"/>
            <x v="1"/>
            <x v="2"/>
          </reference>
        </references>
      </pivotArea>
    </format>
    <format dxfId="1062">
      <pivotArea field="1" type="button" dataOnly="0" labelOnly="1" outline="0" axis="axisPage" fieldPosition="0"/>
    </format>
    <format dxfId="1061">
      <pivotArea field="3" type="button" dataOnly="0" labelOnly="1" outline="0" axis="axisRow" fieldPosition="0"/>
    </format>
    <format dxfId="1060">
      <pivotArea dataOnly="0" labelOnly="1" fieldPosition="0">
        <references count="1">
          <reference field="3" count="0"/>
        </references>
      </pivotArea>
    </format>
    <format dxfId="1059">
      <pivotArea outline="0" collapsedLevelsAreSubtotals="1" fieldPosition="0"/>
    </format>
    <format dxfId="1058">
      <pivotArea dataOnly="0" labelOnly="1" outline="0" fieldPosition="0">
        <references count="1">
          <reference field="1" count="1">
            <x v="47"/>
          </reference>
        </references>
      </pivotArea>
    </format>
    <format dxfId="1057">
      <pivotArea dataOnly="0" labelOnly="1" outline="0" fieldPosition="0">
        <references count="1">
          <reference field="4294967294" count="3">
            <x v="0"/>
            <x v="1"/>
            <x v="2"/>
          </reference>
        </references>
      </pivotArea>
    </format>
    <format dxfId="1056">
      <pivotArea type="all" dataOnly="0" outline="0" fieldPosition="0"/>
    </format>
    <format dxfId="1055">
      <pivotArea outline="0" collapsedLevelsAreSubtotals="1" fieldPosition="0"/>
    </format>
    <format dxfId="1054">
      <pivotArea field="3" type="button" dataOnly="0" labelOnly="1" outline="0" axis="axisRow" fieldPosition="0"/>
    </format>
    <format dxfId="1053">
      <pivotArea dataOnly="0" labelOnly="1" fieldPosition="0">
        <references count="1">
          <reference field="3" count="4">
            <x v="3"/>
            <x v="4"/>
            <x v="5"/>
            <x v="6"/>
          </reference>
        </references>
      </pivotArea>
    </format>
    <format dxfId="1052">
      <pivotArea dataOnly="0" labelOnly="1" outline="0" fieldPosition="0">
        <references count="1">
          <reference field="4294967294" count="3">
            <x v="0"/>
            <x v="1"/>
            <x v="2"/>
          </reference>
        </references>
      </pivotArea>
    </format>
  </formats>
  <chartFormats count="6">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2"/>
          </reference>
        </references>
      </pivotArea>
    </chartFormat>
    <chartFormat chart="7"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2"/>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971D9A6-63CC-4D59-AFE3-44D96BCEDE7C}"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Q4:R13" firstHeaderRow="1" firstDataRow="1" firstDataCol="1" rowPageCount="1" colPageCount="1"/>
  <pivotFields count="28">
    <pivotField showAll="0"/>
    <pivotField axis="axisRow" showAll="0" sortType="descending">
      <items count="91">
        <item x="82"/>
        <item x="49"/>
        <item x="0"/>
        <item x="7"/>
        <item x="86"/>
        <item x="25"/>
        <item x="61"/>
        <item x="32"/>
        <item x="1"/>
        <item x="68"/>
        <item x="64"/>
        <item x="17"/>
        <item x="72"/>
        <item x="67"/>
        <item x="56"/>
        <item x="18"/>
        <item x="46"/>
        <item x="44"/>
        <item x="85"/>
        <item x="65"/>
        <item x="41"/>
        <item x="75"/>
        <item x="35"/>
        <item x="89"/>
        <item x="51"/>
        <item x="47"/>
        <item x="2"/>
        <item x="69"/>
        <item x="31"/>
        <item x="83"/>
        <item x="3"/>
        <item x="33"/>
        <item x="81"/>
        <item x="24"/>
        <item x="13"/>
        <item x="71"/>
        <item x="52"/>
        <item x="11"/>
        <item x="42"/>
        <item x="59"/>
        <item x="15"/>
        <item x="73"/>
        <item x="63"/>
        <item x="9"/>
        <item x="12"/>
        <item x="74"/>
        <item x="76"/>
        <item x="27"/>
        <item x="79"/>
        <item x="43"/>
        <item x="4"/>
        <item x="48"/>
        <item x="88"/>
        <item x="23"/>
        <item x="77"/>
        <item x="38"/>
        <item x="8"/>
        <item x="19"/>
        <item x="36"/>
        <item x="30"/>
        <item x="14"/>
        <item x="60"/>
        <item x="20"/>
        <item x="40"/>
        <item x="5"/>
        <item x="21"/>
        <item x="37"/>
        <item x="26"/>
        <item x="50"/>
        <item x="66"/>
        <item x="10"/>
        <item x="80"/>
        <item x="29"/>
        <item x="84"/>
        <item x="39"/>
        <item x="62"/>
        <item x="16"/>
        <item x="78"/>
        <item x="57"/>
        <item x="6"/>
        <item x="28"/>
        <item x="58"/>
        <item x="54"/>
        <item x="70"/>
        <item x="34"/>
        <item x="55"/>
        <item x="45"/>
        <item x="53"/>
        <item x="22"/>
        <item x="87"/>
        <item t="default"/>
      </items>
      <autoSortScope>
        <pivotArea dataOnly="0" outline="0" fieldPosition="0">
          <references count="1">
            <reference field="4294967294" count="1" selected="0">
              <x v="0"/>
            </reference>
          </references>
        </pivotArea>
      </autoSortScope>
    </pivotField>
    <pivotField axis="axisPage" multipleItemSelectionAllowed="1" showAll="0">
      <items count="12">
        <item x="0"/>
        <item h="1" m="1" x="10"/>
        <item h="1" x="1"/>
        <item h="1" x="4"/>
        <item h="1" x="2"/>
        <item h="1" x="3"/>
        <item h="1" x="5"/>
        <item h="1" x="6"/>
        <item h="1" x="7"/>
        <item h="1" x="8"/>
        <item h="1" x="9"/>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v="79"/>
    </i>
    <i>
      <x v="30"/>
    </i>
    <i>
      <x v="26"/>
    </i>
    <i>
      <x v="64"/>
    </i>
    <i>
      <x v="2"/>
    </i>
    <i>
      <x v="50"/>
    </i>
    <i>
      <x v="8"/>
    </i>
    <i>
      <x v="23"/>
    </i>
    <i>
      <x v="73"/>
    </i>
  </rowItems>
  <colItems count="1">
    <i/>
  </colItems>
  <pageFields count="1">
    <pageField fld="2" hier="-1"/>
  </pageFields>
  <dataFields count="1">
    <dataField name="Max of BJ Best" fld="16" subtotal="max" baseField="1" baseItem="0" numFmtId="2"/>
  </dataFields>
  <formats count="9">
    <format dxfId="949">
      <pivotArea type="all" dataOnly="0" outline="0" fieldPosition="0"/>
    </format>
    <format dxfId="948">
      <pivotArea outline="0" collapsedLevelsAreSubtotals="1" fieldPosition="0"/>
    </format>
    <format dxfId="947">
      <pivotArea field="1" type="button" dataOnly="0" labelOnly="1" outline="0" axis="axisRow" fieldPosition="0"/>
    </format>
    <format dxfId="946">
      <pivotArea dataOnly="0" labelOnly="1" fieldPosition="0">
        <references count="1">
          <reference field="1" count="17">
            <x v="7"/>
            <x v="11"/>
            <x v="22"/>
            <x v="28"/>
            <x v="31"/>
            <x v="41"/>
            <x v="45"/>
            <x v="46"/>
            <x v="54"/>
            <x v="55"/>
            <x v="57"/>
            <x v="58"/>
            <x v="59"/>
            <x v="66"/>
            <x v="74"/>
            <x v="84"/>
            <x v="89"/>
          </reference>
        </references>
      </pivotArea>
    </format>
    <format dxfId="945">
      <pivotArea dataOnly="0" labelOnly="1" grandRow="1" outline="0" fieldPosition="0"/>
    </format>
    <format dxfId="944">
      <pivotArea dataOnly="0" labelOnly="1" outline="0" axis="axisValues" fieldPosition="0"/>
    </format>
    <format dxfId="943">
      <pivotArea outline="0" collapsedLevelsAreSubtotals="1" fieldPosition="0"/>
    </format>
    <format dxfId="942">
      <pivotArea dataOnly="0" labelOnly="1" outline="0" fieldPosition="0">
        <references count="1">
          <reference field="2" count="1">
            <x v="10"/>
          </reference>
        </references>
      </pivotArea>
    </format>
    <format dxfId="941">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9F7699-DEC2-4402-A8A0-775605EDE633}"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N4:O13" firstHeaderRow="1" firstDataRow="1" firstDataCol="1" rowPageCount="1" colPageCount="1"/>
  <pivotFields count="28">
    <pivotField showAll="0"/>
    <pivotField axis="axisRow" showAll="0" sortType="ascending">
      <items count="91">
        <item x="82"/>
        <item x="49"/>
        <item x="0"/>
        <item x="7"/>
        <item x="86"/>
        <item x="25"/>
        <item x="61"/>
        <item x="32"/>
        <item x="1"/>
        <item x="68"/>
        <item x="64"/>
        <item x="17"/>
        <item x="72"/>
        <item x="67"/>
        <item x="56"/>
        <item x="18"/>
        <item x="46"/>
        <item x="44"/>
        <item x="85"/>
        <item x="65"/>
        <item x="41"/>
        <item x="75"/>
        <item x="35"/>
        <item x="89"/>
        <item x="51"/>
        <item x="47"/>
        <item x="2"/>
        <item x="69"/>
        <item x="31"/>
        <item x="83"/>
        <item x="3"/>
        <item x="33"/>
        <item x="81"/>
        <item x="24"/>
        <item x="13"/>
        <item x="71"/>
        <item x="52"/>
        <item x="11"/>
        <item x="42"/>
        <item x="59"/>
        <item x="15"/>
        <item x="73"/>
        <item x="63"/>
        <item x="9"/>
        <item x="12"/>
        <item x="74"/>
        <item x="76"/>
        <item x="27"/>
        <item x="79"/>
        <item x="43"/>
        <item x="4"/>
        <item x="48"/>
        <item x="88"/>
        <item x="23"/>
        <item x="77"/>
        <item x="38"/>
        <item x="8"/>
        <item x="19"/>
        <item x="36"/>
        <item x="30"/>
        <item x="14"/>
        <item x="60"/>
        <item x="20"/>
        <item x="40"/>
        <item x="5"/>
        <item x="21"/>
        <item x="37"/>
        <item x="26"/>
        <item x="50"/>
        <item x="66"/>
        <item x="10"/>
        <item x="80"/>
        <item x="29"/>
        <item x="84"/>
        <item x="39"/>
        <item x="62"/>
        <item x="16"/>
        <item x="78"/>
        <item x="57"/>
        <item x="6"/>
        <item x="28"/>
        <item x="58"/>
        <item x="54"/>
        <item x="70"/>
        <item x="34"/>
        <item x="55"/>
        <item x="45"/>
        <item x="53"/>
        <item x="22"/>
        <item x="87"/>
        <item t="default"/>
      </items>
      <autoSortScope>
        <pivotArea dataOnly="0" outline="0" fieldPosition="0">
          <references count="1">
            <reference field="4294967294" count="1" selected="0">
              <x v="0"/>
            </reference>
          </references>
        </pivotArea>
      </autoSortScope>
    </pivotField>
    <pivotField axis="axisPage" multipleItemSelectionAllowed="1" showAll="0">
      <items count="12">
        <item x="0"/>
        <item h="1" m="1" x="10"/>
        <item h="1" x="1"/>
        <item h="1" x="4"/>
        <item h="1" x="2"/>
        <item h="1" x="3"/>
        <item h="1" x="5"/>
        <item h="1" x="6"/>
        <item h="1" x="7"/>
        <item h="1" x="8"/>
        <item h="1" x="9"/>
        <item t="default"/>
      </items>
    </pivotField>
    <pivotField numFmtId="14"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v="79"/>
    </i>
    <i>
      <x v="30"/>
    </i>
    <i>
      <x v="8"/>
    </i>
    <i>
      <x v="26"/>
    </i>
    <i>
      <x v="64"/>
    </i>
    <i>
      <x v="2"/>
    </i>
    <i>
      <x v="50"/>
    </i>
    <i>
      <x v="73"/>
    </i>
    <i>
      <x v="23"/>
    </i>
  </rowItems>
  <colItems count="1">
    <i/>
  </colItems>
  <pageFields count="1">
    <pageField fld="2" hier="-1"/>
  </pageFields>
  <dataFields count="1">
    <dataField name="Best 3 Cone" fld="13" subtotal="min" baseField="1" baseItem="0" numFmtId="2"/>
  </dataFields>
  <formats count="9">
    <format dxfId="958">
      <pivotArea type="all" dataOnly="0" outline="0" fieldPosition="0"/>
    </format>
    <format dxfId="957">
      <pivotArea outline="0" collapsedLevelsAreSubtotals="1" fieldPosition="0"/>
    </format>
    <format dxfId="956">
      <pivotArea field="1" type="button" dataOnly="0" labelOnly="1" outline="0" axis="axisRow" fieldPosition="0"/>
    </format>
    <format dxfId="955">
      <pivotArea dataOnly="0" labelOnly="1" fieldPosition="0">
        <references count="1">
          <reference field="1" count="17">
            <x v="7"/>
            <x v="11"/>
            <x v="22"/>
            <x v="28"/>
            <x v="31"/>
            <x v="41"/>
            <x v="45"/>
            <x v="46"/>
            <x v="54"/>
            <x v="55"/>
            <x v="57"/>
            <x v="58"/>
            <x v="59"/>
            <x v="66"/>
            <x v="74"/>
            <x v="84"/>
            <x v="89"/>
          </reference>
        </references>
      </pivotArea>
    </format>
    <format dxfId="954">
      <pivotArea dataOnly="0" labelOnly="1" grandRow="1" outline="0" fieldPosition="0"/>
    </format>
    <format dxfId="953">
      <pivotArea dataOnly="0" labelOnly="1" outline="0" axis="axisValues" fieldPosition="0"/>
    </format>
    <format dxfId="952">
      <pivotArea outline="0" collapsedLevelsAreSubtotals="1" fieldPosition="0"/>
    </format>
    <format dxfId="951">
      <pivotArea dataOnly="0" labelOnly="1" outline="0" fieldPosition="0">
        <references count="1">
          <reference field="2" count="1">
            <x v="10"/>
          </reference>
        </references>
      </pivotArea>
    </format>
    <format dxfId="950">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9CFE03-6FBB-40C3-B2C6-F593771183F0}" name="PivotTable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W4:X13" firstHeaderRow="1" firstDataRow="1" firstDataCol="1" rowPageCount="1" colPageCount="1"/>
  <pivotFields count="28">
    <pivotField showAll="0"/>
    <pivotField axis="axisRow" showAll="0" sortType="descending">
      <items count="91">
        <item x="82"/>
        <item x="49"/>
        <item x="0"/>
        <item x="7"/>
        <item x="86"/>
        <item x="25"/>
        <item x="61"/>
        <item x="32"/>
        <item x="1"/>
        <item x="68"/>
        <item x="64"/>
        <item x="17"/>
        <item x="72"/>
        <item x="67"/>
        <item x="56"/>
        <item x="18"/>
        <item x="46"/>
        <item x="44"/>
        <item x="85"/>
        <item x="65"/>
        <item x="41"/>
        <item x="75"/>
        <item x="35"/>
        <item x="89"/>
        <item x="51"/>
        <item x="47"/>
        <item x="2"/>
        <item x="69"/>
        <item x="31"/>
        <item x="83"/>
        <item x="3"/>
        <item x="33"/>
        <item x="81"/>
        <item x="24"/>
        <item x="13"/>
        <item x="71"/>
        <item x="52"/>
        <item x="11"/>
        <item x="42"/>
        <item x="59"/>
        <item x="15"/>
        <item x="73"/>
        <item x="63"/>
        <item x="9"/>
        <item x="12"/>
        <item x="74"/>
        <item x="76"/>
        <item x="27"/>
        <item x="79"/>
        <item x="43"/>
        <item x="4"/>
        <item x="48"/>
        <item x="88"/>
        <item x="23"/>
        <item x="77"/>
        <item x="38"/>
        <item x="8"/>
        <item x="19"/>
        <item x="36"/>
        <item x="30"/>
        <item x="14"/>
        <item x="60"/>
        <item x="20"/>
        <item x="40"/>
        <item x="5"/>
        <item x="21"/>
        <item x="37"/>
        <item x="26"/>
        <item x="50"/>
        <item x="66"/>
        <item x="10"/>
        <item x="80"/>
        <item x="29"/>
        <item x="84"/>
        <item x="39"/>
        <item x="62"/>
        <item x="16"/>
        <item x="78"/>
        <item x="57"/>
        <item x="6"/>
        <item x="28"/>
        <item x="58"/>
        <item x="54"/>
        <item x="70"/>
        <item x="34"/>
        <item x="55"/>
        <item x="45"/>
        <item x="53"/>
        <item x="22"/>
        <item x="87"/>
        <item t="default"/>
      </items>
      <autoSortScope>
        <pivotArea dataOnly="0" outline="0" fieldPosition="0">
          <references count="1">
            <reference field="4294967294" count="1" selected="0">
              <x v="0"/>
            </reference>
          </references>
        </pivotArea>
      </autoSortScope>
    </pivotField>
    <pivotField axis="axisPage" multipleItemSelectionAllowed="1" showAll="0">
      <items count="12">
        <item x="0"/>
        <item h="1" m="1" x="10"/>
        <item h="1" x="1"/>
        <item h="1" x="4"/>
        <item h="1" x="2"/>
        <item h="1" x="3"/>
        <item h="1" x="5"/>
        <item h="1" x="6"/>
        <item h="1" x="7"/>
        <item h="1" x="8"/>
        <item h="1" x="9"/>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1"/>
  </rowFields>
  <rowItems count="9">
    <i>
      <x v="30"/>
    </i>
    <i>
      <x v="64"/>
    </i>
    <i>
      <x v="79"/>
    </i>
    <i>
      <x v="2"/>
    </i>
    <i>
      <x v="26"/>
    </i>
    <i>
      <x v="50"/>
    </i>
    <i>
      <x v="8"/>
    </i>
    <i>
      <x v="73"/>
    </i>
    <i>
      <x v="23"/>
    </i>
  </rowItems>
  <colItems count="1">
    <i/>
  </colItems>
  <pageFields count="1">
    <pageField fld="2" hier="-1"/>
  </pageFields>
  <dataFields count="1">
    <dataField name="Best Clean" fld="22" subtotal="max" baseField="1" baseItem="27" numFmtId="1"/>
  </dataFields>
  <formats count="9">
    <format dxfId="967">
      <pivotArea type="all" dataOnly="0" outline="0" fieldPosition="0"/>
    </format>
    <format dxfId="966">
      <pivotArea outline="0" collapsedLevelsAreSubtotals="1" fieldPosition="0"/>
    </format>
    <format dxfId="965">
      <pivotArea field="1" type="button" dataOnly="0" labelOnly="1" outline="0" axis="axisRow" fieldPosition="0"/>
    </format>
    <format dxfId="964">
      <pivotArea dataOnly="0" labelOnly="1" fieldPosition="0">
        <references count="1">
          <reference field="1" count="17">
            <x v="7"/>
            <x v="11"/>
            <x v="22"/>
            <x v="28"/>
            <x v="31"/>
            <x v="41"/>
            <x v="45"/>
            <x v="46"/>
            <x v="54"/>
            <x v="55"/>
            <x v="57"/>
            <x v="58"/>
            <x v="59"/>
            <x v="66"/>
            <x v="74"/>
            <x v="84"/>
            <x v="89"/>
          </reference>
        </references>
      </pivotArea>
    </format>
    <format dxfId="963">
      <pivotArea dataOnly="0" labelOnly="1" grandRow="1" outline="0" fieldPosition="0"/>
    </format>
    <format dxfId="962">
      <pivotArea dataOnly="0" labelOnly="1" outline="0" axis="axisValues" fieldPosition="0"/>
    </format>
    <format dxfId="961">
      <pivotArea outline="0" collapsedLevelsAreSubtotals="1" fieldPosition="0"/>
    </format>
    <format dxfId="960">
      <pivotArea dataOnly="0" labelOnly="1" outline="0" fieldPosition="0">
        <references count="1">
          <reference field="2" count="1">
            <x v="10"/>
          </reference>
        </references>
      </pivotArea>
    </format>
    <format dxfId="959">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13DBAE3-5AB4-450A-AC23-49A9CE943691}" name="PivotTable3" cacheId="1" applyNumberFormats="0" applyBorderFormats="0" applyFontFormats="0" applyPatternFormats="0" applyAlignmentFormats="0" applyWidthHeightFormats="1" dataCaption="Values" updatedVersion="8" minRefreshableVersion="3" useAutoFormatting="1" pageWrap="3" rowGrandTotals="0" colGrandTotals="0" itemPrintTitles="1" createdVersion="8" indent="0" outline="1" outlineData="1" multipleFieldFilters="0">
  <location ref="H4:I13" firstHeaderRow="1" firstDataRow="1" firstDataCol="1" rowPageCount="1" colPageCount="1"/>
  <pivotFields count="28">
    <pivotField showAll="0"/>
    <pivotField axis="axisRow" showAll="0" sortType="ascending">
      <items count="91">
        <item x="82"/>
        <item x="49"/>
        <item x="0"/>
        <item x="7"/>
        <item x="86"/>
        <item x="25"/>
        <item x="61"/>
        <item x="32"/>
        <item x="1"/>
        <item x="68"/>
        <item x="64"/>
        <item x="17"/>
        <item x="72"/>
        <item x="67"/>
        <item x="56"/>
        <item x="18"/>
        <item x="46"/>
        <item x="44"/>
        <item x="85"/>
        <item x="65"/>
        <item x="41"/>
        <item x="75"/>
        <item x="35"/>
        <item x="89"/>
        <item x="51"/>
        <item x="47"/>
        <item x="2"/>
        <item x="69"/>
        <item x="31"/>
        <item x="83"/>
        <item x="3"/>
        <item x="33"/>
        <item x="81"/>
        <item x="24"/>
        <item x="13"/>
        <item x="71"/>
        <item x="52"/>
        <item x="11"/>
        <item x="42"/>
        <item x="59"/>
        <item x="15"/>
        <item x="73"/>
        <item x="63"/>
        <item x="9"/>
        <item x="12"/>
        <item x="74"/>
        <item x="76"/>
        <item x="27"/>
        <item x="79"/>
        <item x="43"/>
        <item x="4"/>
        <item x="48"/>
        <item x="88"/>
        <item x="23"/>
        <item x="77"/>
        <item x="38"/>
        <item x="8"/>
        <item x="19"/>
        <item x="36"/>
        <item x="30"/>
        <item x="14"/>
        <item x="60"/>
        <item x="20"/>
        <item x="40"/>
        <item x="5"/>
        <item x="21"/>
        <item x="37"/>
        <item x="26"/>
        <item x="50"/>
        <item x="66"/>
        <item x="10"/>
        <item x="80"/>
        <item x="29"/>
        <item x="84"/>
        <item x="39"/>
        <item x="62"/>
        <item x="16"/>
        <item x="78"/>
        <item x="57"/>
        <item x="6"/>
        <item x="28"/>
        <item x="58"/>
        <item x="54"/>
        <item x="70"/>
        <item x="34"/>
        <item x="55"/>
        <item x="45"/>
        <item x="53"/>
        <item x="22"/>
        <item x="87"/>
        <item t="default"/>
      </items>
      <autoSortScope>
        <pivotArea dataOnly="0" outline="0" fieldPosition="0">
          <references count="1">
            <reference field="4294967294" count="1" selected="0">
              <x v="0"/>
            </reference>
          </references>
        </pivotArea>
      </autoSortScope>
    </pivotField>
    <pivotField axis="axisPage" multipleItemSelectionAllowed="1" showAll="0">
      <items count="12">
        <item x="0"/>
        <item h="1" m="1" x="10"/>
        <item h="1" x="1"/>
        <item h="1" x="4"/>
        <item h="1" x="2"/>
        <item h="1" x="3"/>
        <item h="1" x="5"/>
        <item h="1" x="6"/>
        <item h="1" x="7"/>
        <item h="1" x="8"/>
        <item h="1" x="9"/>
        <item t="default"/>
      </items>
    </pivotField>
    <pivotField numFmtId="14"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v="8"/>
    </i>
    <i>
      <x v="23"/>
    </i>
    <i>
      <x v="73"/>
    </i>
    <i>
      <x v="79"/>
    </i>
    <i>
      <x v="30"/>
    </i>
    <i>
      <x v="26"/>
    </i>
    <i>
      <x v="64"/>
    </i>
    <i>
      <x v="2"/>
    </i>
    <i>
      <x v="50"/>
    </i>
  </rowItems>
  <colItems count="1">
    <i/>
  </colItems>
  <pageFields count="1">
    <pageField fld="2" hier="-1"/>
  </pageFields>
  <dataFields count="1">
    <dataField name="Best 40yrs" fld="9" baseField="0" baseItem="0"/>
  </dataFields>
  <formats count="8">
    <format dxfId="975">
      <pivotArea type="all" dataOnly="0" outline="0" fieldPosition="0"/>
    </format>
    <format dxfId="974">
      <pivotArea outline="0" collapsedLevelsAreSubtotals="1" fieldPosition="0"/>
    </format>
    <format dxfId="973">
      <pivotArea field="1" type="button" dataOnly="0" labelOnly="1" outline="0" axis="axisRow" fieldPosition="0"/>
    </format>
    <format dxfId="972">
      <pivotArea dataOnly="0" labelOnly="1" fieldPosition="0">
        <references count="1">
          <reference field="1" count="17">
            <x v="7"/>
            <x v="11"/>
            <x v="22"/>
            <x v="28"/>
            <x v="31"/>
            <x v="41"/>
            <x v="45"/>
            <x v="46"/>
            <x v="54"/>
            <x v="55"/>
            <x v="57"/>
            <x v="58"/>
            <x v="59"/>
            <x v="66"/>
            <x v="74"/>
            <x v="84"/>
            <x v="89"/>
          </reference>
        </references>
      </pivotArea>
    </format>
    <format dxfId="971">
      <pivotArea dataOnly="0" labelOnly="1" outline="0" axis="axisValues" fieldPosition="0"/>
    </format>
    <format dxfId="970">
      <pivotArea outline="0" collapsedLevelsAreSubtotals="1" fieldPosition="0"/>
    </format>
    <format dxfId="969">
      <pivotArea dataOnly="0" labelOnly="1" outline="0" fieldPosition="0">
        <references count="1">
          <reference field="2" count="1">
            <x v="10"/>
          </reference>
        </references>
      </pivotArea>
    </format>
    <format dxfId="968">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A833ED-193E-470B-9AA8-1350BD51BEAB}"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K4:L13" firstHeaderRow="1" firstDataRow="1" firstDataCol="1" rowPageCount="1" colPageCount="1"/>
  <pivotFields count="28">
    <pivotField showAll="0"/>
    <pivotField axis="axisRow" showAll="0" sortType="ascending">
      <items count="91">
        <item x="82"/>
        <item x="49"/>
        <item x="0"/>
        <item x="7"/>
        <item x="86"/>
        <item x="25"/>
        <item x="61"/>
        <item x="32"/>
        <item x="1"/>
        <item x="68"/>
        <item x="64"/>
        <item x="17"/>
        <item x="72"/>
        <item x="67"/>
        <item x="56"/>
        <item x="18"/>
        <item x="46"/>
        <item x="44"/>
        <item x="85"/>
        <item x="65"/>
        <item x="41"/>
        <item x="75"/>
        <item x="35"/>
        <item x="89"/>
        <item x="51"/>
        <item x="47"/>
        <item x="2"/>
        <item x="69"/>
        <item x="31"/>
        <item x="83"/>
        <item x="3"/>
        <item x="33"/>
        <item x="81"/>
        <item x="24"/>
        <item x="13"/>
        <item x="71"/>
        <item x="52"/>
        <item x="11"/>
        <item x="42"/>
        <item x="59"/>
        <item x="15"/>
        <item x="73"/>
        <item x="63"/>
        <item x="9"/>
        <item x="12"/>
        <item x="74"/>
        <item x="76"/>
        <item x="27"/>
        <item x="79"/>
        <item x="43"/>
        <item x="4"/>
        <item x="48"/>
        <item x="88"/>
        <item x="23"/>
        <item x="77"/>
        <item x="38"/>
        <item x="8"/>
        <item x="19"/>
        <item x="36"/>
        <item x="30"/>
        <item x="14"/>
        <item x="60"/>
        <item x="20"/>
        <item x="40"/>
        <item x="5"/>
        <item x="21"/>
        <item x="37"/>
        <item x="26"/>
        <item x="50"/>
        <item x="66"/>
        <item x="10"/>
        <item x="80"/>
        <item x="29"/>
        <item x="84"/>
        <item x="39"/>
        <item x="62"/>
        <item x="16"/>
        <item x="78"/>
        <item x="57"/>
        <item x="6"/>
        <item x="28"/>
        <item x="58"/>
        <item x="54"/>
        <item x="70"/>
        <item x="34"/>
        <item x="55"/>
        <item x="45"/>
        <item x="53"/>
        <item x="22"/>
        <item x="87"/>
        <item t="default"/>
      </items>
      <autoSortScope>
        <pivotArea dataOnly="0" outline="0" fieldPosition="0">
          <references count="1">
            <reference field="4294967294" count="1" selected="0">
              <x v="0"/>
            </reference>
          </references>
        </pivotArea>
      </autoSortScope>
    </pivotField>
    <pivotField axis="axisPage" multipleItemSelectionAllowed="1" showAll="0">
      <items count="12">
        <item x="0"/>
        <item h="1" m="1" x="10"/>
        <item h="1" x="1"/>
        <item h="1" x="4"/>
        <item h="1" x="2"/>
        <item h="1" x="3"/>
        <item h="1" x="5"/>
        <item h="1" x="6"/>
        <item h="1" x="7"/>
        <item h="1" x="8"/>
        <item h="1" x="9"/>
        <item t="default"/>
      </items>
    </pivotField>
    <pivotField numFmtId="14"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v="2"/>
    </i>
    <i>
      <x v="8"/>
    </i>
    <i>
      <x v="79"/>
    </i>
    <i>
      <x v="26"/>
    </i>
    <i>
      <x v="64"/>
    </i>
    <i>
      <x v="30"/>
    </i>
    <i>
      <x v="23"/>
    </i>
    <i>
      <x v="50"/>
    </i>
    <i>
      <x v="73"/>
    </i>
  </rowItems>
  <colItems count="1">
    <i/>
  </colItems>
  <pageFields count="1">
    <pageField fld="2" hier="-1"/>
  </pageFields>
  <dataFields count="1">
    <dataField name="Best Pro Drill" fld="10" subtotal="min" baseField="1" baseItem="0" numFmtId="2"/>
  </dataFields>
  <formats count="9">
    <format dxfId="984">
      <pivotArea type="all" dataOnly="0" outline="0" fieldPosition="0"/>
    </format>
    <format dxfId="983">
      <pivotArea outline="0" collapsedLevelsAreSubtotals="1" fieldPosition="0"/>
    </format>
    <format dxfId="982">
      <pivotArea field="1" type="button" dataOnly="0" labelOnly="1" outline="0" axis="axisRow" fieldPosition="0"/>
    </format>
    <format dxfId="981">
      <pivotArea dataOnly="0" labelOnly="1" fieldPosition="0">
        <references count="1">
          <reference field="1" count="17">
            <x v="7"/>
            <x v="11"/>
            <x v="22"/>
            <x v="28"/>
            <x v="31"/>
            <x v="41"/>
            <x v="45"/>
            <x v="46"/>
            <x v="54"/>
            <x v="55"/>
            <x v="57"/>
            <x v="58"/>
            <x v="59"/>
            <x v="66"/>
            <x v="74"/>
            <x v="84"/>
            <x v="89"/>
          </reference>
        </references>
      </pivotArea>
    </format>
    <format dxfId="980">
      <pivotArea dataOnly="0" labelOnly="1" grandRow="1" outline="0" fieldPosition="0"/>
    </format>
    <format dxfId="979">
      <pivotArea dataOnly="0" labelOnly="1" outline="0" axis="axisValues" fieldPosition="0"/>
    </format>
    <format dxfId="978">
      <pivotArea outline="0" collapsedLevelsAreSubtotals="1" fieldPosition="0"/>
    </format>
    <format dxfId="977">
      <pivotArea dataOnly="0" labelOnly="1" outline="0" fieldPosition="0">
        <references count="1">
          <reference field="2" count="1">
            <x v="10"/>
          </reference>
        </references>
      </pivotArea>
    </format>
    <format dxfId="976">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4E7F6AF-A6CB-47D9-83F3-BC3CAD499E02}" name="PivotTable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T4:U13" firstHeaderRow="1" firstDataRow="1" firstDataCol="1" rowPageCount="1" colPageCount="1"/>
  <pivotFields count="28">
    <pivotField showAll="0"/>
    <pivotField axis="axisRow" showAll="0" sortType="descending">
      <items count="91">
        <item x="82"/>
        <item x="49"/>
        <item x="0"/>
        <item x="7"/>
        <item x="86"/>
        <item x="25"/>
        <item x="61"/>
        <item x="32"/>
        <item x="1"/>
        <item x="68"/>
        <item x="64"/>
        <item x="17"/>
        <item x="72"/>
        <item x="67"/>
        <item x="56"/>
        <item x="18"/>
        <item x="46"/>
        <item x="44"/>
        <item x="85"/>
        <item x="65"/>
        <item x="41"/>
        <item x="75"/>
        <item x="35"/>
        <item x="89"/>
        <item x="51"/>
        <item x="47"/>
        <item x="2"/>
        <item x="69"/>
        <item x="31"/>
        <item x="83"/>
        <item x="3"/>
        <item x="33"/>
        <item x="81"/>
        <item x="24"/>
        <item x="13"/>
        <item x="71"/>
        <item x="52"/>
        <item x="11"/>
        <item x="42"/>
        <item x="59"/>
        <item x="15"/>
        <item x="73"/>
        <item x="63"/>
        <item x="9"/>
        <item x="12"/>
        <item x="74"/>
        <item x="76"/>
        <item x="27"/>
        <item x="79"/>
        <item x="43"/>
        <item x="4"/>
        <item x="48"/>
        <item x="88"/>
        <item x="23"/>
        <item x="77"/>
        <item x="38"/>
        <item x="8"/>
        <item x="19"/>
        <item x="36"/>
        <item x="30"/>
        <item x="14"/>
        <item x="60"/>
        <item x="20"/>
        <item x="40"/>
        <item x="5"/>
        <item x="21"/>
        <item x="37"/>
        <item x="26"/>
        <item x="50"/>
        <item x="66"/>
        <item x="10"/>
        <item x="80"/>
        <item x="29"/>
        <item x="84"/>
        <item x="39"/>
        <item x="62"/>
        <item x="16"/>
        <item x="78"/>
        <item x="57"/>
        <item x="6"/>
        <item x="28"/>
        <item x="58"/>
        <item x="54"/>
        <item x="70"/>
        <item x="34"/>
        <item x="55"/>
        <item x="45"/>
        <item x="53"/>
        <item x="22"/>
        <item x="87"/>
        <item t="default"/>
      </items>
      <autoSortScope>
        <pivotArea dataOnly="0" outline="0" fieldPosition="0">
          <references count="1">
            <reference field="4294967294" count="1" selected="0">
              <x v="0"/>
            </reference>
          </references>
        </pivotArea>
      </autoSortScope>
    </pivotField>
    <pivotField axis="axisPage" multipleItemSelectionAllowed="1" showAll="0">
      <items count="12">
        <item x="0"/>
        <item h="1" m="1" x="10"/>
        <item h="1" x="1"/>
        <item h="1" x="4"/>
        <item h="1" x="2"/>
        <item h="1" x="3"/>
        <item h="1" x="5"/>
        <item h="1" x="6"/>
        <item h="1" x="7"/>
        <item h="1" x="8"/>
        <item h="1" x="9"/>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1"/>
  </rowFields>
  <rowItems count="9">
    <i>
      <x v="8"/>
    </i>
    <i>
      <x v="2"/>
    </i>
    <i>
      <x v="64"/>
    </i>
    <i>
      <x v="30"/>
    </i>
    <i>
      <x v="79"/>
    </i>
    <i>
      <x v="50"/>
    </i>
    <i>
      <x v="26"/>
    </i>
    <i>
      <x v="73"/>
    </i>
    <i>
      <x v="23"/>
    </i>
  </rowItems>
  <colItems count="1">
    <i/>
  </colItems>
  <pageFields count="1">
    <pageField fld="2" hier="-1"/>
  </pageFields>
  <dataFields count="1">
    <dataField name="Best Bench" fld="19" subtotal="max" baseField="1" baseItem="0" numFmtId="1"/>
  </dataFields>
  <formats count="9">
    <format dxfId="993">
      <pivotArea type="all" dataOnly="0" outline="0" fieldPosition="0"/>
    </format>
    <format dxfId="992">
      <pivotArea outline="0" collapsedLevelsAreSubtotals="1" fieldPosition="0"/>
    </format>
    <format dxfId="991">
      <pivotArea field="1" type="button" dataOnly="0" labelOnly="1" outline="0" axis="axisRow" fieldPosition="0"/>
    </format>
    <format dxfId="990">
      <pivotArea dataOnly="0" labelOnly="1" fieldPosition="0">
        <references count="1">
          <reference field="1" count="17">
            <x v="7"/>
            <x v="11"/>
            <x v="22"/>
            <x v="28"/>
            <x v="31"/>
            <x v="41"/>
            <x v="45"/>
            <x v="46"/>
            <x v="54"/>
            <x v="55"/>
            <x v="57"/>
            <x v="58"/>
            <x v="59"/>
            <x v="66"/>
            <x v="74"/>
            <x v="84"/>
            <x v="89"/>
          </reference>
        </references>
      </pivotArea>
    </format>
    <format dxfId="989">
      <pivotArea dataOnly="0" labelOnly="1" grandRow="1" outline="0" fieldPosition="0"/>
    </format>
    <format dxfId="988">
      <pivotArea dataOnly="0" labelOnly="1" outline="0" axis="axisValues" fieldPosition="0"/>
    </format>
    <format dxfId="987">
      <pivotArea outline="0" collapsedLevelsAreSubtotals="1" fieldPosition="0"/>
    </format>
    <format dxfId="986">
      <pivotArea dataOnly="0" labelOnly="1" outline="0" fieldPosition="0">
        <references count="1">
          <reference field="2" count="1">
            <x v="10"/>
          </reference>
        </references>
      </pivotArea>
    </format>
    <format dxfId="985">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E0431EC-5293-497E-9499-059226C1B30C}" name="PivotTable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Z4:AA13" firstHeaderRow="1" firstDataRow="1" firstDataCol="1" rowPageCount="1" colPageCount="1"/>
  <pivotFields count="28">
    <pivotField showAll="0"/>
    <pivotField axis="axisRow" showAll="0" sortType="descending">
      <items count="91">
        <item x="82"/>
        <item x="49"/>
        <item x="0"/>
        <item x="7"/>
        <item x="86"/>
        <item x="25"/>
        <item x="61"/>
        <item x="32"/>
        <item x="1"/>
        <item x="68"/>
        <item x="64"/>
        <item x="17"/>
        <item x="72"/>
        <item x="67"/>
        <item x="56"/>
        <item x="18"/>
        <item x="46"/>
        <item x="44"/>
        <item x="85"/>
        <item x="65"/>
        <item x="41"/>
        <item x="75"/>
        <item x="35"/>
        <item x="89"/>
        <item x="51"/>
        <item x="47"/>
        <item x="2"/>
        <item x="69"/>
        <item x="31"/>
        <item x="83"/>
        <item x="3"/>
        <item x="33"/>
        <item x="81"/>
        <item x="24"/>
        <item x="13"/>
        <item x="71"/>
        <item x="52"/>
        <item x="11"/>
        <item x="42"/>
        <item x="59"/>
        <item x="15"/>
        <item x="73"/>
        <item x="63"/>
        <item x="9"/>
        <item x="12"/>
        <item x="74"/>
        <item x="76"/>
        <item x="27"/>
        <item x="79"/>
        <item x="43"/>
        <item x="4"/>
        <item x="48"/>
        <item x="88"/>
        <item x="23"/>
        <item x="77"/>
        <item x="38"/>
        <item x="8"/>
        <item x="19"/>
        <item x="36"/>
        <item x="30"/>
        <item x="14"/>
        <item x="60"/>
        <item x="20"/>
        <item x="40"/>
        <item x="5"/>
        <item x="21"/>
        <item x="37"/>
        <item x="26"/>
        <item x="50"/>
        <item x="66"/>
        <item x="10"/>
        <item x="80"/>
        <item x="29"/>
        <item x="84"/>
        <item x="39"/>
        <item x="62"/>
        <item x="16"/>
        <item x="78"/>
        <item x="57"/>
        <item x="6"/>
        <item x="28"/>
        <item x="58"/>
        <item x="54"/>
        <item x="70"/>
        <item x="34"/>
        <item x="55"/>
        <item x="45"/>
        <item x="53"/>
        <item x="22"/>
        <item x="87"/>
        <item t="default"/>
      </items>
      <autoSortScope>
        <pivotArea dataOnly="0" outline="0" fieldPosition="0">
          <references count="1">
            <reference field="4294967294" count="1" selected="0">
              <x v="0"/>
            </reference>
          </references>
        </pivotArea>
      </autoSortScope>
    </pivotField>
    <pivotField axis="axisPage" multipleItemSelectionAllowed="1" showAll="0">
      <items count="12">
        <item x="0"/>
        <item h="1" m="1" x="10"/>
        <item h="1" x="1"/>
        <item h="1" x="4"/>
        <item h="1" x="2"/>
        <item h="1" x="3"/>
        <item h="1" x="5"/>
        <item h="1" x="6"/>
        <item h="1" x="7"/>
        <item h="1" x="8"/>
        <item h="1" x="9"/>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1"/>
  </rowFields>
  <rowItems count="9">
    <i>
      <x v="30"/>
    </i>
    <i>
      <x v="2"/>
    </i>
    <i>
      <x v="79"/>
    </i>
    <i>
      <x v="64"/>
    </i>
    <i>
      <x v="26"/>
    </i>
    <i>
      <x v="50"/>
    </i>
    <i>
      <x v="8"/>
    </i>
    <i>
      <x v="73"/>
    </i>
    <i>
      <x v="23"/>
    </i>
  </rowItems>
  <colItems count="1">
    <i/>
  </colItems>
  <pageFields count="1">
    <pageField fld="2" hier="-1"/>
  </pageFields>
  <dataFields count="1">
    <dataField name="Best Squat" fld="25" subtotal="max" baseField="1" baseItem="0" numFmtId="1"/>
  </dataFields>
  <formats count="9">
    <format dxfId="1002">
      <pivotArea type="all" dataOnly="0" outline="0" fieldPosition="0"/>
    </format>
    <format dxfId="1001">
      <pivotArea outline="0" collapsedLevelsAreSubtotals="1" fieldPosition="0"/>
    </format>
    <format dxfId="1000">
      <pivotArea field="1" type="button" dataOnly="0" labelOnly="1" outline="0" axis="axisRow" fieldPosition="0"/>
    </format>
    <format dxfId="999">
      <pivotArea dataOnly="0" labelOnly="1" fieldPosition="0">
        <references count="1">
          <reference field="1" count="17">
            <x v="7"/>
            <x v="11"/>
            <x v="22"/>
            <x v="28"/>
            <x v="31"/>
            <x v="41"/>
            <x v="45"/>
            <x v="46"/>
            <x v="54"/>
            <x v="55"/>
            <x v="57"/>
            <x v="58"/>
            <x v="59"/>
            <x v="66"/>
            <x v="74"/>
            <x v="84"/>
            <x v="89"/>
          </reference>
        </references>
      </pivotArea>
    </format>
    <format dxfId="998">
      <pivotArea dataOnly="0" labelOnly="1" grandRow="1" outline="0" fieldPosition="0"/>
    </format>
    <format dxfId="997">
      <pivotArea dataOnly="0" labelOnly="1" outline="0" axis="axisValues" fieldPosition="0"/>
    </format>
    <format dxfId="996">
      <pivotArea outline="0" collapsedLevelsAreSubtotals="1" fieldPosition="0"/>
    </format>
    <format dxfId="995">
      <pivotArea dataOnly="0" labelOnly="1" outline="0" fieldPosition="0">
        <references count="1">
          <reference field="2" count="1">
            <x v="10"/>
          </reference>
        </references>
      </pivotArea>
    </format>
    <format dxfId="994">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B0BCBF-609A-4F28-965C-F244633E3363}"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4:F13" firstHeaderRow="1" firstDataRow="1" firstDataCol="1" rowPageCount="1" colPageCount="1"/>
  <pivotFields count="28">
    <pivotField showAll="0" defaultSubtotal="0"/>
    <pivotField axis="axisRow" showAll="0" sortType="ascending" defaultSubtotal="0">
      <items count="90">
        <item x="82"/>
        <item x="49"/>
        <item x="0"/>
        <item x="7"/>
        <item x="86"/>
        <item x="25"/>
        <item x="61"/>
        <item x="32"/>
        <item x="1"/>
        <item x="68"/>
        <item x="64"/>
        <item x="17"/>
        <item x="72"/>
        <item x="67"/>
        <item x="56"/>
        <item x="18"/>
        <item x="46"/>
        <item x="44"/>
        <item x="85"/>
        <item x="65"/>
        <item x="41"/>
        <item x="75"/>
        <item x="35"/>
        <item x="89"/>
        <item x="51"/>
        <item x="47"/>
        <item x="2"/>
        <item x="69"/>
        <item x="31"/>
        <item x="83"/>
        <item x="3"/>
        <item x="33"/>
        <item x="81"/>
        <item x="24"/>
        <item x="13"/>
        <item x="71"/>
        <item x="52"/>
        <item x="11"/>
        <item x="42"/>
        <item x="59"/>
        <item x="15"/>
        <item x="73"/>
        <item x="63"/>
        <item x="9"/>
        <item x="12"/>
        <item x="74"/>
        <item x="76"/>
        <item x="27"/>
        <item x="79"/>
        <item x="43"/>
        <item x="4"/>
        <item x="48"/>
        <item x="88"/>
        <item x="23"/>
        <item x="77"/>
        <item x="38"/>
        <item x="8"/>
        <item x="19"/>
        <item x="36"/>
        <item x="30"/>
        <item x="14"/>
        <item x="60"/>
        <item x="20"/>
        <item x="40"/>
        <item x="5"/>
        <item x="21"/>
        <item x="37"/>
        <item x="26"/>
        <item x="50"/>
        <item x="66"/>
        <item x="10"/>
        <item x="80"/>
        <item x="29"/>
        <item x="84"/>
        <item x="39"/>
        <item x="62"/>
        <item x="16"/>
        <item x="78"/>
        <item x="57"/>
        <item x="6"/>
        <item x="28"/>
        <item x="58"/>
        <item x="54"/>
        <item x="70"/>
        <item x="34"/>
        <item x="55"/>
        <item x="45"/>
        <item x="53"/>
        <item x="22"/>
        <item x="87"/>
      </items>
      <autoSortScope>
        <pivotArea dataOnly="0" outline="0" fieldPosition="0">
          <references count="1">
            <reference field="4294967294" count="1" selected="0">
              <x v="0"/>
            </reference>
          </references>
        </pivotArea>
      </autoSortScope>
    </pivotField>
    <pivotField axis="axisPage" multipleItemSelectionAllowed="1" showAll="0" defaultSubtotal="0">
      <items count="11">
        <item x="0"/>
        <item h="1" m="1" x="10"/>
        <item h="1" x="1"/>
        <item h="1" x="4"/>
        <item h="1" x="2"/>
        <item h="1" x="3"/>
        <item h="1" x="5"/>
        <item h="1" x="6"/>
        <item h="1" x="7"/>
        <item h="1" x="8"/>
        <item h="1" x="9"/>
      </items>
    </pivotField>
    <pivotField numFmtId="14" subtotalTop="0"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1"/>
  </rowFields>
  <rowItems count="9">
    <i>
      <x v="79"/>
    </i>
    <i>
      <x v="8"/>
    </i>
    <i>
      <x v="30"/>
    </i>
    <i>
      <x v="64"/>
    </i>
    <i>
      <x v="26"/>
    </i>
    <i>
      <x v="50"/>
    </i>
    <i>
      <x v="2"/>
    </i>
    <i>
      <x v="73"/>
    </i>
    <i>
      <x v="23"/>
    </i>
  </rowItems>
  <colItems count="1">
    <i/>
  </colItems>
  <pageFields count="1">
    <pageField fld="2" hier="-1"/>
  </pageFields>
  <dataFields count="1">
    <dataField name="Best 10 yrs" fld="6" subtotal="min" baseField="1" baseItem="2" numFmtId="2"/>
  </dataFields>
  <formats count="8">
    <format dxfId="1010">
      <pivotArea type="all" dataOnly="0" outline="0" fieldPosition="0"/>
    </format>
    <format dxfId="1009">
      <pivotArea outline="0" collapsedLevelsAreSubtotals="1" fieldPosition="0"/>
    </format>
    <format dxfId="1008">
      <pivotArea field="1" type="button" dataOnly="0" labelOnly="1" outline="0" axis="axisRow" fieldPosition="0"/>
    </format>
    <format dxfId="1007">
      <pivotArea dataOnly="0" labelOnly="1" fieldPosition="0">
        <references count="1">
          <reference field="1" count="17">
            <x v="7"/>
            <x v="11"/>
            <x v="22"/>
            <x v="28"/>
            <x v="31"/>
            <x v="41"/>
            <x v="45"/>
            <x v="46"/>
            <x v="54"/>
            <x v="55"/>
            <x v="57"/>
            <x v="58"/>
            <x v="59"/>
            <x v="66"/>
            <x v="74"/>
            <x v="84"/>
            <x v="89"/>
          </reference>
        </references>
      </pivotArea>
    </format>
    <format dxfId="1006">
      <pivotArea dataOnly="0" labelOnly="1" outline="0" axis="axisValues" fieldPosition="0"/>
    </format>
    <format dxfId="1005">
      <pivotArea outline="0" collapsedLevelsAreSubtotals="1" fieldPosition="0"/>
    </format>
    <format dxfId="1004">
      <pivotArea dataOnly="0" labelOnly="1" outline="0" fieldPosition="0">
        <references count="1">
          <reference field="2" count="1">
            <x v="10"/>
          </reference>
        </references>
      </pivotArea>
    </format>
    <format dxfId="1003">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07C832B-7DD4-437F-B2DE-B86184FA13CF}"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J13" firstHeaderRow="0" firstDataRow="1" firstDataCol="1"/>
  <pivotFields count="28">
    <pivotField showAll="0"/>
    <pivotField showAll="0"/>
    <pivotField axis="axisRow" showAll="0">
      <items count="12">
        <item x="0"/>
        <item m="1" x="10"/>
        <item x="1"/>
        <item x="4"/>
        <item x="2"/>
        <item x="3"/>
        <item x="5"/>
        <item x="6"/>
        <item x="7"/>
        <item x="8"/>
        <item x="9"/>
        <item t="default"/>
      </items>
    </pivotField>
    <pivotField numFmtId="14" showAll="0"/>
    <pivotField showAll="0"/>
    <pivotField showAll="0"/>
    <pivotField dataField="1" showAll="0"/>
    <pivotField showAll="0"/>
    <pivotField showAll="0"/>
    <pivotField dataField="1"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s>
  <rowFields count="1">
    <field x="2"/>
  </rowFields>
  <rowItems count="10">
    <i>
      <x/>
    </i>
    <i>
      <x v="2"/>
    </i>
    <i>
      <x v="3"/>
    </i>
    <i>
      <x v="4"/>
    </i>
    <i>
      <x v="5"/>
    </i>
    <i>
      <x v="6"/>
    </i>
    <i>
      <x v="7"/>
    </i>
    <i>
      <x v="8"/>
    </i>
    <i>
      <x v="9"/>
    </i>
    <i>
      <x v="10"/>
    </i>
  </rowItems>
  <colFields count="1">
    <field x="-2"/>
  </colFields>
  <colItems count="8">
    <i>
      <x/>
    </i>
    <i i="1">
      <x v="1"/>
    </i>
    <i i="2">
      <x v="2"/>
    </i>
    <i i="3">
      <x v="3"/>
    </i>
    <i i="4">
      <x v="4"/>
    </i>
    <i i="5">
      <x v="5"/>
    </i>
    <i i="6">
      <x v="6"/>
    </i>
    <i i="7">
      <x v="7"/>
    </i>
  </colItems>
  <dataFields count="8">
    <dataField name="10 yrs" fld="6" subtotal="min" baseField="2" baseItem="0" numFmtId="2"/>
    <dataField name="40 yr" fld="9" subtotal="min" baseField="2" baseItem="0" numFmtId="2"/>
    <dataField name="Pro Drill" fld="10" subtotal="min" baseField="2" baseItem="0" numFmtId="2"/>
    <dataField name="L Drill" fld="13" subtotal="min" baseField="2" baseItem="0"/>
    <dataField name="B Jump" fld="16" subtotal="max" baseField="2" baseItem="0" numFmtId="2"/>
    <dataField name="Bench" fld="19" subtotal="max" baseField="2" baseItem="6" numFmtId="1"/>
    <dataField name="Clean" fld="22" subtotal="max" baseField="2" baseItem="4" numFmtId="1"/>
    <dataField name="Squat" fld="25" subtotal="max" baseField="2" baseItem="4" numFmtId="1"/>
  </dataFields>
  <formats count="42">
    <format dxfId="910">
      <pivotArea outline="0" collapsedLevelsAreSubtotals="1" fieldPosition="0"/>
    </format>
    <format dxfId="909">
      <pivotArea dataOnly="0" labelOnly="1" outline="0" fieldPosition="0">
        <references count="1">
          <reference field="4294967294" count="7">
            <x v="0"/>
            <x v="2"/>
            <x v="3"/>
            <x v="4"/>
            <x v="5"/>
            <x v="6"/>
            <x v="7"/>
          </reference>
        </references>
      </pivotArea>
    </format>
    <format dxfId="908">
      <pivotArea collapsedLevelsAreSubtotals="1" fieldPosition="0">
        <references count="1">
          <reference field="2" count="1">
            <x v="1"/>
          </reference>
        </references>
      </pivotArea>
    </format>
    <format dxfId="907">
      <pivotArea dataOnly="0" labelOnly="1" fieldPosition="0">
        <references count="1">
          <reference field="2" count="1">
            <x v="1"/>
          </reference>
        </references>
      </pivotArea>
    </format>
    <format dxfId="906">
      <pivotArea type="all" dataOnly="0" outline="0" fieldPosition="0"/>
    </format>
    <format dxfId="905">
      <pivotArea outline="0" collapsedLevelsAreSubtotals="1" fieldPosition="0"/>
    </format>
    <format dxfId="904">
      <pivotArea field="2" type="button" dataOnly="0" labelOnly="1" outline="0" axis="axisRow" fieldPosition="0"/>
    </format>
    <format dxfId="903">
      <pivotArea dataOnly="0" labelOnly="1" fieldPosition="0">
        <references count="1">
          <reference field="2" count="0"/>
        </references>
      </pivotArea>
    </format>
    <format dxfId="902">
      <pivotArea dataOnly="0" labelOnly="1" outline="0" fieldPosition="0">
        <references count="1">
          <reference field="4294967294" count="7">
            <x v="0"/>
            <x v="2"/>
            <x v="3"/>
            <x v="4"/>
            <x v="5"/>
            <x v="6"/>
            <x v="7"/>
          </reference>
        </references>
      </pivotArea>
    </format>
    <format dxfId="901">
      <pivotArea outline="0" collapsedLevelsAreSubtotals="1" fieldPosition="0"/>
    </format>
    <format dxfId="900">
      <pivotArea dataOnly="0" labelOnly="1" outline="0" fieldPosition="0">
        <references count="1">
          <reference field="4294967294" count="7">
            <x v="0"/>
            <x v="2"/>
            <x v="3"/>
            <x v="4"/>
            <x v="5"/>
            <x v="6"/>
            <x v="7"/>
          </reference>
        </references>
      </pivotArea>
    </format>
    <format dxfId="899">
      <pivotArea field="2" type="button" dataOnly="0" labelOnly="1" outline="0" axis="axisRow" fieldPosition="0"/>
    </format>
    <format dxfId="898">
      <pivotArea dataOnly="0" labelOnly="1" fieldPosition="0">
        <references count="1">
          <reference field="2" count="0"/>
        </references>
      </pivotArea>
    </format>
    <format dxfId="897">
      <pivotArea outline="0" fieldPosition="0">
        <references count="1">
          <reference field="4294967294" count="1">
            <x v="4"/>
          </reference>
        </references>
      </pivotArea>
    </format>
    <format dxfId="896">
      <pivotArea type="all" dataOnly="0" outline="0" fieldPosition="0"/>
    </format>
    <format dxfId="895">
      <pivotArea outline="0" collapsedLevelsAreSubtotals="1" fieldPosition="0"/>
    </format>
    <format dxfId="894">
      <pivotArea field="2" type="button" dataOnly="0" labelOnly="1" outline="0" axis="axisRow" fieldPosition="0"/>
    </format>
    <format dxfId="893">
      <pivotArea dataOnly="0" labelOnly="1" fieldPosition="0">
        <references count="1">
          <reference field="2" count="0"/>
        </references>
      </pivotArea>
    </format>
    <format dxfId="892">
      <pivotArea dataOnly="0" labelOnly="1" outline="0" fieldPosition="0">
        <references count="1">
          <reference field="4294967294" count="7">
            <x v="0"/>
            <x v="2"/>
            <x v="3"/>
            <x v="4"/>
            <x v="5"/>
            <x v="6"/>
            <x v="7"/>
          </reference>
        </references>
      </pivotArea>
    </format>
    <format dxfId="891">
      <pivotArea type="all" dataOnly="0" outline="0" fieldPosition="0"/>
    </format>
    <format dxfId="890">
      <pivotArea outline="0" collapsedLevelsAreSubtotals="1" fieldPosition="0"/>
    </format>
    <format dxfId="889">
      <pivotArea field="2" type="button" dataOnly="0" labelOnly="1" outline="0" axis="axisRow" fieldPosition="0"/>
    </format>
    <format dxfId="888">
      <pivotArea dataOnly="0" labelOnly="1" fieldPosition="0">
        <references count="1">
          <reference field="2" count="0"/>
        </references>
      </pivotArea>
    </format>
    <format dxfId="887">
      <pivotArea dataOnly="0" labelOnly="1" outline="0" fieldPosition="0">
        <references count="1">
          <reference field="4294967294" count="7">
            <x v="0"/>
            <x v="2"/>
            <x v="3"/>
            <x v="4"/>
            <x v="5"/>
            <x v="6"/>
            <x v="7"/>
          </reference>
        </references>
      </pivotArea>
    </format>
    <format dxfId="886">
      <pivotArea type="all" dataOnly="0" outline="0" fieldPosition="0"/>
    </format>
    <format dxfId="885">
      <pivotArea outline="0" collapsedLevelsAreSubtotals="1" fieldPosition="0"/>
    </format>
    <format dxfId="884">
      <pivotArea dataOnly="0" labelOnly="1" fieldPosition="0">
        <references count="1">
          <reference field="2" count="0"/>
        </references>
      </pivotArea>
    </format>
    <format dxfId="883">
      <pivotArea field="2" type="button" dataOnly="0" labelOnly="1" outline="0" axis="axisRow" fieldPosition="0"/>
    </format>
    <format dxfId="882">
      <pivotArea dataOnly="0" labelOnly="1" outline="0" fieldPosition="0">
        <references count="1">
          <reference field="4294967294" count="7">
            <x v="0"/>
            <x v="2"/>
            <x v="3"/>
            <x v="4"/>
            <x v="5"/>
            <x v="6"/>
            <x v="7"/>
          </reference>
        </references>
      </pivotArea>
    </format>
    <format dxfId="881">
      <pivotArea collapsedLevelsAreSubtotals="1" fieldPosition="0">
        <references count="1">
          <reference field="2" count="1">
            <x v="2"/>
          </reference>
        </references>
      </pivotArea>
    </format>
    <format dxfId="880">
      <pivotArea dataOnly="0" labelOnly="1" fieldPosition="0">
        <references count="1">
          <reference field="2" count="1">
            <x v="2"/>
          </reference>
        </references>
      </pivotArea>
    </format>
    <format dxfId="879">
      <pivotArea type="all" dataOnly="0" outline="0" fieldPosition="0"/>
    </format>
    <format dxfId="878">
      <pivotArea outline="0" collapsedLevelsAreSubtotals="1" fieldPosition="0"/>
    </format>
    <format dxfId="877">
      <pivotArea field="2" type="button" dataOnly="0" labelOnly="1" outline="0" axis="axisRow" fieldPosition="0"/>
    </format>
    <format dxfId="876">
      <pivotArea dataOnly="0" labelOnly="1" fieldPosition="0">
        <references count="1">
          <reference field="2" count="0"/>
        </references>
      </pivotArea>
    </format>
    <format dxfId="875">
      <pivotArea dataOnly="0" labelOnly="1" outline="0" fieldPosition="0">
        <references count="1">
          <reference field="4294967294" count="7">
            <x v="0"/>
            <x v="2"/>
            <x v="3"/>
            <x v="4"/>
            <x v="5"/>
            <x v="6"/>
            <x v="7"/>
          </reference>
        </references>
      </pivotArea>
    </format>
    <format dxfId="874">
      <pivotArea outline="0" collapsedLevelsAreSubtotals="1" fieldPosition="0">
        <references count="1">
          <reference field="4294967294" count="2" selected="0">
            <x v="0"/>
            <x v="2"/>
          </reference>
        </references>
      </pivotArea>
    </format>
    <format dxfId="873">
      <pivotArea dataOnly="0" labelOnly="1" outline="0" fieldPosition="0">
        <references count="1">
          <reference field="4294967294" count="2">
            <x v="0"/>
            <x v="2"/>
          </reference>
        </references>
      </pivotArea>
    </format>
    <format dxfId="872">
      <pivotArea outline="0" fieldPosition="0">
        <references count="1">
          <reference field="4294967294" count="1">
            <x v="1"/>
          </reference>
        </references>
      </pivotArea>
    </format>
    <format dxfId="871">
      <pivotArea dataOnly="0" labelOnly="1" outline="0" fieldPosition="0">
        <references count="1">
          <reference field="4294967294" count="1">
            <x v="1"/>
          </reference>
        </references>
      </pivotArea>
    </format>
    <format dxfId="870">
      <pivotArea outline="0" collapsedLevelsAreSubtotals="1" fieldPosition="0">
        <references count="1">
          <reference field="4294967294" count="1" selected="0">
            <x v="1"/>
          </reference>
        </references>
      </pivotArea>
    </format>
    <format dxfId="869">
      <pivotArea dataOnly="0" labelOnly="1" outline="0" fieldPosition="0">
        <references count="1">
          <reference field="4294967294" count="1">
            <x v="1"/>
          </reference>
        </references>
      </pivotArea>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F5E04A2-47B6-4B6E-8AD2-C4B562ADA1CB}"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16:J26" firstHeaderRow="0" firstDataRow="1" firstDataCol="1"/>
  <pivotFields count="28">
    <pivotField showAll="0"/>
    <pivotField showAll="0"/>
    <pivotField axis="axisRow" showAll="0">
      <items count="12">
        <item x="0"/>
        <item m="1" x="10"/>
        <item x="1"/>
        <item x="4"/>
        <item x="2"/>
        <item x="3"/>
        <item x="5"/>
        <item x="6"/>
        <item x="7"/>
        <item x="8"/>
        <item x="9"/>
        <item t="default"/>
      </items>
    </pivotField>
    <pivotField numFmtId="14" showAll="0"/>
    <pivotField showAll="0"/>
    <pivotField showAll="0"/>
    <pivotField dataField="1" showAll="0"/>
    <pivotField showAll="0"/>
    <pivotField showAll="0"/>
    <pivotField dataField="1"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 dataField="1" showAll="0"/>
    <pivotField showAll="0"/>
    <pivotField showAll="0"/>
  </pivotFields>
  <rowFields count="1">
    <field x="2"/>
  </rowFields>
  <rowItems count="10">
    <i>
      <x/>
    </i>
    <i>
      <x v="2"/>
    </i>
    <i>
      <x v="3"/>
    </i>
    <i>
      <x v="4"/>
    </i>
    <i>
      <x v="5"/>
    </i>
    <i>
      <x v="6"/>
    </i>
    <i>
      <x v="7"/>
    </i>
    <i>
      <x v="8"/>
    </i>
    <i>
      <x v="9"/>
    </i>
    <i>
      <x v="10"/>
    </i>
  </rowItems>
  <colFields count="1">
    <field x="-2"/>
  </colFields>
  <colItems count="8">
    <i>
      <x/>
    </i>
    <i i="1">
      <x v="1"/>
    </i>
    <i i="2">
      <x v="2"/>
    </i>
    <i i="3">
      <x v="3"/>
    </i>
    <i i="4">
      <x v="4"/>
    </i>
    <i i="5">
      <x v="5"/>
    </i>
    <i i="6">
      <x v="6"/>
    </i>
    <i i="7">
      <x v="7"/>
    </i>
  </colItems>
  <dataFields count="8">
    <dataField name="10 yrs" fld="6" subtotal="average" baseField="2" baseItem="0" numFmtId="2"/>
    <dataField name="40 yr" fld="9" subtotal="min" baseField="2" baseItem="0" numFmtId="2"/>
    <dataField name="Pro Drill" fld="10" subtotal="average" baseField="2" baseItem="0" numFmtId="2"/>
    <dataField name="L Drill" fld="13" subtotal="average" baseField="2" baseItem="0" numFmtId="2"/>
    <dataField name="B Jump" fld="16" subtotal="average" baseField="2" baseItem="0" numFmtId="2"/>
    <dataField name="Bench" fld="19" subtotal="average" baseField="2" baseItem="2" numFmtId="1"/>
    <dataField name="Clean" fld="22" subtotal="average" baseField="2" baseItem="2" numFmtId="1"/>
    <dataField name="Squat" fld="25" subtotal="average" baseField="2" baseItem="0" numFmtId="1"/>
  </dataFields>
  <formats count="30">
    <format dxfId="940">
      <pivotArea collapsedLevelsAreSubtotals="1" fieldPosition="0">
        <references count="1">
          <reference field="2" count="0"/>
        </references>
      </pivotArea>
    </format>
    <format dxfId="939">
      <pivotArea dataOnly="0" labelOnly="1" fieldPosition="0">
        <references count="1">
          <reference field="2" count="0"/>
        </references>
      </pivotArea>
    </format>
    <format dxfId="938">
      <pivotArea outline="0" fieldPosition="0">
        <references count="1">
          <reference field="4294967294" count="1">
            <x v="6"/>
          </reference>
        </references>
      </pivotArea>
    </format>
    <format dxfId="937">
      <pivotArea outline="0" fieldPosition="0">
        <references count="1">
          <reference field="4294967294" count="1">
            <x v="5"/>
          </reference>
        </references>
      </pivotArea>
    </format>
    <format dxfId="936">
      <pivotArea outline="0" collapsedLevelsAreSubtotals="1" fieldPosition="0"/>
    </format>
    <format dxfId="935">
      <pivotArea dataOnly="0" labelOnly="1" outline="0" fieldPosition="0">
        <references count="1">
          <reference field="4294967294" count="7">
            <x v="0"/>
            <x v="2"/>
            <x v="3"/>
            <x v="4"/>
            <x v="5"/>
            <x v="6"/>
            <x v="7"/>
          </reference>
        </references>
      </pivotArea>
    </format>
    <format dxfId="934">
      <pivotArea field="2" type="button" dataOnly="0" labelOnly="1" outline="0" axis="axisRow" fieldPosition="0"/>
    </format>
    <format dxfId="933">
      <pivotArea dataOnly="0" labelOnly="1" fieldPosition="0">
        <references count="1">
          <reference field="2" count="0"/>
        </references>
      </pivotArea>
    </format>
    <format dxfId="932">
      <pivotArea dataOnly="0" labelOnly="1" grandRow="1" outline="0" fieldPosition="0"/>
    </format>
    <format dxfId="931">
      <pivotArea type="all" dataOnly="0" outline="0" fieldPosition="0"/>
    </format>
    <format dxfId="930">
      <pivotArea outline="0" collapsedLevelsAreSubtotals="1" fieldPosition="0"/>
    </format>
    <format dxfId="929">
      <pivotArea field="2" type="button" dataOnly="0" labelOnly="1" outline="0" axis="axisRow" fieldPosition="0"/>
    </format>
    <format dxfId="928">
      <pivotArea dataOnly="0" labelOnly="1" fieldPosition="0">
        <references count="1">
          <reference field="2" count="0"/>
        </references>
      </pivotArea>
    </format>
    <format dxfId="927">
      <pivotArea dataOnly="0" labelOnly="1" outline="0" fieldPosition="0">
        <references count="1">
          <reference field="4294967294" count="7">
            <x v="0"/>
            <x v="2"/>
            <x v="3"/>
            <x v="4"/>
            <x v="5"/>
            <x v="6"/>
            <x v="7"/>
          </reference>
        </references>
      </pivotArea>
    </format>
    <format dxfId="926">
      <pivotArea type="all" dataOnly="0" outline="0" fieldPosition="0"/>
    </format>
    <format dxfId="925">
      <pivotArea outline="0" collapsedLevelsAreSubtotals="1" fieldPosition="0"/>
    </format>
    <format dxfId="924">
      <pivotArea field="2" type="button" dataOnly="0" labelOnly="1" outline="0" axis="axisRow" fieldPosition="0"/>
    </format>
    <format dxfId="923">
      <pivotArea dataOnly="0" labelOnly="1" fieldPosition="0">
        <references count="1">
          <reference field="2" count="0"/>
        </references>
      </pivotArea>
    </format>
    <format dxfId="922">
      <pivotArea dataOnly="0" labelOnly="1" outline="0" fieldPosition="0">
        <references count="1">
          <reference field="4294967294" count="7">
            <x v="0"/>
            <x v="2"/>
            <x v="3"/>
            <x v="4"/>
            <x v="5"/>
            <x v="6"/>
            <x v="7"/>
          </reference>
        </references>
      </pivotArea>
    </format>
    <format dxfId="921">
      <pivotArea type="all" dataOnly="0" outline="0" fieldPosition="0"/>
    </format>
    <format dxfId="920">
      <pivotArea field="2" type="button" dataOnly="0" labelOnly="1" outline="0" axis="axisRow" fieldPosition="0"/>
    </format>
    <format dxfId="919">
      <pivotArea dataOnly="0" labelOnly="1" outline="0" fieldPosition="0">
        <references count="1">
          <reference field="4294967294" count="7">
            <x v="0"/>
            <x v="2"/>
            <x v="3"/>
            <x v="4"/>
            <x v="5"/>
            <x v="6"/>
            <x v="7"/>
          </reference>
        </references>
      </pivotArea>
    </format>
    <format dxfId="918">
      <pivotArea outline="0" collapsedLevelsAreSubtotals="1" fieldPosition="0">
        <references count="1">
          <reference field="4294967294" count="2" selected="0">
            <x v="0"/>
            <x v="2"/>
          </reference>
        </references>
      </pivotArea>
    </format>
    <format dxfId="917">
      <pivotArea dataOnly="0" labelOnly="1" outline="0" fieldPosition="0">
        <references count="1">
          <reference field="4294967294" count="2">
            <x v="0"/>
            <x v="2"/>
          </reference>
        </references>
      </pivotArea>
    </format>
    <format dxfId="916">
      <pivotArea outline="0" collapsedLevelsAreSubtotals="1" fieldPosition="0"/>
    </format>
    <format dxfId="915">
      <pivotArea dataOnly="0" labelOnly="1" fieldPosition="0">
        <references count="1">
          <reference field="2" count="0"/>
        </references>
      </pivotArea>
    </format>
    <format dxfId="914">
      <pivotArea outline="0" collapsedLevelsAreSubtotals="1" fieldPosition="0">
        <references count="1">
          <reference field="4294967294" count="1" selected="0">
            <x v="3"/>
          </reference>
        </references>
      </pivotArea>
    </format>
    <format dxfId="913">
      <pivotArea outline="0" fieldPosition="0">
        <references count="1">
          <reference field="4294967294" count="1">
            <x v="1"/>
          </reference>
        </references>
      </pivotArea>
    </format>
    <format dxfId="912">
      <pivotArea outline="0" collapsedLevelsAreSubtotals="1" fieldPosition="0">
        <references count="1">
          <reference field="4294967294" count="1" selected="0">
            <x v="1"/>
          </reference>
        </references>
      </pivotArea>
    </format>
    <format dxfId="911">
      <pivotArea dataOnly="0" labelOnly="1" outline="0" fieldPosition="0">
        <references count="1">
          <reference field="4294967294" count="1">
            <x v="1"/>
          </reference>
        </references>
      </pivotArea>
    </format>
  </formats>
  <pivotTableStyleInfo name="PivotStyleMedium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67634F8D-C2E3-4B14-B6E8-A21BF5BE4CE9}" autoFormatId="16" applyNumberFormats="0" applyBorderFormats="0" applyFontFormats="0" applyPatternFormats="0" applyAlignmentFormats="0" applyWidthHeightFormats="0">
  <queryTableRefresh nextId="38">
    <queryTableFields count="18">
      <queryTableField id="1" name="MATRÍCULA" tableColumnId="1"/>
      <queryTableField id="34" name="Name" tableColumnId="2"/>
      <queryTableField id="3" name="Pos" tableColumnId="3"/>
      <queryTableField id="4" name="Fecha" tableColumnId="4"/>
      <queryTableField id="14" name="Peso" tableColumnId="5"/>
      <queryTableField id="36" name="40yrs" tableColumnId="18"/>
      <queryTableField id="15" name="Estatura" tableColumnId="6"/>
      <queryTableField id="7" name="10 yrs Best" tableColumnId="7"/>
      <queryTableField id="8" name="Pro Best" tableColumnId="8"/>
      <queryTableField id="9" name="L Best" tableColumnId="9"/>
      <queryTableField id="10" name="BJ Best" tableColumnId="10"/>
      <queryTableField id="11" name="BP Max" tableColumnId="11"/>
      <queryTableField id="12" name="Clean Best" tableColumnId="12"/>
      <queryTableField id="13" name="Squat Best" tableColumnId="13"/>
      <queryTableField id="30" name="Grasa" tableColumnId="14"/>
      <queryTableField id="31" name="Musculo" tableColumnId="15"/>
      <queryTableField id="32" name="IMC" tableColumnId="16"/>
      <queryTableField id="33" name="PGC (%)"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DCAE903-0B7D-4E7D-B2C2-7635C566454A}" sourceName="Name">
  <pivotTables>
    <pivotTable tabId="17" name="pv_Peso"/>
    <pivotTable tabId="17" name="pv_speed"/>
    <pivotTable tabId="17" name="pv_strength"/>
    <pivotTable tabId="18" name="PivotTable47"/>
    <pivotTable tabId="17" name="PivotTable3"/>
  </pivotTables>
  <data>
    <tabular pivotCacheId="871046779">
      <items count="97">
        <i x="37"/>
        <i x="13"/>
        <i x="78"/>
        <i x="82"/>
        <i x="81"/>
        <i x="49"/>
        <i x="92"/>
        <i x="57"/>
        <i x="20"/>
        <i x="19"/>
        <i x="60"/>
        <i x="14"/>
        <i x="68"/>
        <i x="27"/>
        <i x="16"/>
        <i x="10"/>
        <i x="51"/>
        <i x="91"/>
        <i x="88"/>
        <i x="56"/>
        <i x="62"/>
        <i x="77"/>
        <i x="32"/>
        <i x="52"/>
        <i x="87"/>
        <i x="45"/>
        <i x="3"/>
        <i x="17"/>
        <i x="59"/>
        <i x="4"/>
        <i x="53"/>
        <i x="44"/>
        <i x="40"/>
        <i x="69"/>
        <i x="41"/>
        <i x="6"/>
        <i x="84"/>
        <i x="50"/>
        <i x="54"/>
        <i x="75"/>
        <i x="34" s="1"/>
        <i x="70"/>
        <i x="89"/>
        <i x="66"/>
        <i x="48"/>
        <i x="79"/>
        <i x="55"/>
        <i x="31"/>
        <i x="12"/>
        <i x="86"/>
        <i x="39"/>
        <i x="43"/>
        <i x="28"/>
        <i x="58"/>
        <i x="74"/>
        <i x="24"/>
        <i x="7"/>
        <i x="72"/>
        <i x="1"/>
        <i x="29"/>
        <i x="61"/>
        <i x="38"/>
        <i x="30"/>
        <i x="25"/>
        <i x="83"/>
        <i x="15"/>
        <i x="85"/>
        <i x="73"/>
        <i x="26"/>
        <i x="35"/>
        <i x="9"/>
        <i x="47"/>
        <i x="64"/>
        <i x="71"/>
        <i x="18"/>
        <i x="42"/>
        <i x="2"/>
        <i x="90"/>
        <i x="21"/>
        <i x="33"/>
        <i x="11"/>
        <i x="23"/>
        <i x="22"/>
        <i x="5"/>
        <i x="63"/>
        <i x="8"/>
        <i x="36"/>
        <i x="46"/>
        <i x="65"/>
        <i x="67"/>
        <i x="76"/>
        <i x="80"/>
        <i x="0"/>
        <i x="93" nd="1"/>
        <i x="94" nd="1"/>
        <i x="95" nd="1"/>
        <i x="9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 xr10:uid="{C61B519C-75E2-4A8F-8298-845233874E5A}" sourceName="Pos">
  <pivotTables>
    <pivotTable tabId="19" name="PivotTable2"/>
    <pivotTable tabId="19" name="PivotTable3"/>
    <pivotTable tabId="19" name="PivotTable5"/>
    <pivotTable tabId="19" name="PivotTable4"/>
    <pivotTable tabId="19" name="PivotTable9"/>
    <pivotTable tabId="19" name="PivotTable8"/>
    <pivotTable tabId="19" name="PivotTable7"/>
    <pivotTable tabId="19" name="PivotTable6"/>
  </pivotTables>
  <data>
    <tabular pivotCacheId="1356066405">
      <items count="11">
        <i x="0" s="1"/>
        <i x="1"/>
        <i x="4"/>
        <i x="2"/>
        <i x="3"/>
        <i x="5"/>
        <i x="6"/>
        <i x="7"/>
        <i x="8"/>
        <i x="9"/>
        <i x="1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39531118-4A62-4A12-AC79-CAF19D262A54}" cache="Slicer_Name" caption="Name" startItem="35" style="SlicerStyleOther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os" xr10:uid="{940C725B-7061-46E0-87E3-07D61CA08C57}" cache="Slicer_Pos" caption="Pos" style="SlicerStyleDark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D4ECFB-5038-4524-920F-6CB8FEB24160}" name="tbl_Pruebas" displayName="tbl_Pruebas" ref="A1:AB378" totalsRowShown="0" headerRowDxfId="868" dataDxfId="866" headerRowBorderDxfId="867" tableBorderDxfId="865" totalsRowBorderDxfId="864">
  <autoFilter ref="A1:AB378" xr:uid="{72D4ECFB-5038-4524-920F-6CB8FEB24160}"/>
  <tableColumns count="28">
    <tableColumn id="1" xr3:uid="{674BA495-6943-4C7F-858B-AE21893CADF2}" name="Matrícula" dataDxfId="863"/>
    <tableColumn id="20" xr3:uid="{8F28F7FC-4D8F-463F-9FEC-A331B719D1E7}" name="Name" dataDxfId="862">
      <calculatedColumnFormula array="1">_xlfn.XLOOKUP(tbl_Pruebas[[#This Row],[Matrícula]],tbl_players[Matrícula],tbl_players[Nombres]&amp;" "&amp;tbl_players[Apellidos])</calculatedColumnFormula>
    </tableColumn>
    <tableColumn id="21" xr3:uid="{88BF8480-0F50-4A33-A771-6902ACE498BF}" name="Pos" dataDxfId="861">
      <calculatedColumnFormula>_xlfn.XLOOKUP(tbl_Pruebas[[#This Row],[Matrícula]],tbl_players[Matrícula],tbl_players[Pos])</calculatedColumnFormula>
    </tableColumn>
    <tableColumn id="2" xr3:uid="{F1545969-D37A-41F2-9EB8-9357BBCF9A4F}" name="Fecha Test" dataDxfId="860"/>
    <tableColumn id="13" xr3:uid="{43EA0844-21BE-4647-A782-8BEF9A701AA4}" name="Peso" dataDxfId="859"/>
    <tableColumn id="14" xr3:uid="{3EB4DB3C-D229-4E22-8EE6-0FB4806EA3F5}" name="Estatura" dataDxfId="858"/>
    <tableColumn id="22" xr3:uid="{9B2C5F44-8CEC-45EB-A8C1-7B78535D7B61}" name="10 yrs Best" dataDxfId="857">
      <calculatedColumnFormula>IF(OR(H2="F", I2="F"), "", IF(AND(ISNUMBER(H2), ISNUMBER(I2)), MIN(H2, I2), IF(ISNUMBER(H2), H2, IF(ISNUMBER(I2), I2, ""))))</calculatedColumnFormula>
    </tableColumn>
    <tableColumn id="5" xr3:uid="{5BD2D356-019E-4402-BCB1-B9B7A083CB92}" name="10 yds 1" dataDxfId="856"/>
    <tableColumn id="6" xr3:uid="{FEEA6C01-1CC1-42B2-B9BF-9663EF394036}" name="10 yds 2" dataDxfId="855"/>
    <tableColumn id="28" xr3:uid="{85D07970-E824-4120-9BD6-0CCB90B80172}" name="40yrs" dataDxfId="854"/>
    <tableColumn id="24" xr3:uid="{94C8EF7D-EC8C-402A-80D4-7FD2E71C146A}" name="Pro Best" dataDxfId="853">
      <calculatedColumnFormula>IF(AND(ISNUMBER(L2), ISNUMBER(M2)), MIN(L2, M2), IF(ISNUMBER(L2), L2, IF(ISNUMBER(M2), M2, "")))</calculatedColumnFormula>
    </tableColumn>
    <tableColumn id="9" xr3:uid="{61935EF0-2EC3-4508-8940-E776762A692D}" name="Pro Rt" dataDxfId="852"/>
    <tableColumn id="10" xr3:uid="{7C842481-82A0-4E39-B33D-8993CA1FAA9E}" name="Pro Lt" dataDxfId="851"/>
    <tableColumn id="23" xr3:uid="{226B9ACC-6C44-46DE-B532-C49FFE52FE0B}" name="L Best" dataDxfId="850">
      <calculatedColumnFormula>IF(AND(ISNUMBER(O2), ISNUMBER(P2)), MIN(O2, P2), IF(ISNUMBER(O2), O2, IF(ISNUMBER(P2), P2, "")))</calculatedColumnFormula>
    </tableColumn>
    <tableColumn id="7" xr3:uid="{463C8C84-AA79-418F-B46E-CC4ED154339D}" name="L Rt" dataDxfId="849"/>
    <tableColumn id="8" xr3:uid="{A01269D7-AD9F-44B5-AEB8-F5FC4D19DDBC}" name="L Lt" dataDxfId="848"/>
    <tableColumn id="25" xr3:uid="{F7955D8B-B1CA-42A4-9C62-6636CFA6758D}" name="BJ Best" dataDxfId="847">
      <calculatedColumnFormula>IF(AND(ISNUMBER(R2), ISNUMBER(S2)), MAX(R2, S2), IF(ISNUMBER(R2), R2, IF(ISNUMBER(S2), S2, "")))</calculatedColumnFormula>
    </tableColumn>
    <tableColumn id="11" xr3:uid="{47464498-EFF0-4B36-B6CE-8B5222BEF8DD}" name="BJ 1" dataDxfId="846"/>
    <tableColumn id="12" xr3:uid="{2A029B43-DBA7-4E81-883B-8278E3895FFE}" name="BJ 2" dataDxfId="845"/>
    <tableColumn id="19" xr3:uid="{C4B95F60-206D-48AA-B58F-C40646AFF8CD}" name="BP Max" dataDxfId="844">
      <calculatedColumnFormula>IF(AND(ISNUMBER(U2), ISNUMBER(V2)), MAX(U2, V2), IF(ISNUMBER(U2), U2, IF(ISNUMBER(V2), V2, "")))</calculatedColumnFormula>
    </tableColumn>
    <tableColumn id="3" xr3:uid="{547F01D2-37D6-4F2D-A645-5B532C7F5E9D}" name="BP 1" dataDxfId="843"/>
    <tableColumn id="4" xr3:uid="{8A2A1F59-7F28-4B44-BB20-5E2363EC48AC}" name="BP 2" dataDxfId="842"/>
    <tableColumn id="26" xr3:uid="{54801769-F553-4512-B837-389E91563018}" name="Clean Best" dataDxfId="841">
      <calculatedColumnFormula>IF(AND(ISNUMBER(X2), ISNUMBER(Y2)), MAX(X2, Y2), IF(ISNUMBER(X2), X2, IF(ISNUMBER(Y2), Y2, "")))</calculatedColumnFormula>
    </tableColumn>
    <tableColumn id="15" xr3:uid="{1B1F3035-25D6-4422-A2B3-FDF2BE97B038}" name="Clean 1" dataDxfId="840"/>
    <tableColumn id="16" xr3:uid="{76A29908-A573-49AC-8AB5-6D79AFC02736}" name="Clean 2" dataDxfId="839"/>
    <tableColumn id="27" xr3:uid="{8BFB2127-0EE9-44D6-BF4D-9A5E1E60009F}" name="Squat Best" dataDxfId="838">
      <calculatedColumnFormula>IF(AND(ISNUMBER(AA2), ISNUMBER(AB2)), MAX(AA2, AB2), IF(ISNUMBER(AA2), AA2, IF(ISNUMBER(AB2), AB2, "")))</calculatedColumnFormula>
    </tableColumn>
    <tableColumn id="17" xr3:uid="{D24ADA14-86AC-456F-9CE5-F73151A6707D}" name="Squat 1" dataDxfId="837"/>
    <tableColumn id="18" xr3:uid="{1CCF102F-22C3-40A2-A294-81F9E6546C88}" name="Squat 2" dataDxfId="83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79312A-2589-4581-A9A1-19B4DEC15407}" name="tbl_players" displayName="tbl_players" ref="A2:K100" totalsRowShown="0">
  <autoFilter ref="A2:K100" xr:uid="{D479312A-2589-4581-A9A1-19B4DEC15407}"/>
  <sortState xmlns:xlrd2="http://schemas.microsoft.com/office/spreadsheetml/2017/richdata2" ref="A3:K98">
    <sortCondition ref="E2:E98"/>
  </sortState>
  <tableColumns count="11">
    <tableColumn id="1" xr3:uid="{05D1C98C-FDAB-4B21-BD44-A2D8FAFEB0DC}" name="Estatus" dataDxfId="835"/>
    <tableColumn id="2" xr3:uid="{E22B1007-9FB5-419C-B1BB-10AF6D6FC43F}" name="Matrícula" dataDxfId="834"/>
    <tableColumn id="3" xr3:uid="{5196A90D-742D-4A6D-A5C2-AEC5D898392B}" name="Pos" dataDxfId="833"/>
    <tableColumn id="4" xr3:uid="{9DB8C813-2790-4B85-8103-E81124E5AF7D}" name="COORD" dataDxfId="832"/>
    <tableColumn id="5" xr3:uid="{4C421611-5F07-4C37-972C-0B3A12E8DF60}" name="Nombres"/>
    <tableColumn id="6" xr3:uid="{38427784-B98E-43ED-AA15-0BBA381A7F77}" name="Apellidos"/>
    <tableColumn id="7" xr3:uid="{ABE8BB03-B517-4FCF-86CA-51E232F409D7}" name="Fecha Nac" dataDxfId="831"/>
    <tableColumn id="8" xr3:uid="{FB027848-AA87-46F1-AEB1-4EC5AD1C9131}" name="CURP"/>
    <tableColumn id="9" xr3:uid="{65FB8CA4-9653-44EC-9B2D-62DDE8EA82D1}" name="Año ingeso CCM" dataDxfId="830"/>
    <tableColumn id="10" xr3:uid="{767D2B3A-38AE-4BB1-BF58-763E3E2B89E9}" name="Carrera" dataDxfId="829"/>
    <tableColumn id="11" xr3:uid="{8B6AB617-C7E7-4449-8DAF-CC98410F3760}" name="Procedenci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C2215A-8AC9-42A4-9A13-6B0BE621C8E4}" name="tbl_Stats" displayName="tbl_Stats" ref="A1:R617" tableType="queryTable" totalsRowShown="0">
  <autoFilter ref="A1:R617" xr:uid="{96C2215A-8AC9-42A4-9A13-6B0BE621C8E4}"/>
  <tableColumns count="18">
    <tableColumn id="1" xr3:uid="{7A98D2B1-8A55-4881-A225-BAE6FA00F307}" uniqueName="1" name="Matrícula" queryTableFieldId="1" dataDxfId="828"/>
    <tableColumn id="2" xr3:uid="{B1342947-B3E7-4CE3-B58A-B8E3EB59B81D}" uniqueName="2" name="Name" queryTableFieldId="34"/>
    <tableColumn id="3" xr3:uid="{FE6313A8-701E-4A71-AFF1-5EBD19207FE2}" uniqueName="3" name="Pos" queryTableFieldId="3" dataDxfId="827"/>
    <tableColumn id="4" xr3:uid="{1AE5930B-FB76-4F99-995B-052EA62FC2B5}" uniqueName="4" name="Fecha" queryTableFieldId="4" dataDxfId="826"/>
    <tableColumn id="5" xr3:uid="{CB992BF0-29E4-4479-AD68-6E57930A6733}" uniqueName="5" name="Peso" queryTableFieldId="14"/>
    <tableColumn id="18" xr3:uid="{000AB759-BE6C-455E-AED2-1A8085079344}" uniqueName="18" name="40yrs" queryTableFieldId="36"/>
    <tableColumn id="6" xr3:uid="{67BF9429-C665-41B6-B044-1400C063B717}" uniqueName="6" name="Estatura" queryTableFieldId="15"/>
    <tableColumn id="7" xr3:uid="{FF7183EC-04C9-46C4-90C2-0F9B3B81C418}" uniqueName="7" name="10 yrs Best" queryTableFieldId="7"/>
    <tableColumn id="8" xr3:uid="{DED4FF62-92EC-4987-9D3D-FD60BC8E9C4F}" uniqueName="8" name="Pro Best" queryTableFieldId="8"/>
    <tableColumn id="9" xr3:uid="{4579F3CD-871A-452F-AE10-8868147BD479}" uniqueName="9" name="L Best" queryTableFieldId="9"/>
    <tableColumn id="10" xr3:uid="{AA2C9306-FA9E-4B30-9BCA-B5F3EB5F6151}" uniqueName="10" name="BJ Best" queryTableFieldId="10"/>
    <tableColumn id="11" xr3:uid="{2421C780-E288-4FF6-A7E0-E1C3F22A910C}" uniqueName="11" name="BP Max" queryTableFieldId="11"/>
    <tableColumn id="12" xr3:uid="{C9D21A9F-9757-4005-842C-87413D3864CE}" uniqueName="12" name="Clean Best" queryTableFieldId="12"/>
    <tableColumn id="13" xr3:uid="{1525E239-FE60-4C51-9B18-ACC572475ECD}" uniqueName="13" name="Squat Best" queryTableFieldId="13"/>
    <tableColumn id="14" xr3:uid="{405CB8B4-2E4F-437A-AA00-614690BEE038}" uniqueName="14" name="Grasa" queryTableFieldId="30"/>
    <tableColumn id="15" xr3:uid="{99440D67-5093-491C-BFC4-B5523F6662A4}" uniqueName="15" name="Musculo" queryTableFieldId="31"/>
    <tableColumn id="16" xr3:uid="{5464B695-CB50-4738-868E-C2BEAD586C7D}" uniqueName="16" name="IMC" queryTableFieldId="32"/>
    <tableColumn id="17" xr3:uid="{3EE7455B-8BC2-4269-A8BA-9B278300CE20}" uniqueName="17" name="PGC (%)" queryTableFieldId="33"/>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4.xml"/><Relationship Id="rId7"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2.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14.xml"/><Relationship Id="rId3" Type="http://schemas.openxmlformats.org/officeDocument/2006/relationships/pivotTable" Target="../pivotTables/pivotTable9.xml"/><Relationship Id="rId7" Type="http://schemas.openxmlformats.org/officeDocument/2006/relationships/pivotTable" Target="../pivotTables/pivotTable13.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10" Type="http://schemas.microsoft.com/office/2007/relationships/slicer" Target="../slicers/slicer2.xml"/><Relationship Id="rId4" Type="http://schemas.openxmlformats.org/officeDocument/2006/relationships/pivotTable" Target="../pivotTables/pivotTable10.xml"/><Relationship Id="rId9"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F840D-D67C-47D1-8DD7-44F59F1BC4EC}">
  <sheetPr codeName="Sheet2"/>
  <dimension ref="B1:AD9"/>
  <sheetViews>
    <sheetView zoomScale="90" zoomScaleNormal="90" workbookViewId="0">
      <selection activeCell="M4" sqref="M4"/>
    </sheetView>
  </sheetViews>
  <sheetFormatPr defaultRowHeight="14.4" x14ac:dyDescent="0.3"/>
  <cols>
    <col min="1" max="2" width="8.88671875" style="79"/>
    <col min="3" max="3" width="35.21875" style="79" customWidth="1"/>
    <col min="4" max="26" width="8.88671875" style="79"/>
    <col min="27" max="27" width="28.109375" style="79" customWidth="1"/>
    <col min="28" max="16384" width="8.88671875" style="79"/>
  </cols>
  <sheetData>
    <row r="1" spans="2:30" x14ac:dyDescent="0.3">
      <c r="B1" s="82" t="s">
        <v>512</v>
      </c>
      <c r="C1" t="s">
        <v>662</v>
      </c>
      <c r="AB1" s="24"/>
      <c r="AC1" s="24"/>
      <c r="AD1" s="24"/>
    </row>
    <row r="2" spans="2:30" x14ac:dyDescent="0.3">
      <c r="C2" s="142"/>
      <c r="Z2" s="23"/>
      <c r="AA2" s="24"/>
      <c r="AB2" s="24"/>
      <c r="AC2" s="24"/>
      <c r="AD2" s="24"/>
    </row>
    <row r="3" spans="2:30" x14ac:dyDescent="0.3">
      <c r="Z3"/>
      <c r="AA3"/>
      <c r="AB3"/>
      <c r="AC3"/>
      <c r="AD3"/>
    </row>
    <row r="4" spans="2:30" x14ac:dyDescent="0.3">
      <c r="Z4"/>
      <c r="AA4"/>
      <c r="AB4"/>
      <c r="AC4"/>
      <c r="AD4"/>
    </row>
    <row r="5" spans="2:30" x14ac:dyDescent="0.3">
      <c r="Z5"/>
      <c r="AA5"/>
      <c r="AB5"/>
      <c r="AC5"/>
      <c r="AD5"/>
    </row>
    <row r="6" spans="2:30" x14ac:dyDescent="0.3">
      <c r="Z6"/>
      <c r="AA6"/>
      <c r="AB6"/>
      <c r="AC6"/>
      <c r="AD6"/>
    </row>
    <row r="7" spans="2:30" x14ac:dyDescent="0.3">
      <c r="Z7"/>
      <c r="AA7"/>
      <c r="AB7"/>
      <c r="AC7"/>
      <c r="AD7"/>
    </row>
    <row r="8" spans="2:30" x14ac:dyDescent="0.3">
      <c r="Z8"/>
      <c r="AA8"/>
      <c r="AB8"/>
      <c r="AC8"/>
      <c r="AD8"/>
    </row>
    <row r="9" spans="2:30" x14ac:dyDescent="0.3">
      <c r="Z9"/>
      <c r="AA9"/>
      <c r="AB9"/>
      <c r="AC9"/>
      <c r="AD9"/>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397BE-0049-424B-9A0C-498A3A378086}">
  <sheetPr codeName="Sheet3"/>
  <dimension ref="A1:V71"/>
  <sheetViews>
    <sheetView zoomScale="98" workbookViewId="0">
      <selection activeCell="B17" sqref="B17"/>
    </sheetView>
  </sheetViews>
  <sheetFormatPr defaultRowHeight="14.4" x14ac:dyDescent="0.3"/>
  <cols>
    <col min="1" max="1" width="51.88671875" customWidth="1"/>
    <col min="2" max="2" width="8.33203125" style="23" customWidth="1"/>
    <col min="3" max="3" width="8.6640625" style="24" customWidth="1"/>
    <col min="4" max="4" width="6.33203125" style="24" customWidth="1"/>
    <col min="5" max="5" width="8.109375" style="24" customWidth="1"/>
    <col min="6" max="6" width="7.77734375" style="24" customWidth="1"/>
    <col min="7" max="7" width="7.6640625" customWidth="1"/>
    <col min="8" max="8" width="1.6640625" customWidth="1"/>
    <col min="10" max="10" width="7.6640625" style="24" customWidth="1"/>
    <col min="11" max="12" width="8.88671875" style="24"/>
    <col min="13" max="13" width="1.21875" customWidth="1"/>
    <col min="14" max="14" width="8.21875" customWidth="1"/>
    <col min="15" max="15" width="8.33203125" style="24" customWidth="1"/>
    <col min="16" max="16" width="8.5546875" style="24" bestFit="1" customWidth="1"/>
    <col min="17" max="17" width="1.44140625" customWidth="1"/>
    <col min="18" max="18" width="12.6640625" bestFit="1" customWidth="1"/>
    <col min="19" max="19" width="7.33203125" style="24" customWidth="1"/>
    <col min="20" max="20" width="5.109375" style="24" bestFit="1" customWidth="1"/>
    <col min="21" max="21" width="6.33203125" style="24" bestFit="1" customWidth="1"/>
  </cols>
  <sheetData>
    <row r="1" spans="1:22" ht="78" customHeight="1" x14ac:dyDescent="0.3">
      <c r="A1" s="79"/>
      <c r="B1" s="131"/>
      <c r="C1" s="129"/>
      <c r="D1" s="129"/>
      <c r="E1" s="129"/>
      <c r="F1" s="129"/>
      <c r="G1" s="79"/>
      <c r="H1" s="79"/>
      <c r="I1" s="79"/>
      <c r="J1" s="129"/>
      <c r="K1" s="129"/>
      <c r="L1" s="129"/>
      <c r="M1" s="79"/>
      <c r="N1" s="79"/>
      <c r="O1" s="129"/>
      <c r="P1" s="129"/>
      <c r="Q1" s="79"/>
      <c r="R1" s="79"/>
      <c r="S1" s="129"/>
      <c r="T1" s="129"/>
      <c r="U1" s="129"/>
      <c r="V1" s="79"/>
    </row>
    <row r="2" spans="1:22" hidden="1" x14ac:dyDescent="0.3">
      <c r="B2" s="143" t="s">
        <v>512</v>
      </c>
      <c r="C2" s="144" t="s">
        <v>662</v>
      </c>
      <c r="D2" s="24" t="str">
        <f>_xlfn.XLOOKUP(C2,tbl_Stats[Name],tbl_Stats[Pos])</f>
        <v>DL</v>
      </c>
      <c r="I2" s="143" t="s">
        <v>512</v>
      </c>
      <c r="J2" s="144" t="s">
        <v>662</v>
      </c>
      <c r="N2" s="154" t="s">
        <v>512</v>
      </c>
      <c r="O2" s="150" t="s">
        <v>662</v>
      </c>
      <c r="Q2" s="24"/>
      <c r="R2" s="82" t="s">
        <v>512</v>
      </c>
      <c r="S2" s="24" t="s">
        <v>626</v>
      </c>
    </row>
    <row r="3" spans="1:22" hidden="1" x14ac:dyDescent="0.3">
      <c r="I3" s="23"/>
      <c r="N3" s="23"/>
      <c r="Q3" s="24"/>
    </row>
    <row r="4" spans="1:22" x14ac:dyDescent="0.3">
      <c r="A4" s="79"/>
      <c r="B4" s="143" t="s">
        <v>760</v>
      </c>
      <c r="C4" s="145" t="s">
        <v>623</v>
      </c>
      <c r="D4" s="144" t="s">
        <v>744</v>
      </c>
      <c r="E4" s="145" t="s">
        <v>709</v>
      </c>
      <c r="F4" s="145" t="s">
        <v>619</v>
      </c>
      <c r="G4" s="145" t="s">
        <v>710</v>
      </c>
      <c r="H4" s="132"/>
      <c r="I4" s="143" t="s">
        <v>760</v>
      </c>
      <c r="J4" s="145" t="s">
        <v>622</v>
      </c>
      <c r="K4" s="145" t="s">
        <v>616</v>
      </c>
      <c r="L4" s="145" t="s">
        <v>617</v>
      </c>
      <c r="M4" s="132"/>
      <c r="N4" s="154" t="s">
        <v>760</v>
      </c>
      <c r="O4" s="151" t="s">
        <v>762</v>
      </c>
      <c r="P4" s="151" t="s">
        <v>763</v>
      </c>
      <c r="Q4" s="132"/>
      <c r="R4" s="82" t="s">
        <v>615</v>
      </c>
      <c r="S4" s="24" t="s">
        <v>722</v>
      </c>
      <c r="T4" s="24" t="s">
        <v>723</v>
      </c>
      <c r="U4" s="24" t="s">
        <v>724</v>
      </c>
      <c r="V4" s="129"/>
    </row>
    <row r="5" spans="1:22" x14ac:dyDescent="0.3">
      <c r="A5" s="79"/>
      <c r="B5" s="146">
        <v>44896</v>
      </c>
      <c r="C5" s="147">
        <v>1.72</v>
      </c>
      <c r="D5" s="148"/>
      <c r="E5" s="147">
        <v>4.8099999999999996</v>
      </c>
      <c r="F5" s="147">
        <v>8.1199999999999992</v>
      </c>
      <c r="G5" s="147">
        <v>2.46</v>
      </c>
      <c r="H5" s="132"/>
      <c r="I5" s="146">
        <v>44896</v>
      </c>
      <c r="J5" s="149"/>
      <c r="K5" s="149"/>
      <c r="L5" s="149"/>
      <c r="M5" s="132"/>
      <c r="N5" s="155">
        <v>45372</v>
      </c>
      <c r="O5" s="156"/>
      <c r="P5" s="156"/>
      <c r="Q5" s="132"/>
      <c r="R5" s="83">
        <v>45372</v>
      </c>
      <c r="V5" s="129"/>
    </row>
    <row r="6" spans="1:22" x14ac:dyDescent="0.3">
      <c r="A6" s="79"/>
      <c r="B6" s="146">
        <v>44986</v>
      </c>
      <c r="C6" s="147"/>
      <c r="D6" s="148"/>
      <c r="E6" s="147"/>
      <c r="F6" s="147"/>
      <c r="G6" s="147"/>
      <c r="H6" s="132"/>
      <c r="I6" s="146">
        <v>44986</v>
      </c>
      <c r="J6" s="149">
        <v>140</v>
      </c>
      <c r="K6" s="149">
        <v>115</v>
      </c>
      <c r="L6" s="149">
        <v>180</v>
      </c>
      <c r="M6" s="132"/>
      <c r="N6" s="155">
        <v>45322</v>
      </c>
      <c r="O6" s="156"/>
      <c r="P6" s="156"/>
      <c r="Q6" s="132"/>
      <c r="R6" s="83">
        <v>45322</v>
      </c>
      <c r="V6" s="129"/>
    </row>
    <row r="7" spans="1:22" x14ac:dyDescent="0.3">
      <c r="A7" s="79"/>
      <c r="B7" s="146">
        <v>45078</v>
      </c>
      <c r="C7" s="147">
        <v>1.55</v>
      </c>
      <c r="D7" s="148"/>
      <c r="E7" s="147">
        <v>4.6399999999999997</v>
      </c>
      <c r="F7" s="147">
        <v>7.31</v>
      </c>
      <c r="G7" s="147">
        <v>2.48</v>
      </c>
      <c r="H7" s="132"/>
      <c r="I7" s="146">
        <v>45078</v>
      </c>
      <c r="J7" s="149">
        <v>140</v>
      </c>
      <c r="K7" s="149"/>
      <c r="L7" s="149"/>
      <c r="M7" s="132"/>
      <c r="N7" s="155">
        <v>45251</v>
      </c>
      <c r="O7" s="156"/>
      <c r="P7" s="156"/>
      <c r="Q7" s="132"/>
      <c r="R7" s="83">
        <v>45251</v>
      </c>
      <c r="V7" s="129"/>
    </row>
    <row r="8" spans="1:22" x14ac:dyDescent="0.3">
      <c r="A8" s="79"/>
      <c r="B8" s="146">
        <v>45108</v>
      </c>
      <c r="C8" s="147"/>
      <c r="D8" s="148"/>
      <c r="E8" s="147"/>
      <c r="F8" s="147"/>
      <c r="G8" s="147"/>
      <c r="H8" s="132"/>
      <c r="I8" s="146">
        <v>45108</v>
      </c>
      <c r="J8" s="149"/>
      <c r="K8" s="149"/>
      <c r="L8" s="149"/>
      <c r="M8" s="132"/>
      <c r="N8" s="155">
        <v>45231</v>
      </c>
      <c r="O8" s="156">
        <v>102.4</v>
      </c>
      <c r="P8" s="156">
        <v>180.5</v>
      </c>
      <c r="Q8" s="132"/>
      <c r="R8" s="83">
        <v>45231</v>
      </c>
      <c r="S8" s="24">
        <v>13.5</v>
      </c>
      <c r="T8" s="24">
        <v>25.8</v>
      </c>
      <c r="U8" s="24">
        <v>17.2</v>
      </c>
      <c r="V8" s="129"/>
    </row>
    <row r="9" spans="1:22" x14ac:dyDescent="0.3">
      <c r="A9" s="79"/>
      <c r="B9" s="146">
        <v>45251</v>
      </c>
      <c r="C9" s="147">
        <v>1.58</v>
      </c>
      <c r="D9" s="148"/>
      <c r="E9" s="147">
        <v>4.8499999999999996</v>
      </c>
      <c r="F9" s="147">
        <v>7.29</v>
      </c>
      <c r="G9" s="147">
        <v>2.65</v>
      </c>
      <c r="H9" s="132"/>
      <c r="I9" s="146">
        <v>45251</v>
      </c>
      <c r="J9" s="149">
        <v>140</v>
      </c>
      <c r="K9" s="149">
        <v>100</v>
      </c>
      <c r="L9" s="149">
        <v>190</v>
      </c>
      <c r="M9" s="132"/>
      <c r="N9" s="155">
        <v>45139</v>
      </c>
      <c r="O9" s="156">
        <v>100.9</v>
      </c>
      <c r="P9" s="156">
        <v>180</v>
      </c>
      <c r="Q9" s="132"/>
      <c r="R9" s="83">
        <v>45139</v>
      </c>
      <c r="S9" s="24">
        <v>11.7</v>
      </c>
      <c r="T9" s="24">
        <v>24.4</v>
      </c>
      <c r="U9" s="24">
        <v>15.7</v>
      </c>
      <c r="V9" s="129"/>
    </row>
    <row r="10" spans="1:22" x14ac:dyDescent="0.3">
      <c r="A10" s="79"/>
      <c r="B10" s="146">
        <v>45139</v>
      </c>
      <c r="C10" s="147"/>
      <c r="D10" s="148"/>
      <c r="E10" s="147"/>
      <c r="F10" s="147"/>
      <c r="G10" s="147"/>
      <c r="H10" s="132"/>
      <c r="I10" s="146">
        <v>45139</v>
      </c>
      <c r="J10" s="149"/>
      <c r="K10" s="149"/>
      <c r="L10" s="149"/>
      <c r="M10" s="132"/>
      <c r="N10" s="155">
        <v>45108</v>
      </c>
      <c r="O10" s="156">
        <v>103</v>
      </c>
      <c r="P10" s="156">
        <v>181</v>
      </c>
      <c r="Q10" s="132"/>
      <c r="R10" s="83">
        <v>45108</v>
      </c>
      <c r="S10" s="24">
        <v>11.7</v>
      </c>
      <c r="T10" s="24">
        <v>24.4</v>
      </c>
      <c r="U10" s="24">
        <v>15.7</v>
      </c>
      <c r="V10" s="129"/>
    </row>
    <row r="11" spans="1:22" x14ac:dyDescent="0.3">
      <c r="A11" s="79"/>
      <c r="B11" s="146">
        <v>45231</v>
      </c>
      <c r="C11" s="147"/>
      <c r="D11" s="148"/>
      <c r="E11" s="147"/>
      <c r="F11" s="147"/>
      <c r="G11" s="147"/>
      <c r="H11" s="132"/>
      <c r="I11" s="146">
        <v>45231</v>
      </c>
      <c r="J11" s="149"/>
      <c r="K11" s="149"/>
      <c r="L11" s="149"/>
      <c r="M11" s="132"/>
      <c r="N11" s="155">
        <v>45078</v>
      </c>
      <c r="O11" s="156">
        <v>104.6</v>
      </c>
      <c r="P11" s="156">
        <v>181.3</v>
      </c>
      <c r="Q11" s="132"/>
      <c r="V11" s="129"/>
    </row>
    <row r="12" spans="1:22" x14ac:dyDescent="0.3">
      <c r="A12" s="79"/>
      <c r="B12" s="146">
        <v>45322</v>
      </c>
      <c r="C12" s="147">
        <v>1.58</v>
      </c>
      <c r="D12" s="148"/>
      <c r="E12" s="147">
        <v>7.75</v>
      </c>
      <c r="F12" s="147">
        <v>4.9000000000000004</v>
      </c>
      <c r="G12" s="147">
        <v>2.63</v>
      </c>
      <c r="H12" s="132"/>
      <c r="I12" s="146">
        <v>45322</v>
      </c>
      <c r="J12" s="149"/>
      <c r="K12" s="149"/>
      <c r="L12" s="149"/>
      <c r="M12" s="132"/>
      <c r="N12" s="155">
        <v>44986</v>
      </c>
      <c r="O12" s="156"/>
      <c r="P12" s="156"/>
      <c r="Q12" s="132"/>
      <c r="V12" s="129"/>
    </row>
    <row r="13" spans="1:22" x14ac:dyDescent="0.3">
      <c r="A13" s="79"/>
      <c r="B13" s="146">
        <v>45372</v>
      </c>
      <c r="C13" s="147">
        <v>1.54</v>
      </c>
      <c r="D13" s="148">
        <v>4.87</v>
      </c>
      <c r="E13" s="147">
        <v>4.5999999999999996</v>
      </c>
      <c r="F13" s="147">
        <v>7.62</v>
      </c>
      <c r="G13" s="147">
        <v>2.68</v>
      </c>
      <c r="H13" s="79"/>
      <c r="I13" s="146">
        <v>45372</v>
      </c>
      <c r="J13" s="149">
        <v>150</v>
      </c>
      <c r="K13" s="149">
        <v>135</v>
      </c>
      <c r="L13" s="149">
        <v>200</v>
      </c>
      <c r="M13" s="79"/>
      <c r="N13" s="155">
        <v>44896</v>
      </c>
      <c r="O13" s="156">
        <v>109.8</v>
      </c>
      <c r="P13" s="156"/>
      <c r="Q13" s="129"/>
      <c r="R13" s="79"/>
      <c r="S13" s="129"/>
      <c r="T13" s="129"/>
      <c r="U13" s="129"/>
      <c r="V13" s="79"/>
    </row>
    <row r="14" spans="1:22" x14ac:dyDescent="0.3">
      <c r="A14" s="79"/>
      <c r="B14" s="131"/>
      <c r="C14" s="129"/>
      <c r="D14" s="129"/>
      <c r="E14" s="129"/>
      <c r="F14" s="129"/>
      <c r="G14" s="79"/>
      <c r="H14" s="79"/>
      <c r="I14" s="79"/>
      <c r="J14" s="129"/>
      <c r="K14" s="129"/>
      <c r="L14" s="129"/>
      <c r="M14" s="79"/>
      <c r="N14" s="155" t="s">
        <v>761</v>
      </c>
      <c r="O14" s="156">
        <v>109.8</v>
      </c>
      <c r="P14" s="156">
        <v>181.3</v>
      </c>
      <c r="Q14" s="129"/>
      <c r="R14" s="79"/>
      <c r="S14" s="129"/>
      <c r="T14" s="129"/>
      <c r="U14" s="129"/>
      <c r="V14" s="79"/>
    </row>
    <row r="15" spans="1:22" x14ac:dyDescent="0.3">
      <c r="A15" s="79"/>
      <c r="B15" s="131"/>
      <c r="C15" s="129"/>
      <c r="D15" s="129"/>
      <c r="E15" s="129"/>
      <c r="F15" s="129"/>
      <c r="G15" s="79"/>
      <c r="H15" s="79"/>
      <c r="I15" s="79"/>
      <c r="J15" s="129"/>
      <c r="K15" s="129"/>
      <c r="L15" s="129"/>
      <c r="M15" s="79"/>
      <c r="N15" s="131"/>
      <c r="O15" s="129"/>
      <c r="P15" s="129"/>
      <c r="Q15" s="129"/>
      <c r="R15" s="79"/>
      <c r="S15" s="129"/>
      <c r="T15" s="129"/>
      <c r="U15" s="129"/>
      <c r="V15" s="79"/>
    </row>
    <row r="16" spans="1:22" x14ac:dyDescent="0.3">
      <c r="A16" s="79"/>
      <c r="B16" s="131"/>
      <c r="C16" s="129"/>
      <c r="D16" s="129"/>
      <c r="E16" s="129"/>
      <c r="F16" s="129"/>
      <c r="G16" s="79"/>
      <c r="H16" s="79"/>
      <c r="I16" s="79"/>
      <c r="J16" s="129"/>
      <c r="K16" s="129"/>
      <c r="L16" s="129"/>
      <c r="M16" s="79"/>
      <c r="N16" s="131"/>
      <c r="O16" s="129"/>
      <c r="P16" s="129"/>
      <c r="Q16" s="129"/>
      <c r="R16" s="79"/>
      <c r="S16" s="129"/>
      <c r="T16" s="129"/>
      <c r="U16" s="129"/>
      <c r="V16" s="79"/>
    </row>
    <row r="17" spans="1:22" x14ac:dyDescent="0.3">
      <c r="A17" s="79"/>
      <c r="B17" s="131"/>
      <c r="C17" s="79"/>
      <c r="D17" s="129"/>
      <c r="E17" s="129"/>
      <c r="F17" s="129"/>
      <c r="G17" s="79"/>
      <c r="H17" s="79"/>
      <c r="I17" s="79"/>
      <c r="J17" s="129"/>
      <c r="K17" s="129"/>
      <c r="L17" s="129"/>
      <c r="M17" s="79"/>
      <c r="N17" s="131"/>
      <c r="O17" s="129"/>
      <c r="P17" s="129"/>
      <c r="Q17" s="129"/>
      <c r="R17" s="79"/>
      <c r="S17" s="129"/>
      <c r="T17" s="129"/>
      <c r="U17" s="129"/>
      <c r="V17" s="79"/>
    </row>
    <row r="18" spans="1:22" hidden="1" x14ac:dyDescent="0.3">
      <c r="A18" s="79"/>
      <c r="N18" s="150" t="s">
        <v>512</v>
      </c>
      <c r="O18" s="150" t="s">
        <v>662</v>
      </c>
      <c r="Q18" s="24"/>
    </row>
    <row r="19" spans="1:22" hidden="1" x14ac:dyDescent="0.3">
      <c r="A19" s="79"/>
      <c r="N19" s="23"/>
      <c r="Q19" s="24"/>
    </row>
    <row r="20" spans="1:22" hidden="1" x14ac:dyDescent="0.3">
      <c r="A20" s="79"/>
      <c r="B20" s="131"/>
      <c r="C20" s="129"/>
      <c r="D20" s="129"/>
      <c r="E20" s="129"/>
      <c r="F20" s="129"/>
      <c r="G20" s="79"/>
      <c r="H20" s="79"/>
      <c r="I20" s="79"/>
      <c r="J20" s="129"/>
      <c r="K20" s="129"/>
      <c r="L20" s="129"/>
      <c r="M20" s="79"/>
      <c r="N20" s="150" t="s">
        <v>719</v>
      </c>
      <c r="O20" s="151" t="s">
        <v>720</v>
      </c>
      <c r="P20" s="129"/>
      <c r="Q20" s="129"/>
      <c r="R20" s="79"/>
      <c r="S20" s="129"/>
      <c r="T20" s="129"/>
      <c r="U20" s="129"/>
      <c r="V20" s="79"/>
    </row>
    <row r="21" spans="1:22" hidden="1" x14ac:dyDescent="0.3">
      <c r="A21" s="79"/>
      <c r="B21" s="131"/>
      <c r="C21" s="129"/>
      <c r="D21" s="129"/>
      <c r="E21" s="129"/>
      <c r="F21" s="129"/>
      <c r="G21" s="79"/>
      <c r="H21" s="79"/>
      <c r="I21" s="79"/>
      <c r="J21" s="129"/>
      <c r="K21" s="129"/>
      <c r="L21" s="129"/>
      <c r="M21" s="79"/>
      <c r="N21" s="152">
        <v>109.8</v>
      </c>
      <c r="O21" s="153">
        <v>181.3</v>
      </c>
      <c r="P21" s="129"/>
      <c r="Q21" s="129"/>
      <c r="R21" s="79"/>
      <c r="S21" s="129"/>
      <c r="T21" s="129"/>
      <c r="U21" s="129"/>
      <c r="V21" s="79"/>
    </row>
    <row r="22" spans="1:22" x14ac:dyDescent="0.3">
      <c r="A22" s="79"/>
      <c r="B22" s="131"/>
      <c r="C22" s="129"/>
      <c r="D22" s="129"/>
      <c r="E22" s="129"/>
      <c r="F22" s="129"/>
      <c r="G22" s="79"/>
      <c r="H22" s="79"/>
      <c r="I22" s="79"/>
      <c r="J22" s="129"/>
      <c r="K22" s="129"/>
      <c r="L22" s="129"/>
      <c r="M22" s="79"/>
      <c r="N22" s="79"/>
      <c r="O22" s="129"/>
      <c r="P22" s="129"/>
      <c r="Q22" s="79"/>
      <c r="R22" s="79"/>
      <c r="S22" s="129"/>
      <c r="T22" s="129"/>
      <c r="U22" s="129"/>
      <c r="V22" s="79"/>
    </row>
    <row r="23" spans="1:22" x14ac:dyDescent="0.3">
      <c r="A23" s="79"/>
      <c r="B23" s="131"/>
      <c r="C23" s="129"/>
      <c r="D23" s="129"/>
      <c r="E23" s="129"/>
      <c r="F23" s="129"/>
      <c r="G23" s="79"/>
      <c r="H23" s="79"/>
      <c r="I23" s="79"/>
      <c r="J23" s="129"/>
      <c r="K23" s="129"/>
      <c r="L23" s="129"/>
      <c r="M23" s="79"/>
      <c r="N23" s="79"/>
      <c r="O23" s="129"/>
      <c r="P23" s="129"/>
      <c r="Q23" s="79"/>
      <c r="R23" s="79"/>
      <c r="S23" s="129"/>
      <c r="T23" s="129"/>
      <c r="U23" s="129"/>
      <c r="V23" s="79"/>
    </row>
    <row r="24" spans="1:22" x14ac:dyDescent="0.3">
      <c r="A24" s="79"/>
      <c r="B24" s="131"/>
      <c r="C24" s="129"/>
      <c r="D24" s="129"/>
      <c r="E24" s="129"/>
      <c r="F24" s="129"/>
      <c r="G24" s="79"/>
      <c r="H24" s="79"/>
      <c r="I24" s="79"/>
      <c r="J24" s="129"/>
      <c r="K24" s="129"/>
      <c r="L24" s="129"/>
      <c r="M24" s="79"/>
      <c r="N24" s="79"/>
      <c r="O24" s="129"/>
      <c r="P24" s="129"/>
      <c r="Q24" s="79"/>
      <c r="R24" s="79"/>
      <c r="S24" s="129"/>
      <c r="T24" s="129"/>
      <c r="U24" s="129"/>
      <c r="V24" s="79"/>
    </row>
    <row r="25" spans="1:22" x14ac:dyDescent="0.3">
      <c r="A25" s="79"/>
      <c r="B25" s="131"/>
      <c r="C25" s="129"/>
      <c r="D25" s="129"/>
      <c r="E25" s="129"/>
      <c r="F25" s="129"/>
      <c r="G25" s="79"/>
      <c r="H25" s="79"/>
      <c r="I25" s="79"/>
      <c r="J25" s="129"/>
      <c r="K25" s="129"/>
      <c r="L25" s="129"/>
      <c r="M25" s="79"/>
      <c r="N25" s="79"/>
      <c r="O25" s="129"/>
      <c r="P25" s="129"/>
      <c r="Q25" s="79"/>
      <c r="R25" s="79"/>
      <c r="S25" s="129"/>
      <c r="T25" s="129"/>
      <c r="U25" s="129"/>
      <c r="V25" s="79"/>
    </row>
    <row r="26" spans="1:22" x14ac:dyDescent="0.3">
      <c r="A26" s="79"/>
      <c r="B26" s="131"/>
      <c r="C26" s="129"/>
      <c r="D26" s="129"/>
      <c r="E26" s="129"/>
      <c r="F26" s="129"/>
      <c r="G26" s="79"/>
      <c r="H26" s="79"/>
      <c r="I26" s="79"/>
      <c r="J26" s="129"/>
      <c r="K26" s="129"/>
      <c r="L26" s="129"/>
      <c r="M26" s="79"/>
      <c r="N26" s="79"/>
      <c r="O26" s="129"/>
      <c r="P26" s="129"/>
      <c r="Q26" s="79"/>
      <c r="R26" s="79"/>
      <c r="S26" s="129"/>
      <c r="T26" s="129"/>
      <c r="U26" s="129"/>
      <c r="V26" s="79"/>
    </row>
    <row r="27" spans="1:22" x14ac:dyDescent="0.3">
      <c r="A27" s="79"/>
      <c r="B27" s="131"/>
      <c r="C27" s="129"/>
      <c r="D27" s="129"/>
      <c r="E27" s="129"/>
      <c r="F27" s="129"/>
      <c r="G27" s="79"/>
      <c r="H27" s="79"/>
      <c r="I27" s="79"/>
      <c r="J27" s="129"/>
      <c r="K27" s="129"/>
      <c r="L27" s="129"/>
      <c r="M27" s="79"/>
      <c r="N27" s="79"/>
      <c r="O27" s="129"/>
      <c r="P27" s="129"/>
      <c r="Q27" s="79"/>
      <c r="R27" s="79"/>
      <c r="S27" s="129"/>
      <c r="T27" s="129"/>
      <c r="U27" s="129"/>
      <c r="V27" s="79"/>
    </row>
    <row r="28" spans="1:22" x14ac:dyDescent="0.3">
      <c r="A28" s="79"/>
      <c r="B28" s="131"/>
      <c r="C28" s="79"/>
      <c r="D28" s="79"/>
      <c r="E28" s="79"/>
      <c r="F28" s="129"/>
      <c r="G28" s="79"/>
      <c r="H28" s="79"/>
      <c r="I28" s="79"/>
      <c r="J28" s="129"/>
      <c r="K28" s="129"/>
      <c r="L28" s="129"/>
      <c r="M28" s="79"/>
      <c r="N28" s="79"/>
      <c r="O28" s="129"/>
      <c r="P28" s="129"/>
      <c r="Q28" s="79"/>
      <c r="R28" s="79"/>
      <c r="S28" s="129"/>
      <c r="T28" s="129"/>
      <c r="U28" s="129"/>
      <c r="V28" s="79"/>
    </row>
    <row r="29" spans="1:22" x14ac:dyDescent="0.3">
      <c r="A29" s="79"/>
      <c r="B29" s="131"/>
      <c r="C29" s="79"/>
      <c r="D29" s="79"/>
      <c r="E29" s="79"/>
      <c r="F29" s="129"/>
      <c r="G29" s="79"/>
      <c r="H29" s="79"/>
      <c r="I29" s="79"/>
      <c r="J29" s="129"/>
      <c r="K29" s="129"/>
      <c r="L29" s="129"/>
      <c r="M29" s="79"/>
      <c r="N29" s="79"/>
      <c r="O29" s="129"/>
      <c r="P29" s="129"/>
      <c r="Q29" s="79"/>
      <c r="R29" s="79"/>
      <c r="S29" s="129"/>
      <c r="T29" s="129"/>
      <c r="U29" s="129"/>
      <c r="V29" s="79"/>
    </row>
    <row r="30" spans="1:22" x14ac:dyDescent="0.3">
      <c r="A30" s="79"/>
      <c r="B30" s="131"/>
      <c r="C30" s="79"/>
      <c r="D30" s="79"/>
      <c r="E30" s="79"/>
      <c r="F30" s="129"/>
      <c r="G30" s="79"/>
      <c r="H30" s="79"/>
      <c r="I30" s="79"/>
      <c r="J30" s="129"/>
      <c r="K30" s="129"/>
      <c r="L30" s="129"/>
      <c r="M30" s="79"/>
      <c r="N30" s="79"/>
      <c r="O30" s="129"/>
      <c r="P30" s="129"/>
      <c r="Q30" s="79"/>
      <c r="R30" s="79"/>
      <c r="S30" s="129"/>
      <c r="T30" s="129"/>
      <c r="U30" s="129"/>
      <c r="V30" s="79"/>
    </row>
    <row r="31" spans="1:22" x14ac:dyDescent="0.3">
      <c r="A31" s="79"/>
      <c r="B31" s="131"/>
      <c r="C31" s="79"/>
      <c r="D31" s="79"/>
      <c r="E31" s="79"/>
      <c r="F31" s="129"/>
      <c r="G31" s="79"/>
      <c r="H31" s="79"/>
      <c r="I31" s="79"/>
      <c r="J31" s="129"/>
      <c r="K31" s="129"/>
      <c r="L31" s="129"/>
      <c r="M31" s="79"/>
      <c r="N31" s="79"/>
      <c r="O31" s="129"/>
      <c r="P31" s="129"/>
      <c r="Q31" s="79"/>
      <c r="R31" s="79"/>
      <c r="S31" s="129"/>
      <c r="T31" s="129"/>
      <c r="U31" s="129"/>
      <c r="V31" s="79"/>
    </row>
    <row r="32" spans="1:22" x14ac:dyDescent="0.3">
      <c r="C32"/>
      <c r="D32"/>
      <c r="E32"/>
    </row>
    <row r="33" spans="3:4" x14ac:dyDescent="0.3">
      <c r="C33"/>
      <c r="D33"/>
    </row>
    <row r="34" spans="3:4" x14ac:dyDescent="0.3">
      <c r="C34"/>
      <c r="D34"/>
    </row>
    <row r="35" spans="3:4" x14ac:dyDescent="0.3">
      <c r="C35"/>
      <c r="D35"/>
    </row>
    <row r="56" spans="2:4" x14ac:dyDescent="0.3">
      <c r="B56"/>
      <c r="C56"/>
      <c r="D56"/>
    </row>
    <row r="57" spans="2:4" x14ac:dyDescent="0.3">
      <c r="B57"/>
      <c r="C57"/>
      <c r="D57"/>
    </row>
    <row r="58" spans="2:4" x14ac:dyDescent="0.3">
      <c r="B58"/>
      <c r="C58"/>
      <c r="D58"/>
    </row>
    <row r="59" spans="2:4" x14ac:dyDescent="0.3">
      <c r="B59"/>
      <c r="C59"/>
      <c r="D59"/>
    </row>
    <row r="60" spans="2:4" x14ac:dyDescent="0.3">
      <c r="B60"/>
      <c r="C60"/>
      <c r="D60"/>
    </row>
    <row r="61" spans="2:4" x14ac:dyDescent="0.3">
      <c r="B61"/>
      <c r="C61"/>
      <c r="D61"/>
    </row>
    <row r="62" spans="2:4" x14ac:dyDescent="0.3">
      <c r="B62"/>
      <c r="C62"/>
      <c r="D62"/>
    </row>
    <row r="63" spans="2:4" x14ac:dyDescent="0.3">
      <c r="B63"/>
      <c r="C63"/>
      <c r="D63"/>
    </row>
    <row r="64" spans="2:4" x14ac:dyDescent="0.3">
      <c r="B64"/>
      <c r="C64"/>
      <c r="D64"/>
    </row>
    <row r="65" spans="2:4" x14ac:dyDescent="0.3">
      <c r="B65"/>
      <c r="C65"/>
      <c r="D65"/>
    </row>
    <row r="66" spans="2:4" x14ac:dyDescent="0.3">
      <c r="B66"/>
      <c r="C66"/>
      <c r="D66"/>
    </row>
    <row r="67" spans="2:4" x14ac:dyDescent="0.3">
      <c r="B67"/>
      <c r="C67"/>
      <c r="D67"/>
    </row>
    <row r="68" spans="2:4" x14ac:dyDescent="0.3">
      <c r="B68"/>
      <c r="C68"/>
      <c r="D68"/>
    </row>
    <row r="69" spans="2:4" x14ac:dyDescent="0.3">
      <c r="B69"/>
      <c r="C69"/>
      <c r="D69"/>
    </row>
    <row r="70" spans="2:4" x14ac:dyDescent="0.3">
      <c r="B70"/>
      <c r="C70"/>
      <c r="D70"/>
    </row>
    <row r="71" spans="2:4" x14ac:dyDescent="0.3">
      <c r="B71"/>
      <c r="C71"/>
      <c r="D71"/>
    </row>
  </sheetData>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8C660-C694-44AB-B3E6-CEA78A6AF10E}">
  <sheetPr codeName="Sheet5"/>
  <dimension ref="A1:AB94"/>
  <sheetViews>
    <sheetView tabSelected="1" workbookViewId="0">
      <selection activeCell="R23" sqref="R23"/>
    </sheetView>
  </sheetViews>
  <sheetFormatPr defaultRowHeight="14.4" x14ac:dyDescent="0.3"/>
  <cols>
    <col min="4" max="4" width="1.6640625" customWidth="1"/>
    <col min="5" max="5" width="28.33203125" bestFit="1" customWidth="1"/>
    <col min="6" max="6" width="9.77734375" style="24" bestFit="1" customWidth="1"/>
    <col min="7" max="7" width="2" customWidth="1"/>
    <col min="8" max="8" width="28.33203125" bestFit="1" customWidth="1"/>
    <col min="9" max="9" width="9.33203125" style="24" bestFit="1" customWidth="1"/>
    <col min="10" max="10" width="2.33203125" customWidth="1"/>
    <col min="11" max="11" width="28.33203125" bestFit="1" customWidth="1"/>
    <col min="12" max="12" width="11.44140625" style="24" bestFit="1" customWidth="1"/>
    <col min="13" max="13" width="2.21875" customWidth="1"/>
    <col min="14" max="14" width="28.33203125" bestFit="1" customWidth="1"/>
    <col min="15" max="15" width="10.6640625" style="24" bestFit="1" customWidth="1"/>
    <col min="16" max="16" width="2.21875" customWidth="1"/>
    <col min="17" max="17" width="28.33203125" bestFit="1" customWidth="1"/>
    <col min="18" max="18" width="13.109375" style="24" bestFit="1" customWidth="1"/>
    <col min="19" max="19" width="2.33203125" customWidth="1"/>
    <col min="20" max="20" width="28.33203125" bestFit="1" customWidth="1"/>
    <col min="21" max="21" width="10" style="24" bestFit="1" customWidth="1"/>
    <col min="22" max="22" width="2.5546875" customWidth="1"/>
    <col min="23" max="23" width="28.33203125" bestFit="1" customWidth="1"/>
    <col min="24" max="24" width="9.5546875" style="24" bestFit="1" customWidth="1"/>
    <col min="25" max="25" width="3.33203125" customWidth="1"/>
    <col min="26" max="26" width="28.33203125" bestFit="1" customWidth="1"/>
    <col min="27" max="27" width="9.5546875" style="24" bestFit="1" customWidth="1"/>
  </cols>
  <sheetData>
    <row r="1" spans="1:28" ht="74.400000000000006" customHeight="1" x14ac:dyDescent="0.3">
      <c r="A1" s="79"/>
      <c r="B1" s="79"/>
      <c r="C1" s="79"/>
      <c r="D1" s="79"/>
      <c r="E1" s="79"/>
      <c r="F1" s="129"/>
      <c r="G1" s="79"/>
      <c r="H1" s="79"/>
      <c r="I1" s="129"/>
      <c r="J1" s="79"/>
      <c r="K1" s="79"/>
      <c r="L1" s="129"/>
      <c r="M1" s="79"/>
      <c r="N1" s="79"/>
      <c r="O1" s="129"/>
      <c r="P1" s="79"/>
      <c r="Q1" s="79"/>
      <c r="R1" s="129"/>
      <c r="S1" s="79"/>
      <c r="T1" s="79"/>
      <c r="U1" s="129"/>
      <c r="V1" s="79"/>
      <c r="W1" s="79"/>
      <c r="X1" s="129"/>
      <c r="Y1" s="79"/>
      <c r="Z1" s="79"/>
      <c r="AA1" s="129"/>
      <c r="AB1" s="79"/>
    </row>
    <row r="2" spans="1:28" hidden="1" x14ac:dyDescent="0.3">
      <c r="E2" s="150" t="s">
        <v>513</v>
      </c>
      <c r="F2" s="150" t="s">
        <v>529</v>
      </c>
      <c r="H2" s="150" t="s">
        <v>513</v>
      </c>
      <c r="I2" s="150" t="s">
        <v>529</v>
      </c>
      <c r="K2" s="150" t="s">
        <v>513</v>
      </c>
      <c r="L2" s="150" t="s">
        <v>529</v>
      </c>
      <c r="N2" s="150" t="s">
        <v>513</v>
      </c>
      <c r="O2" s="150" t="s">
        <v>529</v>
      </c>
      <c r="Q2" s="150" t="s">
        <v>513</v>
      </c>
      <c r="R2" s="150" t="s">
        <v>529</v>
      </c>
      <c r="T2" s="150" t="s">
        <v>513</v>
      </c>
      <c r="U2" s="150" t="s">
        <v>529</v>
      </c>
      <c r="W2" s="150" t="s">
        <v>513</v>
      </c>
      <c r="X2" s="150" t="s">
        <v>529</v>
      </c>
      <c r="Z2" s="150" t="s">
        <v>513</v>
      </c>
      <c r="AA2" s="150" t="s">
        <v>529</v>
      </c>
    </row>
    <row r="3" spans="1:28" ht="18" customHeight="1" x14ac:dyDescent="0.3">
      <c r="A3" s="79"/>
      <c r="B3" s="79"/>
      <c r="C3" s="79"/>
      <c r="D3" s="79"/>
      <c r="E3" s="133" t="s">
        <v>749</v>
      </c>
      <c r="F3" s="133"/>
      <c r="G3" s="79"/>
      <c r="H3" s="133" t="s">
        <v>756</v>
      </c>
      <c r="I3" s="133"/>
      <c r="J3" s="79"/>
      <c r="K3" s="133" t="s">
        <v>751</v>
      </c>
      <c r="L3" s="133"/>
      <c r="M3" s="79"/>
      <c r="N3" s="133" t="s">
        <v>752</v>
      </c>
      <c r="O3" s="133"/>
      <c r="P3" s="79"/>
      <c r="Q3" s="133" t="s">
        <v>757</v>
      </c>
      <c r="R3" s="133"/>
      <c r="S3" s="79"/>
      <c r="T3" s="133" t="s">
        <v>758</v>
      </c>
      <c r="U3" s="133"/>
      <c r="V3" s="79"/>
      <c r="W3" s="133" t="s">
        <v>759</v>
      </c>
      <c r="X3" s="133"/>
      <c r="Y3" s="79"/>
      <c r="Z3" s="133" t="s">
        <v>755</v>
      </c>
      <c r="AA3" s="133"/>
      <c r="AB3" s="79"/>
    </row>
    <row r="4" spans="1:28" hidden="1" x14ac:dyDescent="0.3">
      <c r="A4" s="79"/>
      <c r="B4" s="79"/>
      <c r="C4" s="79"/>
      <c r="D4" s="79"/>
      <c r="E4" s="150" t="s">
        <v>615</v>
      </c>
      <c r="F4" s="151" t="s">
        <v>749</v>
      </c>
      <c r="G4" s="79"/>
      <c r="H4" s="150" t="s">
        <v>615</v>
      </c>
      <c r="I4" s="151" t="s">
        <v>750</v>
      </c>
      <c r="J4" s="79"/>
      <c r="K4" s="150" t="s">
        <v>615</v>
      </c>
      <c r="L4" s="151" t="s">
        <v>751</v>
      </c>
      <c r="M4" s="79"/>
      <c r="N4" s="150" t="s">
        <v>615</v>
      </c>
      <c r="O4" s="151" t="s">
        <v>752</v>
      </c>
      <c r="P4" s="79"/>
      <c r="Q4" s="150" t="s">
        <v>615</v>
      </c>
      <c r="R4" s="151" t="s">
        <v>753</v>
      </c>
      <c r="S4" s="79"/>
      <c r="T4" s="150" t="s">
        <v>615</v>
      </c>
      <c r="U4" s="151" t="s">
        <v>754</v>
      </c>
      <c r="V4" s="79"/>
      <c r="W4" s="150" t="s">
        <v>615</v>
      </c>
      <c r="X4" s="151" t="s">
        <v>759</v>
      </c>
      <c r="Y4" s="79"/>
      <c r="Z4" s="150" t="s">
        <v>615</v>
      </c>
      <c r="AA4" s="151" t="s">
        <v>755</v>
      </c>
      <c r="AB4" s="79"/>
    </row>
    <row r="5" spans="1:28" x14ac:dyDescent="0.3">
      <c r="A5" s="79"/>
      <c r="B5" s="79"/>
      <c r="C5" s="79"/>
      <c r="D5" s="79"/>
      <c r="E5" s="157" t="s">
        <v>698</v>
      </c>
      <c r="F5" s="158">
        <v>1.35</v>
      </c>
      <c r="G5" s="79"/>
      <c r="H5" s="157" t="s">
        <v>632</v>
      </c>
      <c r="I5" s="156"/>
      <c r="J5" s="79"/>
      <c r="K5" s="157" t="s">
        <v>627</v>
      </c>
      <c r="L5" s="158">
        <v>4.2300000000000004</v>
      </c>
      <c r="M5" s="79"/>
      <c r="N5" s="157" t="s">
        <v>698</v>
      </c>
      <c r="O5" s="158">
        <v>6.66</v>
      </c>
      <c r="P5" s="79"/>
      <c r="Q5" s="157" t="s">
        <v>698</v>
      </c>
      <c r="R5" s="158">
        <v>2.94</v>
      </c>
      <c r="S5" s="79"/>
      <c r="T5" s="157" t="s">
        <v>632</v>
      </c>
      <c r="U5" s="153">
        <v>115</v>
      </c>
      <c r="V5" s="79"/>
      <c r="W5" s="157" t="s">
        <v>653</v>
      </c>
      <c r="X5" s="153">
        <v>120</v>
      </c>
      <c r="Y5" s="79"/>
      <c r="Z5" s="157" t="s">
        <v>653</v>
      </c>
      <c r="AA5" s="153">
        <v>160</v>
      </c>
      <c r="AB5" s="79"/>
    </row>
    <row r="6" spans="1:28" x14ac:dyDescent="0.3">
      <c r="A6" s="79"/>
      <c r="B6" s="79"/>
      <c r="C6" s="79"/>
      <c r="D6" s="79"/>
      <c r="E6" s="157" t="s">
        <v>632</v>
      </c>
      <c r="F6" s="158">
        <v>1.37</v>
      </c>
      <c r="G6" s="79"/>
      <c r="H6" s="157" t="s">
        <v>646</v>
      </c>
      <c r="I6" s="156"/>
      <c r="J6" s="79"/>
      <c r="K6" s="157" t="s">
        <v>632</v>
      </c>
      <c r="L6" s="158">
        <v>4.24</v>
      </c>
      <c r="M6" s="79"/>
      <c r="N6" s="157" t="s">
        <v>653</v>
      </c>
      <c r="O6" s="158">
        <v>6.94</v>
      </c>
      <c r="P6" s="79"/>
      <c r="Q6" s="157" t="s">
        <v>653</v>
      </c>
      <c r="R6" s="158">
        <v>2.9</v>
      </c>
      <c r="S6" s="79"/>
      <c r="T6" s="157" t="s">
        <v>627</v>
      </c>
      <c r="U6" s="153">
        <v>110</v>
      </c>
      <c r="V6" s="79"/>
      <c r="W6" s="157" t="s">
        <v>685</v>
      </c>
      <c r="X6" s="153">
        <v>115</v>
      </c>
      <c r="Y6" s="79"/>
      <c r="Z6" s="157" t="s">
        <v>627</v>
      </c>
      <c r="AA6" s="153">
        <v>155</v>
      </c>
      <c r="AB6" s="79"/>
    </row>
    <row r="7" spans="1:28" x14ac:dyDescent="0.3">
      <c r="A7" s="79"/>
      <c r="B7" s="79"/>
      <c r="C7" s="79"/>
      <c r="D7" s="79"/>
      <c r="E7" s="157" t="s">
        <v>653</v>
      </c>
      <c r="F7" s="158">
        <v>1.38</v>
      </c>
      <c r="G7" s="79"/>
      <c r="H7" s="157" t="s">
        <v>693</v>
      </c>
      <c r="I7" s="156"/>
      <c r="J7" s="79"/>
      <c r="K7" s="157" t="s">
        <v>698</v>
      </c>
      <c r="L7" s="158">
        <v>4.24</v>
      </c>
      <c r="M7" s="79"/>
      <c r="N7" s="157" t="s">
        <v>632</v>
      </c>
      <c r="O7" s="158">
        <v>6.96</v>
      </c>
      <c r="P7" s="79"/>
      <c r="Q7" s="157" t="s">
        <v>649</v>
      </c>
      <c r="R7" s="158">
        <v>2.82</v>
      </c>
      <c r="S7" s="79"/>
      <c r="T7" s="157" t="s">
        <v>685</v>
      </c>
      <c r="U7" s="153">
        <v>105</v>
      </c>
      <c r="V7" s="79"/>
      <c r="W7" s="157" t="s">
        <v>698</v>
      </c>
      <c r="X7" s="153">
        <v>115</v>
      </c>
      <c r="Y7" s="79"/>
      <c r="Z7" s="157" t="s">
        <v>698</v>
      </c>
      <c r="AA7" s="153">
        <v>140</v>
      </c>
      <c r="AB7" s="79"/>
    </row>
    <row r="8" spans="1:28" x14ac:dyDescent="0.3">
      <c r="A8" s="79"/>
      <c r="B8" s="79"/>
      <c r="C8" s="79"/>
      <c r="D8" s="79"/>
      <c r="E8" s="157" t="s">
        <v>685</v>
      </c>
      <c r="F8" s="158">
        <v>1.38</v>
      </c>
      <c r="G8" s="79"/>
      <c r="H8" s="157" t="s">
        <v>698</v>
      </c>
      <c r="I8" s="156">
        <v>4.46</v>
      </c>
      <c r="J8" s="79"/>
      <c r="K8" s="157" t="s">
        <v>649</v>
      </c>
      <c r="L8" s="158">
        <v>4.33</v>
      </c>
      <c r="M8" s="79"/>
      <c r="N8" s="157" t="s">
        <v>649</v>
      </c>
      <c r="O8" s="158">
        <v>7.04</v>
      </c>
      <c r="P8" s="79"/>
      <c r="Q8" s="157" t="s">
        <v>685</v>
      </c>
      <c r="R8" s="158">
        <v>2.77</v>
      </c>
      <c r="S8" s="79"/>
      <c r="T8" s="157" t="s">
        <v>653</v>
      </c>
      <c r="U8" s="153">
        <v>105</v>
      </c>
      <c r="V8" s="79"/>
      <c r="W8" s="157" t="s">
        <v>627</v>
      </c>
      <c r="X8" s="153">
        <v>110</v>
      </c>
      <c r="Y8" s="79"/>
      <c r="Z8" s="157" t="s">
        <v>685</v>
      </c>
      <c r="AA8" s="153">
        <v>140</v>
      </c>
      <c r="AB8" s="79"/>
    </row>
    <row r="9" spans="1:28" x14ac:dyDescent="0.3">
      <c r="A9" s="79"/>
      <c r="B9" s="79"/>
      <c r="C9" s="79"/>
      <c r="D9" s="79"/>
      <c r="E9" s="157" t="s">
        <v>649</v>
      </c>
      <c r="F9" s="158">
        <v>1.39</v>
      </c>
      <c r="G9" s="79"/>
      <c r="H9" s="157" t="s">
        <v>653</v>
      </c>
      <c r="I9" s="156">
        <v>4.47</v>
      </c>
      <c r="J9" s="79"/>
      <c r="K9" s="157" t="s">
        <v>685</v>
      </c>
      <c r="L9" s="158">
        <v>4.33</v>
      </c>
      <c r="M9" s="79"/>
      <c r="N9" s="157" t="s">
        <v>685</v>
      </c>
      <c r="O9" s="158">
        <v>7.11</v>
      </c>
      <c r="P9" s="79"/>
      <c r="Q9" s="157" t="s">
        <v>627</v>
      </c>
      <c r="R9" s="158">
        <v>2.75</v>
      </c>
      <c r="S9" s="79"/>
      <c r="T9" s="157" t="s">
        <v>698</v>
      </c>
      <c r="U9" s="153">
        <v>100</v>
      </c>
      <c r="V9" s="79"/>
      <c r="W9" s="157" t="s">
        <v>649</v>
      </c>
      <c r="X9" s="153">
        <v>105</v>
      </c>
      <c r="Y9" s="79"/>
      <c r="Z9" s="157" t="s">
        <v>649</v>
      </c>
      <c r="AA9" s="153">
        <v>140</v>
      </c>
      <c r="AB9" s="79"/>
    </row>
    <row r="10" spans="1:28" x14ac:dyDescent="0.3">
      <c r="A10" s="79"/>
      <c r="B10" s="79"/>
      <c r="C10" s="79"/>
      <c r="D10" s="79"/>
      <c r="E10" s="157" t="s">
        <v>672</v>
      </c>
      <c r="F10" s="158">
        <v>1.48</v>
      </c>
      <c r="G10" s="79"/>
      <c r="H10" s="157" t="s">
        <v>649</v>
      </c>
      <c r="I10" s="156">
        <v>4.53</v>
      </c>
      <c r="J10" s="79"/>
      <c r="K10" s="157" t="s">
        <v>653</v>
      </c>
      <c r="L10" s="158">
        <v>4.34</v>
      </c>
      <c r="M10" s="79"/>
      <c r="N10" s="157" t="s">
        <v>627</v>
      </c>
      <c r="O10" s="158">
        <v>7.21</v>
      </c>
      <c r="P10" s="79"/>
      <c r="Q10" s="157" t="s">
        <v>672</v>
      </c>
      <c r="R10" s="158">
        <v>2.62</v>
      </c>
      <c r="S10" s="79"/>
      <c r="T10" s="157" t="s">
        <v>672</v>
      </c>
      <c r="U10" s="153">
        <v>95</v>
      </c>
      <c r="V10" s="79"/>
      <c r="W10" s="157" t="s">
        <v>672</v>
      </c>
      <c r="X10" s="153">
        <v>100</v>
      </c>
      <c r="Y10" s="79"/>
      <c r="Z10" s="157" t="s">
        <v>672</v>
      </c>
      <c r="AA10" s="153">
        <v>140</v>
      </c>
      <c r="AB10" s="79"/>
    </row>
    <row r="11" spans="1:28" x14ac:dyDescent="0.3">
      <c r="A11" s="79"/>
      <c r="B11" s="79"/>
      <c r="C11" s="79"/>
      <c r="D11" s="79"/>
      <c r="E11" s="157" t="s">
        <v>627</v>
      </c>
      <c r="F11" s="158">
        <v>1.5</v>
      </c>
      <c r="G11" s="79"/>
      <c r="H11" s="157" t="s">
        <v>685</v>
      </c>
      <c r="I11" s="156">
        <v>4.58</v>
      </c>
      <c r="J11" s="79"/>
      <c r="K11" s="157" t="s">
        <v>646</v>
      </c>
      <c r="L11" s="158">
        <v>4.38</v>
      </c>
      <c r="M11" s="79"/>
      <c r="N11" s="157" t="s">
        <v>672</v>
      </c>
      <c r="O11" s="158">
        <v>7.38</v>
      </c>
      <c r="P11" s="79"/>
      <c r="Q11" s="157" t="s">
        <v>632</v>
      </c>
      <c r="R11" s="158">
        <v>2.59</v>
      </c>
      <c r="S11" s="79"/>
      <c r="T11" s="157" t="s">
        <v>649</v>
      </c>
      <c r="U11" s="153">
        <v>95</v>
      </c>
      <c r="V11" s="79"/>
      <c r="W11" s="157" t="s">
        <v>632</v>
      </c>
      <c r="X11" s="153">
        <v>95</v>
      </c>
      <c r="Y11" s="79"/>
      <c r="Z11" s="157" t="s">
        <v>632</v>
      </c>
      <c r="AA11" s="153">
        <v>130</v>
      </c>
      <c r="AB11" s="79"/>
    </row>
    <row r="12" spans="1:28" x14ac:dyDescent="0.3">
      <c r="A12" s="79"/>
      <c r="B12" s="79"/>
      <c r="C12" s="79"/>
      <c r="D12" s="79"/>
      <c r="E12" s="157" t="s">
        <v>693</v>
      </c>
      <c r="F12" s="158">
        <v>1.51</v>
      </c>
      <c r="G12" s="79"/>
      <c r="H12" s="157" t="s">
        <v>627</v>
      </c>
      <c r="I12" s="156">
        <v>4.78</v>
      </c>
      <c r="J12" s="79"/>
      <c r="K12" s="157" t="s">
        <v>672</v>
      </c>
      <c r="L12" s="158">
        <v>4.49</v>
      </c>
      <c r="M12" s="79"/>
      <c r="N12" s="157" t="s">
        <v>693</v>
      </c>
      <c r="O12" s="158">
        <v>7.44</v>
      </c>
      <c r="P12" s="79"/>
      <c r="Q12" s="157" t="s">
        <v>646</v>
      </c>
      <c r="R12" s="158">
        <v>2.5299999999999998</v>
      </c>
      <c r="S12" s="79"/>
      <c r="T12" s="157" t="s">
        <v>693</v>
      </c>
      <c r="U12" s="153">
        <v>80</v>
      </c>
      <c r="V12" s="79"/>
      <c r="W12" s="157" t="s">
        <v>693</v>
      </c>
      <c r="X12" s="153">
        <v>85</v>
      </c>
      <c r="Y12" s="79"/>
      <c r="Z12" s="157" t="s">
        <v>693</v>
      </c>
      <c r="AA12" s="153">
        <v>130</v>
      </c>
      <c r="AB12" s="79"/>
    </row>
    <row r="13" spans="1:28" x14ac:dyDescent="0.3">
      <c r="A13" s="79"/>
      <c r="B13" s="79"/>
      <c r="C13" s="79"/>
      <c r="D13" s="79"/>
      <c r="E13" s="157" t="s">
        <v>646</v>
      </c>
      <c r="F13" s="158">
        <v>1.65</v>
      </c>
      <c r="G13" s="79"/>
      <c r="H13" s="157" t="s">
        <v>672</v>
      </c>
      <c r="I13" s="156">
        <v>4.8</v>
      </c>
      <c r="J13" s="79"/>
      <c r="K13" s="157" t="s">
        <v>693</v>
      </c>
      <c r="L13" s="158">
        <v>4.7</v>
      </c>
      <c r="M13" s="79"/>
      <c r="N13" s="157" t="s">
        <v>646</v>
      </c>
      <c r="O13" s="158">
        <v>7.72</v>
      </c>
      <c r="P13" s="79"/>
      <c r="Q13" s="157" t="s">
        <v>693</v>
      </c>
      <c r="R13" s="158">
        <v>2.46</v>
      </c>
      <c r="S13" s="79"/>
      <c r="T13" s="157" t="s">
        <v>646</v>
      </c>
      <c r="U13" s="153">
        <v>0</v>
      </c>
      <c r="V13" s="79"/>
      <c r="W13" s="157" t="s">
        <v>646</v>
      </c>
      <c r="X13" s="153">
        <v>0</v>
      </c>
      <c r="Y13" s="79"/>
      <c r="Z13" s="157" t="s">
        <v>646</v>
      </c>
      <c r="AA13" s="153">
        <v>0</v>
      </c>
      <c r="AB13" s="79"/>
    </row>
    <row r="14" spans="1:28" x14ac:dyDescent="0.3">
      <c r="A14" s="79"/>
      <c r="B14" s="79"/>
      <c r="C14" s="79"/>
      <c r="D14" s="79"/>
      <c r="F14"/>
      <c r="G14" s="79"/>
      <c r="I14"/>
      <c r="J14" s="79"/>
      <c r="L14"/>
      <c r="M14" s="79"/>
      <c r="O14"/>
      <c r="P14" s="79"/>
      <c r="R14"/>
      <c r="S14" s="79"/>
      <c r="U14"/>
      <c r="V14" s="79"/>
      <c r="X14"/>
      <c r="Y14" s="79"/>
      <c r="AA14"/>
      <c r="AB14" s="79"/>
    </row>
    <row r="15" spans="1:28" x14ac:dyDescent="0.3">
      <c r="A15" s="79"/>
      <c r="B15" s="79"/>
      <c r="C15" s="79"/>
      <c r="D15" s="79"/>
      <c r="F15"/>
      <c r="G15" s="79"/>
      <c r="I15"/>
      <c r="J15" s="79"/>
      <c r="L15"/>
      <c r="M15" s="79"/>
      <c r="O15"/>
      <c r="P15" s="79"/>
      <c r="R15"/>
      <c r="S15" s="79"/>
      <c r="U15"/>
      <c r="V15" s="79"/>
      <c r="X15"/>
      <c r="Y15" s="79"/>
      <c r="AA15"/>
      <c r="AB15" s="79"/>
    </row>
    <row r="16" spans="1:28" x14ac:dyDescent="0.3">
      <c r="A16" s="79"/>
      <c r="B16" s="79"/>
      <c r="C16" s="79"/>
      <c r="D16" s="79"/>
      <c r="F16"/>
      <c r="G16" s="79"/>
      <c r="I16"/>
      <c r="J16" s="79"/>
      <c r="L16"/>
      <c r="M16" s="79"/>
      <c r="O16"/>
      <c r="P16" s="79"/>
      <c r="R16"/>
      <c r="S16" s="79"/>
      <c r="U16"/>
      <c r="V16" s="79"/>
      <c r="X16"/>
      <c r="Y16" s="79"/>
      <c r="AA16"/>
      <c r="AB16" s="79"/>
    </row>
    <row r="17" spans="1:28" x14ac:dyDescent="0.3">
      <c r="A17" s="79"/>
      <c r="B17" s="79"/>
      <c r="C17" s="79"/>
      <c r="D17" s="79"/>
      <c r="F17"/>
      <c r="G17" s="79"/>
      <c r="I17"/>
      <c r="J17" s="79"/>
      <c r="L17"/>
      <c r="M17" s="79"/>
      <c r="O17"/>
      <c r="P17" s="79"/>
      <c r="R17"/>
      <c r="S17" s="79"/>
      <c r="U17"/>
      <c r="V17" s="79"/>
      <c r="X17"/>
      <c r="Y17" s="79"/>
      <c r="AA17"/>
      <c r="AB17" s="79"/>
    </row>
    <row r="18" spans="1:28" x14ac:dyDescent="0.3">
      <c r="A18" s="79"/>
      <c r="B18" s="79"/>
      <c r="C18" s="79"/>
      <c r="D18" s="79"/>
      <c r="F18"/>
      <c r="G18" s="79"/>
      <c r="I18"/>
      <c r="J18" s="79"/>
      <c r="L18"/>
      <c r="M18" s="79"/>
      <c r="O18"/>
      <c r="P18" s="79"/>
      <c r="R18"/>
      <c r="S18" s="79"/>
      <c r="U18"/>
      <c r="V18" s="79"/>
      <c r="X18"/>
      <c r="Y18" s="79"/>
      <c r="AA18"/>
      <c r="AB18" s="79"/>
    </row>
    <row r="19" spans="1:28" x14ac:dyDescent="0.3">
      <c r="A19" s="79"/>
      <c r="B19" s="79"/>
      <c r="C19" s="79"/>
      <c r="D19" s="79"/>
      <c r="F19"/>
      <c r="G19" s="79"/>
      <c r="I19"/>
      <c r="J19" s="79"/>
      <c r="L19"/>
      <c r="M19" s="79"/>
      <c r="O19"/>
      <c r="P19" s="79"/>
      <c r="R19"/>
      <c r="S19" s="79"/>
      <c r="U19"/>
      <c r="V19" s="79"/>
      <c r="X19"/>
      <c r="Y19" s="79"/>
      <c r="AA19"/>
      <c r="AB19" s="79"/>
    </row>
    <row r="20" spans="1:28" x14ac:dyDescent="0.3">
      <c r="A20" s="79"/>
      <c r="B20" s="79"/>
      <c r="C20" s="79"/>
      <c r="D20" s="79"/>
      <c r="F20"/>
      <c r="G20" s="79"/>
      <c r="I20"/>
      <c r="J20" s="79"/>
      <c r="L20"/>
      <c r="M20" s="79"/>
      <c r="O20"/>
      <c r="P20" s="79"/>
      <c r="R20"/>
      <c r="S20" s="79"/>
      <c r="U20"/>
      <c r="V20" s="79"/>
      <c r="X20"/>
      <c r="Y20" s="79"/>
      <c r="AA20"/>
      <c r="AB20" s="79"/>
    </row>
    <row r="21" spans="1:28" x14ac:dyDescent="0.3">
      <c r="A21" s="79"/>
      <c r="B21" s="79"/>
      <c r="C21" s="79"/>
      <c r="D21" s="79"/>
      <c r="F21"/>
      <c r="G21" s="79"/>
      <c r="I21"/>
      <c r="J21" s="79"/>
      <c r="L21"/>
      <c r="M21" s="79"/>
      <c r="O21"/>
      <c r="P21" s="79"/>
      <c r="R21"/>
      <c r="S21" s="79"/>
      <c r="U21"/>
      <c r="V21" s="79"/>
      <c r="X21"/>
      <c r="Y21" s="79"/>
      <c r="AA21"/>
      <c r="AB21" s="79"/>
    </row>
    <row r="22" spans="1:28" x14ac:dyDescent="0.3">
      <c r="A22" s="79"/>
      <c r="B22" s="79"/>
      <c r="C22" s="79"/>
      <c r="D22" s="79"/>
      <c r="F22"/>
      <c r="G22" s="79"/>
      <c r="I22"/>
      <c r="J22" s="79"/>
      <c r="L22"/>
      <c r="M22" s="79"/>
      <c r="O22"/>
      <c r="P22" s="79"/>
      <c r="R22"/>
      <c r="S22" s="79"/>
      <c r="U22"/>
      <c r="V22" s="79"/>
      <c r="X22"/>
      <c r="Y22" s="79"/>
      <c r="AA22"/>
      <c r="AB22" s="79"/>
    </row>
    <row r="23" spans="1:28" x14ac:dyDescent="0.3">
      <c r="A23" s="79"/>
      <c r="B23" s="79"/>
      <c r="C23" s="79"/>
      <c r="D23" s="79"/>
      <c r="F23"/>
      <c r="G23" s="79"/>
      <c r="I23"/>
      <c r="J23" s="79"/>
      <c r="L23"/>
      <c r="M23" s="79"/>
      <c r="O23"/>
      <c r="P23" s="79"/>
      <c r="R23"/>
      <c r="S23" s="79"/>
      <c r="U23"/>
      <c r="V23" s="79"/>
      <c r="X23"/>
      <c r="Y23" s="79"/>
      <c r="AA23"/>
      <c r="AB23" s="79"/>
    </row>
    <row r="24" spans="1:28" x14ac:dyDescent="0.3">
      <c r="A24" s="79"/>
      <c r="B24" s="79"/>
      <c r="C24" s="79"/>
      <c r="D24" s="79"/>
      <c r="F24"/>
      <c r="G24" s="79"/>
      <c r="I24"/>
      <c r="J24" s="79"/>
      <c r="L24"/>
      <c r="M24" s="79"/>
      <c r="O24"/>
      <c r="P24" s="79"/>
      <c r="R24"/>
      <c r="S24" s="79"/>
      <c r="U24"/>
      <c r="V24" s="79"/>
      <c r="X24"/>
      <c r="Y24" s="79"/>
      <c r="AA24"/>
      <c r="AB24" s="79"/>
    </row>
    <row r="25" spans="1:28" x14ac:dyDescent="0.3">
      <c r="A25" s="79"/>
      <c r="B25" s="79"/>
      <c r="C25" s="79"/>
      <c r="D25" s="79"/>
      <c r="F25"/>
      <c r="G25" s="79"/>
      <c r="I25"/>
      <c r="J25" s="79"/>
      <c r="L25"/>
      <c r="M25" s="79"/>
      <c r="O25"/>
      <c r="P25" s="79"/>
      <c r="R25"/>
      <c r="S25" s="79"/>
      <c r="U25"/>
      <c r="V25" s="79"/>
      <c r="X25"/>
      <c r="Y25" s="79"/>
      <c r="AA25"/>
      <c r="AB25" s="79"/>
    </row>
    <row r="26" spans="1:28" x14ac:dyDescent="0.3">
      <c r="A26" s="79"/>
      <c r="B26" s="79"/>
      <c r="C26" s="79"/>
      <c r="D26" s="79"/>
      <c r="F26"/>
      <c r="G26" s="79"/>
      <c r="I26"/>
      <c r="J26" s="79"/>
      <c r="L26"/>
      <c r="M26" s="79"/>
      <c r="O26"/>
      <c r="P26" s="79"/>
      <c r="R26"/>
      <c r="S26" s="79"/>
      <c r="U26"/>
      <c r="V26" s="79"/>
      <c r="X26"/>
      <c r="Y26" s="79"/>
      <c r="AA26"/>
      <c r="AB26" s="79"/>
    </row>
    <row r="27" spans="1:28" x14ac:dyDescent="0.3">
      <c r="A27" s="79"/>
      <c r="B27" s="79"/>
      <c r="C27" s="79"/>
      <c r="D27" s="79"/>
      <c r="F27"/>
      <c r="G27" s="79"/>
      <c r="I27"/>
      <c r="J27" s="79"/>
      <c r="L27"/>
      <c r="M27" s="79"/>
      <c r="O27"/>
      <c r="P27" s="79"/>
      <c r="R27"/>
      <c r="S27" s="79"/>
      <c r="U27"/>
      <c r="V27" s="79"/>
      <c r="X27"/>
      <c r="Y27" s="79"/>
      <c r="AA27"/>
      <c r="AB27" s="79"/>
    </row>
    <row r="28" spans="1:28" x14ac:dyDescent="0.3">
      <c r="A28" s="79"/>
      <c r="B28" s="79"/>
      <c r="C28" s="79"/>
      <c r="D28" s="79"/>
      <c r="F28"/>
      <c r="G28" s="79"/>
      <c r="I28"/>
      <c r="J28" s="79"/>
      <c r="L28"/>
      <c r="M28" s="79"/>
      <c r="O28"/>
      <c r="P28" s="79"/>
      <c r="R28"/>
      <c r="S28" s="79"/>
      <c r="U28"/>
      <c r="V28" s="79"/>
      <c r="X28"/>
      <c r="Y28" s="79"/>
      <c r="AA28"/>
      <c r="AB28" s="79"/>
    </row>
    <row r="29" spans="1:28" x14ac:dyDescent="0.3">
      <c r="A29" s="79"/>
      <c r="B29" s="79"/>
      <c r="C29" s="79"/>
      <c r="D29" s="79"/>
      <c r="F29"/>
      <c r="G29" s="79"/>
      <c r="I29"/>
      <c r="J29" s="79"/>
      <c r="L29"/>
      <c r="M29" s="79"/>
      <c r="O29"/>
      <c r="P29" s="79"/>
      <c r="R29"/>
      <c r="S29" s="79"/>
      <c r="U29"/>
      <c r="V29" s="79"/>
      <c r="X29"/>
      <c r="Y29" s="79"/>
      <c r="AA29"/>
      <c r="AB29" s="79"/>
    </row>
    <row r="30" spans="1:28" x14ac:dyDescent="0.3">
      <c r="A30" s="79"/>
      <c r="B30" s="79"/>
      <c r="C30" s="79"/>
      <c r="D30" s="79"/>
      <c r="F30"/>
      <c r="G30" s="79"/>
      <c r="I30"/>
      <c r="J30" s="79"/>
      <c r="L30"/>
      <c r="M30" s="79"/>
      <c r="O30"/>
      <c r="P30" s="79"/>
      <c r="R30"/>
      <c r="S30" s="79"/>
      <c r="U30"/>
      <c r="V30" s="79"/>
      <c r="X30"/>
      <c r="Y30" s="79"/>
      <c r="AA30"/>
      <c r="AB30" s="79"/>
    </row>
    <row r="31" spans="1:28" x14ac:dyDescent="0.3">
      <c r="A31" s="79"/>
      <c r="B31" s="79"/>
      <c r="C31" s="79"/>
      <c r="D31" s="79"/>
      <c r="F31"/>
      <c r="G31" s="79"/>
      <c r="I31"/>
      <c r="J31" s="79"/>
      <c r="L31"/>
      <c r="M31" s="79"/>
      <c r="O31"/>
      <c r="P31" s="79"/>
      <c r="R31"/>
      <c r="S31" s="79"/>
      <c r="U31"/>
      <c r="V31" s="79"/>
      <c r="X31"/>
      <c r="Y31" s="79"/>
      <c r="AA31"/>
      <c r="AB31" s="79"/>
    </row>
    <row r="32" spans="1:28" x14ac:dyDescent="0.3">
      <c r="A32" s="79"/>
      <c r="B32" s="79"/>
      <c r="C32" s="79"/>
      <c r="D32" s="79"/>
      <c r="F32"/>
      <c r="G32" s="79"/>
      <c r="I32"/>
      <c r="J32" s="79"/>
      <c r="L32"/>
      <c r="M32" s="79"/>
      <c r="O32"/>
      <c r="P32" s="79"/>
      <c r="R32"/>
      <c r="S32" s="79"/>
      <c r="U32"/>
      <c r="V32" s="79"/>
      <c r="X32"/>
      <c r="Y32" s="79"/>
      <c r="AA32"/>
      <c r="AB32" s="79"/>
    </row>
    <row r="33" spans="1:28" x14ac:dyDescent="0.3">
      <c r="A33" s="79"/>
      <c r="B33" s="79"/>
      <c r="C33" s="79"/>
      <c r="D33" s="79"/>
      <c r="F33"/>
      <c r="G33" s="79"/>
      <c r="I33"/>
      <c r="J33" s="79"/>
      <c r="L33"/>
      <c r="M33" s="79"/>
      <c r="O33"/>
      <c r="P33" s="79"/>
      <c r="R33"/>
      <c r="S33" s="79"/>
      <c r="U33"/>
      <c r="V33" s="79"/>
      <c r="X33"/>
      <c r="Y33" s="79"/>
      <c r="AA33"/>
      <c r="AB33" s="79"/>
    </row>
    <row r="34" spans="1:28" x14ac:dyDescent="0.3">
      <c r="F34"/>
      <c r="I34"/>
      <c r="L34"/>
      <c r="O34"/>
      <c r="R34"/>
      <c r="U34"/>
      <c r="X34"/>
      <c r="AA34"/>
    </row>
    <row r="35" spans="1:28" x14ac:dyDescent="0.3">
      <c r="F35"/>
      <c r="I35"/>
      <c r="L35"/>
      <c r="O35"/>
      <c r="R35"/>
      <c r="U35"/>
      <c r="X35"/>
      <c r="AA35"/>
    </row>
    <row r="36" spans="1:28" x14ac:dyDescent="0.3">
      <c r="F36"/>
      <c r="I36"/>
      <c r="L36"/>
      <c r="O36"/>
      <c r="R36"/>
      <c r="U36"/>
      <c r="X36"/>
      <c r="AA36"/>
    </row>
    <row r="37" spans="1:28" x14ac:dyDescent="0.3">
      <c r="F37"/>
      <c r="I37"/>
      <c r="L37"/>
      <c r="O37"/>
      <c r="R37"/>
      <c r="U37"/>
      <c r="X37"/>
      <c r="AA37"/>
    </row>
    <row r="38" spans="1:28" x14ac:dyDescent="0.3">
      <c r="F38"/>
      <c r="I38"/>
      <c r="L38"/>
      <c r="O38"/>
      <c r="R38"/>
      <c r="U38"/>
      <c r="X38"/>
      <c r="AA38"/>
    </row>
    <row r="39" spans="1:28" x14ac:dyDescent="0.3">
      <c r="F39"/>
      <c r="I39"/>
      <c r="L39"/>
      <c r="O39"/>
      <c r="R39"/>
      <c r="U39"/>
      <c r="X39"/>
      <c r="AA39"/>
    </row>
    <row r="40" spans="1:28" x14ac:dyDescent="0.3">
      <c r="F40"/>
      <c r="I40"/>
      <c r="L40"/>
      <c r="O40"/>
      <c r="R40"/>
      <c r="U40"/>
      <c r="X40"/>
      <c r="AA40"/>
    </row>
    <row r="41" spans="1:28" x14ac:dyDescent="0.3">
      <c r="F41"/>
      <c r="I41"/>
      <c r="L41"/>
      <c r="O41"/>
      <c r="R41"/>
      <c r="U41"/>
      <c r="X41"/>
      <c r="AA41"/>
    </row>
    <row r="42" spans="1:28" x14ac:dyDescent="0.3">
      <c r="F42"/>
      <c r="I42"/>
      <c r="L42"/>
      <c r="O42"/>
      <c r="R42"/>
      <c r="U42"/>
      <c r="X42"/>
      <c r="AA42"/>
    </row>
    <row r="43" spans="1:28" x14ac:dyDescent="0.3">
      <c r="F43"/>
      <c r="I43"/>
      <c r="L43"/>
      <c r="O43"/>
      <c r="R43"/>
      <c r="U43"/>
      <c r="X43"/>
      <c r="AA43"/>
    </row>
    <row r="44" spans="1:28" x14ac:dyDescent="0.3">
      <c r="F44"/>
      <c r="I44"/>
      <c r="L44"/>
      <c r="O44"/>
      <c r="R44"/>
      <c r="U44"/>
      <c r="X44"/>
      <c r="AA44"/>
    </row>
    <row r="45" spans="1:28" x14ac:dyDescent="0.3">
      <c r="F45"/>
      <c r="I45"/>
      <c r="L45"/>
      <c r="O45"/>
      <c r="R45"/>
      <c r="U45"/>
      <c r="X45"/>
      <c r="AA45"/>
    </row>
    <row r="46" spans="1:28" x14ac:dyDescent="0.3">
      <c r="F46"/>
      <c r="I46"/>
      <c r="L46"/>
      <c r="O46"/>
      <c r="R46"/>
      <c r="U46"/>
      <c r="X46"/>
      <c r="AA46"/>
    </row>
    <row r="47" spans="1:28" x14ac:dyDescent="0.3">
      <c r="F47"/>
      <c r="I47"/>
      <c r="L47"/>
      <c r="O47"/>
      <c r="R47"/>
      <c r="U47"/>
      <c r="X47"/>
      <c r="AA47"/>
    </row>
    <row r="48" spans="1:28" x14ac:dyDescent="0.3">
      <c r="F48"/>
      <c r="I48"/>
      <c r="L48"/>
      <c r="O48"/>
      <c r="R48"/>
      <c r="U48"/>
      <c r="X48"/>
      <c r="AA48"/>
    </row>
    <row r="49" spans="6:27" x14ac:dyDescent="0.3">
      <c r="F49"/>
      <c r="I49"/>
      <c r="L49"/>
      <c r="O49"/>
      <c r="R49"/>
      <c r="U49"/>
      <c r="X49"/>
      <c r="AA49"/>
    </row>
    <row r="50" spans="6:27" x14ac:dyDescent="0.3">
      <c r="F50"/>
      <c r="I50"/>
      <c r="L50"/>
      <c r="O50"/>
      <c r="R50"/>
      <c r="U50"/>
      <c r="X50"/>
      <c r="AA50"/>
    </row>
    <row r="51" spans="6:27" x14ac:dyDescent="0.3">
      <c r="F51"/>
      <c r="I51"/>
      <c r="L51"/>
      <c r="O51"/>
      <c r="R51"/>
      <c r="U51"/>
      <c r="X51"/>
      <c r="AA51"/>
    </row>
    <row r="52" spans="6:27" x14ac:dyDescent="0.3">
      <c r="F52"/>
      <c r="I52"/>
      <c r="L52"/>
      <c r="O52"/>
      <c r="R52"/>
      <c r="U52"/>
      <c r="X52"/>
      <c r="AA52"/>
    </row>
    <row r="53" spans="6:27" x14ac:dyDescent="0.3">
      <c r="F53"/>
      <c r="I53"/>
      <c r="L53"/>
      <c r="O53"/>
      <c r="R53"/>
      <c r="U53"/>
      <c r="X53"/>
      <c r="AA53"/>
    </row>
    <row r="54" spans="6:27" x14ac:dyDescent="0.3">
      <c r="F54"/>
      <c r="I54"/>
      <c r="L54"/>
      <c r="O54"/>
      <c r="R54"/>
      <c r="U54"/>
      <c r="X54"/>
      <c r="AA54"/>
    </row>
    <row r="55" spans="6:27" x14ac:dyDescent="0.3">
      <c r="F55"/>
      <c r="I55"/>
      <c r="L55"/>
      <c r="O55"/>
      <c r="R55"/>
      <c r="U55"/>
      <c r="X55"/>
      <c r="AA55"/>
    </row>
    <row r="56" spans="6:27" x14ac:dyDescent="0.3">
      <c r="F56"/>
      <c r="I56"/>
      <c r="L56"/>
      <c r="O56"/>
      <c r="R56"/>
      <c r="U56"/>
      <c r="X56"/>
      <c r="AA56"/>
    </row>
    <row r="57" spans="6:27" x14ac:dyDescent="0.3">
      <c r="F57"/>
      <c r="I57"/>
      <c r="L57"/>
      <c r="O57"/>
      <c r="R57"/>
      <c r="U57"/>
      <c r="X57"/>
      <c r="AA57"/>
    </row>
    <row r="58" spans="6:27" x14ac:dyDescent="0.3">
      <c r="F58"/>
      <c r="I58"/>
      <c r="L58"/>
      <c r="O58"/>
      <c r="R58"/>
      <c r="U58"/>
      <c r="X58"/>
      <c r="AA58"/>
    </row>
    <row r="59" spans="6:27" x14ac:dyDescent="0.3">
      <c r="F59"/>
      <c r="I59"/>
      <c r="L59"/>
      <c r="O59"/>
      <c r="R59"/>
      <c r="U59"/>
      <c r="X59"/>
      <c r="AA59"/>
    </row>
    <row r="60" spans="6:27" x14ac:dyDescent="0.3">
      <c r="F60"/>
      <c r="I60"/>
      <c r="L60"/>
      <c r="O60"/>
      <c r="R60"/>
      <c r="U60"/>
      <c r="X60"/>
      <c r="AA60"/>
    </row>
    <row r="61" spans="6:27" x14ac:dyDescent="0.3">
      <c r="F61"/>
      <c r="I61"/>
      <c r="L61"/>
      <c r="O61"/>
      <c r="R61"/>
      <c r="U61"/>
      <c r="X61"/>
      <c r="AA61"/>
    </row>
    <row r="62" spans="6:27" x14ac:dyDescent="0.3">
      <c r="F62"/>
      <c r="I62"/>
      <c r="L62"/>
      <c r="O62"/>
      <c r="R62"/>
      <c r="U62"/>
      <c r="X62"/>
      <c r="AA62"/>
    </row>
    <row r="63" spans="6:27" x14ac:dyDescent="0.3">
      <c r="F63"/>
      <c r="I63"/>
      <c r="L63"/>
      <c r="O63"/>
      <c r="R63"/>
      <c r="U63"/>
      <c r="X63"/>
      <c r="AA63"/>
    </row>
    <row r="64" spans="6:27" x14ac:dyDescent="0.3">
      <c r="F64"/>
      <c r="I64"/>
      <c r="L64"/>
      <c r="O64"/>
      <c r="R64"/>
      <c r="U64"/>
      <c r="X64"/>
      <c r="AA64"/>
    </row>
    <row r="65" spans="6:27" x14ac:dyDescent="0.3">
      <c r="F65"/>
      <c r="I65"/>
      <c r="L65"/>
      <c r="O65"/>
      <c r="R65"/>
      <c r="U65"/>
      <c r="X65"/>
      <c r="AA65"/>
    </row>
    <row r="66" spans="6:27" x14ac:dyDescent="0.3">
      <c r="F66"/>
      <c r="I66"/>
      <c r="L66"/>
      <c r="O66"/>
      <c r="R66"/>
      <c r="U66"/>
      <c r="X66"/>
      <c r="AA66"/>
    </row>
    <row r="67" spans="6:27" x14ac:dyDescent="0.3">
      <c r="F67"/>
      <c r="I67"/>
      <c r="L67"/>
      <c r="O67"/>
      <c r="R67"/>
      <c r="U67"/>
      <c r="X67"/>
      <c r="AA67"/>
    </row>
    <row r="68" spans="6:27" x14ac:dyDescent="0.3">
      <c r="F68"/>
      <c r="I68"/>
      <c r="L68"/>
      <c r="O68"/>
      <c r="R68"/>
      <c r="U68"/>
      <c r="X68"/>
      <c r="AA68"/>
    </row>
    <row r="69" spans="6:27" x14ac:dyDescent="0.3">
      <c r="F69"/>
      <c r="I69"/>
      <c r="L69"/>
      <c r="O69"/>
      <c r="R69"/>
      <c r="U69"/>
      <c r="X69"/>
      <c r="AA69"/>
    </row>
    <row r="70" spans="6:27" x14ac:dyDescent="0.3">
      <c r="F70"/>
      <c r="I70"/>
      <c r="L70"/>
      <c r="O70"/>
      <c r="R70"/>
      <c r="U70"/>
      <c r="X70"/>
      <c r="AA70"/>
    </row>
    <row r="71" spans="6:27" x14ac:dyDescent="0.3">
      <c r="F71"/>
      <c r="I71"/>
      <c r="L71"/>
      <c r="O71"/>
      <c r="R71"/>
      <c r="U71"/>
      <c r="X71"/>
      <c r="AA71"/>
    </row>
    <row r="72" spans="6:27" x14ac:dyDescent="0.3">
      <c r="F72"/>
      <c r="I72"/>
      <c r="L72"/>
      <c r="O72"/>
      <c r="R72"/>
      <c r="U72"/>
      <c r="X72"/>
      <c r="AA72"/>
    </row>
    <row r="73" spans="6:27" x14ac:dyDescent="0.3">
      <c r="F73"/>
      <c r="I73"/>
      <c r="L73"/>
      <c r="O73"/>
      <c r="R73"/>
      <c r="U73"/>
      <c r="X73"/>
      <c r="AA73"/>
    </row>
    <row r="74" spans="6:27" x14ac:dyDescent="0.3">
      <c r="F74"/>
      <c r="I74"/>
      <c r="L74"/>
      <c r="O74"/>
      <c r="R74"/>
      <c r="U74"/>
      <c r="X74"/>
      <c r="AA74"/>
    </row>
    <row r="75" spans="6:27" x14ac:dyDescent="0.3">
      <c r="F75"/>
      <c r="I75"/>
      <c r="L75"/>
      <c r="O75"/>
      <c r="R75"/>
      <c r="U75"/>
      <c r="X75"/>
      <c r="AA75"/>
    </row>
    <row r="76" spans="6:27" x14ac:dyDescent="0.3">
      <c r="F76"/>
      <c r="I76"/>
      <c r="L76"/>
      <c r="O76"/>
      <c r="R76"/>
      <c r="U76"/>
      <c r="X76"/>
      <c r="AA76"/>
    </row>
    <row r="77" spans="6:27" x14ac:dyDescent="0.3">
      <c r="F77"/>
      <c r="I77"/>
      <c r="L77"/>
      <c r="O77"/>
      <c r="R77"/>
      <c r="U77"/>
      <c r="X77"/>
      <c r="AA77"/>
    </row>
    <row r="78" spans="6:27" x14ac:dyDescent="0.3">
      <c r="F78"/>
      <c r="I78"/>
      <c r="L78"/>
      <c r="O78"/>
      <c r="R78"/>
      <c r="U78"/>
      <c r="X78"/>
      <c r="AA78"/>
    </row>
    <row r="79" spans="6:27" x14ac:dyDescent="0.3">
      <c r="F79"/>
      <c r="I79"/>
      <c r="L79"/>
      <c r="O79"/>
      <c r="R79"/>
      <c r="U79"/>
      <c r="X79"/>
      <c r="AA79"/>
    </row>
    <row r="80" spans="6:27" x14ac:dyDescent="0.3">
      <c r="F80"/>
      <c r="I80"/>
      <c r="L80"/>
      <c r="O80"/>
      <c r="R80"/>
      <c r="U80"/>
      <c r="X80"/>
      <c r="AA80"/>
    </row>
    <row r="81" spans="6:27" x14ac:dyDescent="0.3">
      <c r="F81"/>
      <c r="I81"/>
      <c r="L81"/>
      <c r="O81"/>
      <c r="R81"/>
      <c r="U81"/>
      <c r="X81"/>
      <c r="AA81"/>
    </row>
    <row r="82" spans="6:27" x14ac:dyDescent="0.3">
      <c r="F82"/>
      <c r="I82"/>
      <c r="L82"/>
      <c r="O82"/>
      <c r="R82"/>
      <c r="U82"/>
      <c r="X82"/>
      <c r="AA82"/>
    </row>
    <row r="83" spans="6:27" x14ac:dyDescent="0.3">
      <c r="F83"/>
      <c r="I83"/>
      <c r="L83"/>
      <c r="O83"/>
      <c r="R83"/>
      <c r="U83"/>
      <c r="X83"/>
      <c r="AA83"/>
    </row>
    <row r="84" spans="6:27" x14ac:dyDescent="0.3">
      <c r="F84"/>
      <c r="I84"/>
      <c r="L84"/>
      <c r="O84"/>
      <c r="R84"/>
      <c r="U84"/>
      <c r="X84"/>
      <c r="AA84"/>
    </row>
    <row r="85" spans="6:27" x14ac:dyDescent="0.3">
      <c r="F85"/>
      <c r="I85"/>
      <c r="L85"/>
      <c r="O85"/>
      <c r="R85"/>
      <c r="U85"/>
      <c r="X85"/>
      <c r="AA85"/>
    </row>
    <row r="86" spans="6:27" x14ac:dyDescent="0.3">
      <c r="F86"/>
      <c r="I86"/>
      <c r="L86"/>
      <c r="O86"/>
      <c r="R86"/>
      <c r="U86"/>
      <c r="X86"/>
      <c r="AA86"/>
    </row>
    <row r="87" spans="6:27" x14ac:dyDescent="0.3">
      <c r="F87"/>
      <c r="I87"/>
      <c r="L87"/>
      <c r="O87"/>
      <c r="R87"/>
      <c r="U87"/>
      <c r="X87"/>
      <c r="AA87"/>
    </row>
    <row r="88" spans="6:27" x14ac:dyDescent="0.3">
      <c r="F88"/>
      <c r="I88"/>
      <c r="L88"/>
      <c r="O88"/>
      <c r="R88"/>
      <c r="U88"/>
      <c r="X88"/>
      <c r="AA88"/>
    </row>
    <row r="89" spans="6:27" x14ac:dyDescent="0.3">
      <c r="F89"/>
      <c r="I89"/>
      <c r="L89"/>
      <c r="O89"/>
      <c r="R89"/>
      <c r="U89"/>
      <c r="X89"/>
      <c r="AA89"/>
    </row>
    <row r="90" spans="6:27" x14ac:dyDescent="0.3">
      <c r="F90"/>
      <c r="I90"/>
      <c r="L90"/>
      <c r="O90"/>
      <c r="R90"/>
      <c r="U90"/>
      <c r="X90"/>
      <c r="AA90"/>
    </row>
    <row r="91" spans="6:27" x14ac:dyDescent="0.3">
      <c r="F91"/>
      <c r="I91"/>
      <c r="L91"/>
      <c r="O91"/>
      <c r="R91"/>
      <c r="U91"/>
      <c r="X91"/>
      <c r="AA91"/>
    </row>
    <row r="92" spans="6:27" x14ac:dyDescent="0.3">
      <c r="F92"/>
      <c r="I92"/>
      <c r="L92"/>
      <c r="O92"/>
      <c r="R92"/>
      <c r="U92"/>
      <c r="X92"/>
      <c r="AA92"/>
    </row>
    <row r="93" spans="6:27" x14ac:dyDescent="0.3">
      <c r="F93"/>
      <c r="I93"/>
      <c r="L93"/>
      <c r="O93"/>
      <c r="R93"/>
      <c r="U93"/>
      <c r="X93"/>
      <c r="AA93"/>
    </row>
    <row r="94" spans="6:27" x14ac:dyDescent="0.3">
      <c r="F94"/>
      <c r="I94"/>
      <c r="L94"/>
      <c r="O94"/>
      <c r="R94"/>
      <c r="U94"/>
      <c r="X94"/>
      <c r="AA94"/>
    </row>
  </sheetData>
  <mergeCells count="8">
    <mergeCell ref="W3:X3"/>
    <mergeCell ref="Z3:AA3"/>
    <mergeCell ref="E3:F3"/>
    <mergeCell ref="H3:I3"/>
    <mergeCell ref="K3:L3"/>
    <mergeCell ref="N3:O3"/>
    <mergeCell ref="Q3:R3"/>
    <mergeCell ref="T3:U3"/>
  </mergeCells>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EF3BA-B2B8-4848-9C5F-5F59829F23B7}">
  <sheetPr codeName="Sheet4"/>
  <dimension ref="B2:J27"/>
  <sheetViews>
    <sheetView zoomScale="110" zoomScaleNormal="110" workbookViewId="0">
      <selection activeCell="J13" sqref="J13"/>
    </sheetView>
  </sheetViews>
  <sheetFormatPr defaultRowHeight="14.4" x14ac:dyDescent="0.3"/>
  <cols>
    <col min="1" max="1" width="2.109375" style="76" customWidth="1"/>
    <col min="2" max="2" width="12.5546875" style="77" bestFit="1" customWidth="1"/>
    <col min="3" max="3" width="5.88671875" style="81" bestFit="1" customWidth="1"/>
    <col min="4" max="4" width="5.109375" style="81" bestFit="1" customWidth="1"/>
    <col min="5" max="5" width="7.6640625" style="78" bestFit="1" customWidth="1"/>
    <col min="6" max="6" width="5.6640625" style="78" bestFit="1" customWidth="1"/>
    <col min="7" max="7" width="7" style="78" bestFit="1" customWidth="1"/>
    <col min="8" max="8" width="6.109375" style="78" bestFit="1" customWidth="1"/>
    <col min="9" max="9" width="5.6640625" style="78" bestFit="1" customWidth="1"/>
    <col min="10" max="10" width="5.77734375" style="76" bestFit="1" customWidth="1"/>
    <col min="11" max="11" width="11.77734375" style="76" bestFit="1" customWidth="1"/>
    <col min="12" max="12" width="30.77734375" style="76" bestFit="1" customWidth="1"/>
    <col min="13" max="13" width="10" style="76" bestFit="1" customWidth="1"/>
    <col min="14" max="16384" width="8.88671875" style="76"/>
  </cols>
  <sheetData>
    <row r="2" spans="2:10" ht="23.4" x14ac:dyDescent="0.45">
      <c r="B2" s="135" t="s">
        <v>747</v>
      </c>
      <c r="C2" s="135"/>
      <c r="D2" s="135"/>
      <c r="E2" s="135"/>
      <c r="F2" s="135"/>
      <c r="G2" s="135"/>
      <c r="H2" s="135"/>
      <c r="I2" s="135"/>
      <c r="J2" s="135"/>
    </row>
    <row r="3" spans="2:10" x14ac:dyDescent="0.3">
      <c r="B3" s="97" t="s">
        <v>615</v>
      </c>
      <c r="C3" s="104" t="s">
        <v>623</v>
      </c>
      <c r="D3" s="130" t="s">
        <v>746</v>
      </c>
      <c r="E3" s="104" t="s">
        <v>618</v>
      </c>
      <c r="F3" s="99" t="s">
        <v>619</v>
      </c>
      <c r="G3" s="99" t="s">
        <v>620</v>
      </c>
      <c r="H3" s="99" t="s">
        <v>622</v>
      </c>
      <c r="I3" s="99" t="s">
        <v>616</v>
      </c>
      <c r="J3" s="99" t="s">
        <v>617</v>
      </c>
    </row>
    <row r="4" spans="2:10" x14ac:dyDescent="0.3">
      <c r="B4" s="96" t="s">
        <v>529</v>
      </c>
      <c r="C4" s="100">
        <v>1.35</v>
      </c>
      <c r="D4" s="100">
        <v>4.46</v>
      </c>
      <c r="E4" s="100">
        <v>4.2300000000000004</v>
      </c>
      <c r="F4" s="125">
        <v>6.66</v>
      </c>
      <c r="G4" s="100">
        <v>2.94</v>
      </c>
      <c r="H4" s="101">
        <v>115</v>
      </c>
      <c r="I4" s="101">
        <v>120</v>
      </c>
      <c r="J4" s="101">
        <v>160</v>
      </c>
    </row>
    <row r="5" spans="2:10" x14ac:dyDescent="0.3">
      <c r="B5" s="98" t="s">
        <v>49</v>
      </c>
      <c r="C5" s="102">
        <v>1.48</v>
      </c>
      <c r="D5" s="102">
        <v>4.87</v>
      </c>
      <c r="E5" s="102">
        <v>4.4000000000000004</v>
      </c>
      <c r="F5" s="126">
        <v>4.6500000000000004</v>
      </c>
      <c r="G5" s="102">
        <v>2.78</v>
      </c>
      <c r="H5" s="103">
        <v>160</v>
      </c>
      <c r="I5" s="103">
        <v>150</v>
      </c>
      <c r="J5" s="103">
        <v>230</v>
      </c>
    </row>
    <row r="6" spans="2:10" x14ac:dyDescent="0.3">
      <c r="B6" s="96" t="s">
        <v>551</v>
      </c>
      <c r="C6" s="100">
        <v>1.57</v>
      </c>
      <c r="D6" s="100">
        <v>5.03</v>
      </c>
      <c r="E6" s="100">
        <v>4.45</v>
      </c>
      <c r="F6" s="125">
        <v>7.19</v>
      </c>
      <c r="G6" s="100">
        <v>2.54</v>
      </c>
      <c r="H6" s="101">
        <v>70</v>
      </c>
      <c r="I6" s="101">
        <v>90</v>
      </c>
      <c r="J6" s="101">
        <v>130</v>
      </c>
    </row>
    <row r="7" spans="2:10" x14ac:dyDescent="0.3">
      <c r="B7" s="96" t="s">
        <v>66</v>
      </c>
      <c r="C7" s="100">
        <v>1.4</v>
      </c>
      <c r="D7" s="100">
        <v>4.55</v>
      </c>
      <c r="E7" s="100">
        <v>4.18</v>
      </c>
      <c r="F7" s="125">
        <v>4.58</v>
      </c>
      <c r="G7" s="100">
        <v>2.76</v>
      </c>
      <c r="H7" s="101">
        <v>155</v>
      </c>
      <c r="I7" s="101">
        <v>130</v>
      </c>
      <c r="J7" s="101">
        <v>230</v>
      </c>
    </row>
    <row r="8" spans="2:10" x14ac:dyDescent="0.3">
      <c r="B8" s="96" t="s">
        <v>85</v>
      </c>
      <c r="C8" s="100">
        <v>1.55</v>
      </c>
      <c r="D8" s="100">
        <v>5.03</v>
      </c>
      <c r="E8" s="100">
        <v>4.74</v>
      </c>
      <c r="F8" s="125">
        <v>7.66</v>
      </c>
      <c r="G8" s="100">
        <v>2.6</v>
      </c>
      <c r="H8" s="101">
        <v>150</v>
      </c>
      <c r="I8" s="101">
        <v>120</v>
      </c>
      <c r="J8" s="101">
        <v>190</v>
      </c>
    </row>
    <row r="9" spans="2:10" x14ac:dyDescent="0.3">
      <c r="B9" s="96" t="s">
        <v>109</v>
      </c>
      <c r="C9" s="100">
        <v>1.41</v>
      </c>
      <c r="D9" s="100">
        <v>4.4800000000000004</v>
      </c>
      <c r="E9" s="100">
        <v>4.3899999999999997</v>
      </c>
      <c r="F9" s="125">
        <v>6.97</v>
      </c>
      <c r="G9" s="100">
        <v>3</v>
      </c>
      <c r="H9" s="101">
        <v>105</v>
      </c>
      <c r="I9" s="101">
        <v>120</v>
      </c>
      <c r="J9" s="101">
        <v>155</v>
      </c>
    </row>
    <row r="10" spans="2:10" x14ac:dyDescent="0.3">
      <c r="B10" s="96" t="s">
        <v>117</v>
      </c>
      <c r="C10" s="100">
        <v>1.39</v>
      </c>
      <c r="D10" s="100">
        <v>4.57</v>
      </c>
      <c r="E10" s="100">
        <v>4.2699999999999996</v>
      </c>
      <c r="F10" s="125">
        <v>6.9</v>
      </c>
      <c r="G10" s="100">
        <v>2.79</v>
      </c>
      <c r="H10" s="101">
        <v>150</v>
      </c>
      <c r="I10" s="101">
        <v>140</v>
      </c>
      <c r="J10" s="101">
        <v>195</v>
      </c>
    </row>
    <row r="11" spans="2:10" x14ac:dyDescent="0.3">
      <c r="B11" s="96" t="s">
        <v>536</v>
      </c>
      <c r="C11" s="100">
        <v>1.43</v>
      </c>
      <c r="D11" s="100">
        <v>4.5599999999999996</v>
      </c>
      <c r="E11" s="100">
        <v>4.12</v>
      </c>
      <c r="F11" s="125">
        <v>7.06</v>
      </c>
      <c r="G11" s="100">
        <v>2.86</v>
      </c>
      <c r="H11" s="101">
        <v>135</v>
      </c>
      <c r="I11" s="101">
        <v>125</v>
      </c>
      <c r="J11" s="101">
        <v>160</v>
      </c>
    </row>
    <row r="12" spans="2:10" x14ac:dyDescent="0.3">
      <c r="B12" s="96" t="s">
        <v>126</v>
      </c>
      <c r="C12" s="100">
        <v>1.48</v>
      </c>
      <c r="D12" s="100">
        <v>4.75</v>
      </c>
      <c r="E12" s="100">
        <v>4.3499999999999996</v>
      </c>
      <c r="F12" s="125">
        <v>7.09</v>
      </c>
      <c r="G12" s="100">
        <v>2.79</v>
      </c>
      <c r="H12" s="101">
        <v>140</v>
      </c>
      <c r="I12" s="101">
        <v>130</v>
      </c>
      <c r="J12" s="101">
        <v>180</v>
      </c>
    </row>
    <row r="13" spans="2:10" x14ac:dyDescent="0.3">
      <c r="B13" s="96" t="s">
        <v>131</v>
      </c>
      <c r="C13" s="100">
        <v>1.35</v>
      </c>
      <c r="D13" s="100">
        <v>4.3600000000000003</v>
      </c>
      <c r="E13" s="100">
        <v>4.18</v>
      </c>
      <c r="F13" s="125">
        <v>6.75</v>
      </c>
      <c r="G13" s="100">
        <v>2.97</v>
      </c>
      <c r="H13" s="101">
        <v>120</v>
      </c>
      <c r="I13" s="101">
        <v>130</v>
      </c>
      <c r="J13" s="101">
        <v>170</v>
      </c>
    </row>
    <row r="14" spans="2:10" ht="9" customHeight="1" x14ac:dyDescent="0.3"/>
    <row r="15" spans="2:10" ht="23.4" x14ac:dyDescent="0.45">
      <c r="B15" s="134" t="s">
        <v>748</v>
      </c>
      <c r="C15" s="134"/>
      <c r="D15" s="134"/>
      <c r="E15" s="134"/>
      <c r="F15" s="134"/>
      <c r="G15" s="134"/>
      <c r="H15" s="134"/>
      <c r="I15" s="134"/>
      <c r="J15" s="134"/>
    </row>
    <row r="16" spans="2:10" x14ac:dyDescent="0.3">
      <c r="B16" s="105" t="s">
        <v>615</v>
      </c>
      <c r="C16" s="107" t="s">
        <v>623</v>
      </c>
      <c r="D16" s="106" t="s">
        <v>746</v>
      </c>
      <c r="E16" s="107" t="s">
        <v>618</v>
      </c>
      <c r="F16" s="106" t="s">
        <v>619</v>
      </c>
      <c r="G16" s="106" t="s">
        <v>620</v>
      </c>
      <c r="H16" s="106" t="s">
        <v>622</v>
      </c>
      <c r="I16" s="106" t="s">
        <v>616</v>
      </c>
      <c r="J16" s="106" t="s">
        <v>617</v>
      </c>
    </row>
    <row r="17" spans="2:10" x14ac:dyDescent="0.3">
      <c r="B17" s="96" t="s">
        <v>529</v>
      </c>
      <c r="C17" s="123">
        <v>1.4807142857142856</v>
      </c>
      <c r="D17" s="123">
        <v>4.46</v>
      </c>
      <c r="E17" s="123">
        <v>4.4535714285714274</v>
      </c>
      <c r="F17" s="123">
        <v>7.2767857142857135</v>
      </c>
      <c r="G17" s="123">
        <v>2.6814814814814816</v>
      </c>
      <c r="H17" s="124">
        <v>96</v>
      </c>
      <c r="I17" s="124">
        <v>103.23529411764706</v>
      </c>
      <c r="J17" s="124">
        <v>136.25</v>
      </c>
    </row>
    <row r="18" spans="2:10" x14ac:dyDescent="0.3">
      <c r="B18" s="96" t="s">
        <v>49</v>
      </c>
      <c r="C18" s="123">
        <v>1.5975757575757574</v>
      </c>
      <c r="D18" s="123">
        <v>4.87</v>
      </c>
      <c r="E18" s="123">
        <v>5.3221212121212131</v>
      </c>
      <c r="F18" s="123">
        <v>7.0203030303030305</v>
      </c>
      <c r="G18" s="123">
        <v>2.5030303030303025</v>
      </c>
      <c r="H18" s="124">
        <v>129</v>
      </c>
      <c r="I18" s="124">
        <v>122.94117647058823</v>
      </c>
      <c r="J18" s="124">
        <v>188.8235294117647</v>
      </c>
    </row>
    <row r="19" spans="2:10" x14ac:dyDescent="0.3">
      <c r="B19" s="96" t="s">
        <v>551</v>
      </c>
      <c r="C19" s="123">
        <v>1.5866666666666669</v>
      </c>
      <c r="D19" s="123">
        <v>5.03</v>
      </c>
      <c r="E19" s="123">
        <v>4.55</v>
      </c>
      <c r="F19" s="123">
        <v>7.45</v>
      </c>
      <c r="G19" s="123">
        <v>2.5150000000000001</v>
      </c>
      <c r="H19" s="124">
        <v>65</v>
      </c>
      <c r="I19" s="124">
        <v>85</v>
      </c>
      <c r="J19" s="124">
        <v>125</v>
      </c>
    </row>
    <row r="20" spans="2:10" x14ac:dyDescent="0.3">
      <c r="B20" s="96" t="s">
        <v>66</v>
      </c>
      <c r="C20" s="123">
        <v>1.5837499999999998</v>
      </c>
      <c r="D20" s="123">
        <v>4.55</v>
      </c>
      <c r="E20" s="123">
        <v>4.8632500000000025</v>
      </c>
      <c r="F20" s="123">
        <v>7.5133333333333328</v>
      </c>
      <c r="G20" s="123">
        <v>2.4781578947368428</v>
      </c>
      <c r="H20" s="124">
        <v>123.57142857142857</v>
      </c>
      <c r="I20" s="124">
        <v>110.71428571428571</v>
      </c>
      <c r="J20" s="124">
        <v>166.75</v>
      </c>
    </row>
    <row r="21" spans="2:10" x14ac:dyDescent="0.3">
      <c r="B21" s="96" t="s">
        <v>85</v>
      </c>
      <c r="C21" s="123">
        <v>1.78195652173913</v>
      </c>
      <c r="D21" s="123">
        <v>5.03</v>
      </c>
      <c r="E21" s="123">
        <v>5.1891304347826095</v>
      </c>
      <c r="F21" s="123">
        <v>8.4651111111111117</v>
      </c>
      <c r="G21" s="123">
        <v>2.123555555555555</v>
      </c>
      <c r="H21" s="124">
        <v>115.76923076923077</v>
      </c>
      <c r="I21" s="124">
        <v>96.818181818181813</v>
      </c>
      <c r="J21" s="124">
        <v>152.60869565217391</v>
      </c>
    </row>
    <row r="22" spans="2:10" x14ac:dyDescent="0.3">
      <c r="B22" s="96" t="s">
        <v>109</v>
      </c>
      <c r="C22" s="123">
        <v>1.5149999999999997</v>
      </c>
      <c r="D22" s="123">
        <v>4.4800000000000004</v>
      </c>
      <c r="E22" s="123">
        <v>4.568888888888889</v>
      </c>
      <c r="F22" s="123">
        <v>7.4323529411764699</v>
      </c>
      <c r="G22" s="123">
        <v>2.6694117647058819</v>
      </c>
      <c r="H22" s="124">
        <v>95.909090909090907</v>
      </c>
      <c r="I22" s="124">
        <v>104</v>
      </c>
      <c r="J22" s="124">
        <v>137</v>
      </c>
    </row>
    <row r="23" spans="2:10" x14ac:dyDescent="0.3">
      <c r="B23" s="96" t="s">
        <v>117</v>
      </c>
      <c r="C23" s="123">
        <v>1.4940909090909094</v>
      </c>
      <c r="D23" s="123">
        <v>4.57</v>
      </c>
      <c r="E23" s="123">
        <v>4.5040909090909089</v>
      </c>
      <c r="F23" s="123">
        <v>7.2899999999999991</v>
      </c>
      <c r="G23" s="123">
        <v>2.5829999999999997</v>
      </c>
      <c r="H23" s="124">
        <v>113.82352941176471</v>
      </c>
      <c r="I23" s="124">
        <v>112.5</v>
      </c>
      <c r="J23" s="124">
        <v>150.41666666666666</v>
      </c>
    </row>
    <row r="24" spans="2:10" x14ac:dyDescent="0.3">
      <c r="B24" s="96" t="s">
        <v>536</v>
      </c>
      <c r="C24" s="123">
        <v>1.5038709677419357</v>
      </c>
      <c r="D24" s="123">
        <v>4.5599999999999996</v>
      </c>
      <c r="E24" s="123">
        <v>4.5061290322580643</v>
      </c>
      <c r="F24" s="123">
        <v>7.4813793103448258</v>
      </c>
      <c r="G24" s="123">
        <v>2.6351724137931041</v>
      </c>
      <c r="H24" s="124">
        <v>111.03448275862068</v>
      </c>
      <c r="I24" s="124">
        <v>104.375</v>
      </c>
      <c r="J24" s="124">
        <v>141.66666666666666</v>
      </c>
    </row>
    <row r="25" spans="2:10" x14ac:dyDescent="0.3">
      <c r="B25" s="96" t="s">
        <v>126</v>
      </c>
      <c r="C25" s="123">
        <v>1.5989999999999998</v>
      </c>
      <c r="D25" s="123">
        <v>4.75</v>
      </c>
      <c r="E25" s="123">
        <v>4.6500000000000004</v>
      </c>
      <c r="F25" s="123">
        <v>7.5519999999999996</v>
      </c>
      <c r="G25" s="123">
        <v>2.5190000000000001</v>
      </c>
      <c r="H25" s="124">
        <v>115</v>
      </c>
      <c r="I25" s="124">
        <v>114</v>
      </c>
      <c r="J25" s="124">
        <v>154</v>
      </c>
    </row>
    <row r="26" spans="2:10" x14ac:dyDescent="0.3">
      <c r="B26" s="96" t="s">
        <v>131</v>
      </c>
      <c r="C26" s="123">
        <v>1.4715909090909087</v>
      </c>
      <c r="D26" s="123">
        <v>4.3600000000000003</v>
      </c>
      <c r="E26" s="123">
        <v>4.4681818181818178</v>
      </c>
      <c r="F26" s="123">
        <v>7.2959090909090909</v>
      </c>
      <c r="G26" s="123">
        <v>2.7069047619047617</v>
      </c>
      <c r="H26" s="124">
        <v>95.3125</v>
      </c>
      <c r="I26" s="124">
        <v>93.75</v>
      </c>
      <c r="J26" s="124">
        <v>134</v>
      </c>
    </row>
    <row r="27" spans="2:10" ht="9" customHeight="1" x14ac:dyDescent="0.3">
      <c r="B27" s="76"/>
      <c r="C27" s="80"/>
      <c r="E27" s="76"/>
      <c r="F27" s="76"/>
      <c r="G27" s="76"/>
      <c r="H27" s="76"/>
      <c r="I27" s="76"/>
    </row>
  </sheetData>
  <mergeCells count="2">
    <mergeCell ref="B15:J15"/>
    <mergeCell ref="B2:J2"/>
  </mergeCell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7A194-2045-497C-B990-66BC3817D3A7}">
  <sheetPr codeName="Sheet1">
    <pageSetUpPr fitToPage="1"/>
  </sheetPr>
  <dimension ref="A1:AB927"/>
  <sheetViews>
    <sheetView zoomScale="48" zoomScaleNormal="115" workbookViewId="0">
      <pane xSplit="1" ySplit="1" topLeftCell="B2" activePane="bottomRight" state="frozen"/>
      <selection pane="topRight" activeCell="E1" sqref="E1"/>
      <selection pane="bottomLeft" activeCell="A6" sqref="A6"/>
      <selection pane="bottomRight" activeCell="E27" sqref="E27"/>
    </sheetView>
  </sheetViews>
  <sheetFormatPr defaultColWidth="14.44140625" defaultRowHeight="15" customHeight="1" x14ac:dyDescent="0.3"/>
  <cols>
    <col min="1" max="1" width="17.44140625" style="67" customWidth="1"/>
    <col min="2" max="2" width="36.77734375" customWidth="1"/>
    <col min="3" max="3" width="17.44140625" customWidth="1"/>
    <col min="4" max="4" width="13.44140625" style="86" customWidth="1"/>
    <col min="5" max="5" width="13.44140625" style="39" customWidth="1"/>
    <col min="6" max="6" width="11.21875" style="24" customWidth="1"/>
    <col min="7" max="7" width="17.44140625" style="24" customWidth="1"/>
    <col min="8" max="8" width="17.44140625" style="48" customWidth="1"/>
    <col min="9" max="11" width="17.44140625" style="24" customWidth="1"/>
    <col min="12" max="12" width="17.44140625" style="48" customWidth="1"/>
    <col min="13" max="14" width="17.44140625" style="24" customWidth="1"/>
    <col min="15" max="15" width="17.44140625" style="48" customWidth="1"/>
    <col min="16" max="17" width="17.44140625" style="24" customWidth="1"/>
    <col min="18" max="18" width="17.44140625" style="48" customWidth="1"/>
    <col min="19" max="22" width="17.44140625" customWidth="1"/>
    <col min="23" max="23" width="17.44140625" style="53" customWidth="1"/>
    <col min="24" max="25" width="14.44140625" style="24"/>
    <col min="26" max="26" width="14.44140625" style="71"/>
    <col min="27" max="28" width="14.44140625" style="24"/>
  </cols>
  <sheetData>
    <row r="1" spans="1:28" ht="14.4" x14ac:dyDescent="0.3">
      <c r="A1" s="65" t="s">
        <v>713</v>
      </c>
      <c r="B1" s="31" t="s">
        <v>512</v>
      </c>
      <c r="C1" s="31" t="s">
        <v>513</v>
      </c>
      <c r="D1" s="84" t="s">
        <v>745</v>
      </c>
      <c r="E1" s="32" t="s">
        <v>370</v>
      </c>
      <c r="F1" s="32" t="s">
        <v>371</v>
      </c>
      <c r="G1" s="44" t="s">
        <v>577</v>
      </c>
      <c r="H1" s="32" t="s">
        <v>506</v>
      </c>
      <c r="I1" s="32" t="s">
        <v>507</v>
      </c>
      <c r="J1" s="32" t="s">
        <v>735</v>
      </c>
      <c r="K1" s="44" t="s">
        <v>579</v>
      </c>
      <c r="L1" s="32" t="s">
        <v>510</v>
      </c>
      <c r="M1" s="32" t="s">
        <v>511</v>
      </c>
      <c r="N1" s="44" t="s">
        <v>578</v>
      </c>
      <c r="O1" s="32" t="s">
        <v>508</v>
      </c>
      <c r="P1" s="32" t="s">
        <v>509</v>
      </c>
      <c r="Q1" s="44" t="s">
        <v>580</v>
      </c>
      <c r="R1" s="32" t="s">
        <v>501</v>
      </c>
      <c r="S1" s="32" t="s">
        <v>502</v>
      </c>
      <c r="T1" s="37" t="s">
        <v>576</v>
      </c>
      <c r="U1" s="32" t="s">
        <v>500</v>
      </c>
      <c r="V1" s="32" t="s">
        <v>499</v>
      </c>
      <c r="W1" s="49" t="s">
        <v>581</v>
      </c>
      <c r="X1" s="32" t="s">
        <v>497</v>
      </c>
      <c r="Y1" s="32" t="s">
        <v>498</v>
      </c>
      <c r="Z1" s="41" t="s">
        <v>582</v>
      </c>
      <c r="AA1" s="32" t="s">
        <v>583</v>
      </c>
      <c r="AB1" s="33" t="s">
        <v>584</v>
      </c>
    </row>
    <row r="2" spans="1:28" ht="14.4" x14ac:dyDescent="0.3">
      <c r="A2" s="108" t="s">
        <v>28</v>
      </c>
      <c r="B2" s="108" t="str" cm="1">
        <f t="array" ref="B2">_xlfn.XLOOKUP(tbl_Pruebas[[#This Row],[Matrícula]],tbl_players[Matrícula],tbl_players[Nombres]&amp;" "&amp;tbl_players[Apellidos])</f>
        <v>Adrian Briseño Ramones</v>
      </c>
      <c r="C2" s="108" t="str">
        <f>_xlfn.XLOOKUP(tbl_Pruebas[[#This Row],[Matrícula]],tbl_players[Matrícula],tbl_players[Pos])</f>
        <v>CB</v>
      </c>
      <c r="D2" s="109">
        <v>45372</v>
      </c>
      <c r="E2" s="109"/>
      <c r="F2" s="109"/>
      <c r="G2" s="110">
        <f t="shared" ref="G2:G65" si="0">IF(OR(H2="F", I2="F"), "", IF(AND(ISNUMBER(H2), ISNUMBER(I2)), MIN(H2, I2), IF(ISNUMBER(H2), H2, IF(ISNUMBER(I2), I2, ""))))</f>
        <v>1.61</v>
      </c>
      <c r="H2" s="112">
        <v>1.64</v>
      </c>
      <c r="I2" s="113">
        <v>1.61</v>
      </c>
      <c r="J2" s="28">
        <v>4.78</v>
      </c>
      <c r="K2" s="57">
        <f t="shared" ref="K2:K65" si="1">IF(AND(ISNUMBER(L2), ISNUMBER(M2)), MIN(L2, M2), IF(ISNUMBER(L2), L2, IF(ISNUMBER(M2), M2, "")))</f>
        <v>4.2300000000000004</v>
      </c>
      <c r="L2" s="112">
        <v>4.38</v>
      </c>
      <c r="M2" s="113">
        <v>4.2300000000000004</v>
      </c>
      <c r="N2" s="114">
        <f t="shared" ref="N2:N65" si="2">IF(AND(ISNUMBER(O2), ISNUMBER(P2)), MIN(O2, P2), IF(ISNUMBER(O2), O2, IF(ISNUMBER(P2), P2, "")))</f>
        <v>7.27</v>
      </c>
      <c r="O2" s="112">
        <v>7.27</v>
      </c>
      <c r="P2" s="113" t="s">
        <v>721</v>
      </c>
      <c r="Q2" s="110">
        <f t="shared" ref="Q2:Q65" si="3">IF(AND(ISNUMBER(R2), ISNUMBER(S2)), MAX(R2, S2), IF(ISNUMBER(R2), R2, IF(ISNUMBER(S2), S2, "")))</f>
        <v>2.75</v>
      </c>
      <c r="R2" s="112">
        <v>2.75</v>
      </c>
      <c r="S2" s="113">
        <v>2.65</v>
      </c>
      <c r="T2" s="115">
        <f t="shared" ref="T2:T65" si="4">IF(AND(ISNUMBER(U2), ISNUMBER(V2)), MAX(U2, V2), IF(ISNUMBER(U2), U2, IF(ISNUMBER(V2), V2, "")))</f>
        <v>110</v>
      </c>
      <c r="U2" s="116">
        <v>110</v>
      </c>
      <c r="V2" s="116"/>
      <c r="W2" s="117">
        <f t="shared" ref="W2:W65" si="5">IF(AND(ISNUMBER(X2), ISNUMBER(Y2)), MAX(X2, Y2), IF(ISNUMBER(X2), X2, IF(ISNUMBER(Y2), Y2, "")))</f>
        <v>110</v>
      </c>
      <c r="X2" s="116">
        <v>110</v>
      </c>
      <c r="Y2" s="116"/>
      <c r="Z2" s="68" t="str">
        <f t="shared" ref="Z2:Z65" si="6">IF(AND(ISNUMBER(AA2), ISNUMBER(AB2)), MAX(AA2, AB2), IF(ISNUMBER(AA2), AA2, IF(ISNUMBER(AB2), AB2, "")))</f>
        <v/>
      </c>
      <c r="AA2" s="116"/>
      <c r="AB2" s="118"/>
    </row>
    <row r="3" spans="1:28" ht="14.4" x14ac:dyDescent="0.3">
      <c r="A3" s="108" t="s">
        <v>38</v>
      </c>
      <c r="B3" s="108" t="str" cm="1">
        <f t="array" ref="B3">_xlfn.XLOOKUP(tbl_Pruebas[[#This Row],[Matrícula]],tbl_players[Matrícula],tbl_players[Nombres]&amp;" "&amp;tbl_players[Apellidos])</f>
        <v>Brandon Omar Rocha Cabrera</v>
      </c>
      <c r="C3" s="108" t="str">
        <f>_xlfn.XLOOKUP(tbl_Pruebas[[#This Row],[Matrícula]],tbl_players[Matrícula],tbl_players[Pos])</f>
        <v>CB</v>
      </c>
      <c r="D3" s="109">
        <v>45372</v>
      </c>
      <c r="E3" s="109"/>
      <c r="F3" s="109"/>
      <c r="G3" s="110" t="str">
        <f t="shared" si="0"/>
        <v/>
      </c>
      <c r="H3" s="112"/>
      <c r="I3" s="113"/>
      <c r="J3" s="28"/>
      <c r="K3" s="57" t="str">
        <f t="shared" si="1"/>
        <v/>
      </c>
      <c r="L3" s="112"/>
      <c r="M3" s="113"/>
      <c r="N3" s="114" t="str">
        <f t="shared" si="2"/>
        <v/>
      </c>
      <c r="O3" s="112"/>
      <c r="P3" s="113"/>
      <c r="Q3" s="110" t="str">
        <f t="shared" si="3"/>
        <v/>
      </c>
      <c r="R3" s="112"/>
      <c r="S3" s="113"/>
      <c r="T3" s="115">
        <f t="shared" si="4"/>
        <v>115</v>
      </c>
      <c r="U3" s="116">
        <v>115</v>
      </c>
      <c r="V3" s="116"/>
      <c r="W3" s="117" t="str">
        <f t="shared" si="5"/>
        <v/>
      </c>
      <c r="X3" s="116"/>
      <c r="Y3" s="116"/>
      <c r="Z3" s="68" t="str">
        <f t="shared" si="6"/>
        <v/>
      </c>
      <c r="AA3" s="116"/>
      <c r="AB3" s="118"/>
    </row>
    <row r="4" spans="1:28" ht="14.4" x14ac:dyDescent="0.3">
      <c r="A4" s="108" t="s">
        <v>46</v>
      </c>
      <c r="B4" s="108" t="str" cm="1">
        <f t="array" ref="B4">_xlfn.XLOOKUP(tbl_Pruebas[[#This Row],[Matrícula]],tbl_players[Matrícula],tbl_players[Nombres]&amp;" "&amp;tbl_players[Apellidos])</f>
        <v>Emmanuel Gallegos Montiel</v>
      </c>
      <c r="C4" s="108" t="str">
        <f>_xlfn.XLOOKUP(tbl_Pruebas[[#This Row],[Matrícula]],tbl_players[Matrícula],tbl_players[Pos])</f>
        <v>CB</v>
      </c>
      <c r="D4" s="109">
        <v>45372</v>
      </c>
      <c r="E4" s="109"/>
      <c r="F4" s="109"/>
      <c r="G4" s="110">
        <f t="shared" si="0"/>
        <v>1.48</v>
      </c>
      <c r="H4" s="112">
        <v>1.59</v>
      </c>
      <c r="I4" s="113">
        <v>1.48</v>
      </c>
      <c r="J4" s="28">
        <v>4.53</v>
      </c>
      <c r="K4" s="57">
        <f t="shared" si="1"/>
        <v>4.47</v>
      </c>
      <c r="L4" s="112">
        <v>4.47</v>
      </c>
      <c r="M4" s="113">
        <v>4.5</v>
      </c>
      <c r="N4" s="114">
        <f t="shared" si="2"/>
        <v>7.2</v>
      </c>
      <c r="O4" s="112">
        <v>7.2</v>
      </c>
      <c r="P4" s="113" t="s">
        <v>721</v>
      </c>
      <c r="Q4" s="110">
        <f t="shared" si="3"/>
        <v>2.82</v>
      </c>
      <c r="R4" s="112">
        <v>2.82</v>
      </c>
      <c r="S4" s="113">
        <v>2.74</v>
      </c>
      <c r="T4" s="115">
        <f t="shared" si="4"/>
        <v>85</v>
      </c>
      <c r="U4" s="116"/>
      <c r="V4" s="116">
        <v>85</v>
      </c>
      <c r="W4" s="117">
        <f t="shared" si="5"/>
        <v>100</v>
      </c>
      <c r="X4" s="116">
        <v>90</v>
      </c>
      <c r="Y4" s="116">
        <v>100</v>
      </c>
      <c r="Z4" s="68">
        <f t="shared" si="6"/>
        <v>140</v>
      </c>
      <c r="AA4" s="116">
        <v>130</v>
      </c>
      <c r="AB4" s="118">
        <v>140</v>
      </c>
    </row>
    <row r="5" spans="1:28" ht="14.4" x14ac:dyDescent="0.3">
      <c r="A5" s="108" t="s">
        <v>36</v>
      </c>
      <c r="B5" s="108" t="str" cm="1">
        <f t="array" ref="B5">_xlfn.XLOOKUP(tbl_Pruebas[[#This Row],[Matrícula]],tbl_players[Matrícula],tbl_players[Nombres]&amp;" "&amp;tbl_players[Apellidos])</f>
        <v>Gabriel Encalada Gallardo</v>
      </c>
      <c r="C5" s="108" t="str">
        <f>_xlfn.XLOOKUP(tbl_Pruebas[[#This Row],[Matrícula]],tbl_players[Matrícula],tbl_players[Pos])</f>
        <v>CB</v>
      </c>
      <c r="D5" s="109">
        <v>45372</v>
      </c>
      <c r="E5" s="109"/>
      <c r="F5" s="109"/>
      <c r="G5" s="110">
        <f t="shared" si="0"/>
        <v>1.43</v>
      </c>
      <c r="H5" s="112">
        <v>1.49</v>
      </c>
      <c r="I5" s="113">
        <v>1.43</v>
      </c>
      <c r="J5" s="28">
        <v>4.47</v>
      </c>
      <c r="K5" s="57">
        <f t="shared" si="1"/>
        <v>4.3899999999999997</v>
      </c>
      <c r="L5" s="112">
        <v>4.53</v>
      </c>
      <c r="M5" s="113">
        <v>4.3899999999999997</v>
      </c>
      <c r="N5" s="114">
        <f t="shared" si="2"/>
        <v>7.35</v>
      </c>
      <c r="O5" s="112">
        <v>7.35</v>
      </c>
      <c r="P5" s="113">
        <v>7.45</v>
      </c>
      <c r="Q5" s="110">
        <f t="shared" si="3"/>
        <v>2.84</v>
      </c>
      <c r="R5" s="112">
        <v>2.82</v>
      </c>
      <c r="S5" s="113">
        <v>2.84</v>
      </c>
      <c r="T5" s="115" t="str">
        <f t="shared" si="4"/>
        <v/>
      </c>
      <c r="U5" s="116"/>
      <c r="V5" s="116"/>
      <c r="W5" s="117">
        <f t="shared" si="5"/>
        <v>120</v>
      </c>
      <c r="X5" s="116">
        <v>115</v>
      </c>
      <c r="Y5" s="116">
        <v>120</v>
      </c>
      <c r="Z5" s="68">
        <f t="shared" si="6"/>
        <v>160</v>
      </c>
      <c r="AA5" s="116">
        <v>150</v>
      </c>
      <c r="AB5" s="118">
        <v>160</v>
      </c>
    </row>
    <row r="6" spans="1:28" ht="14.4" x14ac:dyDescent="0.3">
      <c r="A6" s="108" t="s">
        <v>530</v>
      </c>
      <c r="B6" s="108" t="str" cm="1">
        <f t="array" ref="B6">_xlfn.XLOOKUP(tbl_Pruebas[[#This Row],[Matrícula]],tbl_players[Matrícula],tbl_players[Nombres]&amp;" "&amp;tbl_players[Apellidos])</f>
        <v>Jorge Luna Rueda</v>
      </c>
      <c r="C6" s="108" t="str">
        <f>_xlfn.XLOOKUP(tbl_Pruebas[[#This Row],[Matrícula]],tbl_players[Matrícula],tbl_players[Pos])</f>
        <v>CB</v>
      </c>
      <c r="D6" s="109">
        <v>45372</v>
      </c>
      <c r="E6" s="109"/>
      <c r="F6" s="109"/>
      <c r="G6" s="110">
        <f t="shared" si="0"/>
        <v>1.48</v>
      </c>
      <c r="H6" s="112">
        <v>1.56</v>
      </c>
      <c r="I6" s="113">
        <v>1.48</v>
      </c>
      <c r="J6" s="28">
        <v>4.8</v>
      </c>
      <c r="K6" s="57">
        <f t="shared" si="1"/>
        <v>4.54</v>
      </c>
      <c r="L6" s="112">
        <v>4.55</v>
      </c>
      <c r="M6" s="113">
        <v>4.54</v>
      </c>
      <c r="N6" s="114">
        <f t="shared" si="2"/>
        <v>7.7</v>
      </c>
      <c r="O6" s="112" t="s">
        <v>721</v>
      </c>
      <c r="P6" s="113">
        <v>7.7</v>
      </c>
      <c r="Q6" s="110">
        <f t="shared" si="3"/>
        <v>2.57</v>
      </c>
      <c r="R6" s="112">
        <v>2.56</v>
      </c>
      <c r="S6" s="113">
        <v>2.57</v>
      </c>
      <c r="T6" s="115">
        <f t="shared" si="4"/>
        <v>95</v>
      </c>
      <c r="U6" s="116">
        <v>90</v>
      </c>
      <c r="V6" s="116">
        <v>95</v>
      </c>
      <c r="W6" s="117">
        <f t="shared" si="5"/>
        <v>100</v>
      </c>
      <c r="X6" s="116">
        <v>90</v>
      </c>
      <c r="Y6" s="116">
        <v>100</v>
      </c>
      <c r="Z6" s="68">
        <f t="shared" si="6"/>
        <v>140</v>
      </c>
      <c r="AA6" s="116">
        <v>130</v>
      </c>
      <c r="AB6" s="118">
        <v>140</v>
      </c>
    </row>
    <row r="7" spans="1:28" ht="14.4" x14ac:dyDescent="0.3">
      <c r="A7" s="108" t="s">
        <v>26</v>
      </c>
      <c r="B7" s="108" t="str" cm="1">
        <f t="array" ref="B7">_xlfn.XLOOKUP(tbl_Pruebas[[#This Row],[Matrícula]],tbl_players[Matrícula],tbl_players[Nombres]&amp;" "&amp;tbl_players[Apellidos])</f>
        <v>Luis Ignacio Pelayo Castillo</v>
      </c>
      <c r="C7" s="108" t="str">
        <f>_xlfn.XLOOKUP(tbl_Pruebas[[#This Row],[Matrícula]],tbl_players[Matrícula],tbl_players[Pos])</f>
        <v>CB</v>
      </c>
      <c r="D7" s="109">
        <v>45372</v>
      </c>
      <c r="E7" s="109"/>
      <c r="F7" s="109"/>
      <c r="G7" s="110">
        <f t="shared" si="0"/>
        <v>1.46</v>
      </c>
      <c r="H7" s="112">
        <v>1.5</v>
      </c>
      <c r="I7" s="113">
        <v>1.46</v>
      </c>
      <c r="J7" s="28">
        <v>4.58</v>
      </c>
      <c r="K7" s="57">
        <f t="shared" si="1"/>
        <v>4.42</v>
      </c>
      <c r="L7" s="112">
        <v>4.42</v>
      </c>
      <c r="M7" s="113">
        <v>4.4400000000000004</v>
      </c>
      <c r="N7" s="114">
        <f t="shared" si="2"/>
        <v>7.33</v>
      </c>
      <c r="O7" s="112">
        <v>7.33</v>
      </c>
      <c r="P7" s="113">
        <v>7.48</v>
      </c>
      <c r="Q7" s="110">
        <f t="shared" si="3"/>
        <v>2.66</v>
      </c>
      <c r="R7" s="112">
        <v>2.66</v>
      </c>
      <c r="S7" s="113">
        <v>2.61</v>
      </c>
      <c r="T7" s="115">
        <f t="shared" si="4"/>
        <v>105</v>
      </c>
      <c r="U7" s="116">
        <v>105</v>
      </c>
      <c r="V7" s="116"/>
      <c r="W7" s="117">
        <f t="shared" si="5"/>
        <v>115</v>
      </c>
      <c r="X7" s="116">
        <v>115</v>
      </c>
      <c r="Y7" s="116"/>
      <c r="Z7" s="68">
        <f t="shared" si="6"/>
        <v>140</v>
      </c>
      <c r="AA7" s="116">
        <v>140</v>
      </c>
      <c r="AB7" s="118"/>
    </row>
    <row r="8" spans="1:28" ht="14.4" x14ac:dyDescent="0.3">
      <c r="A8" s="108" t="s">
        <v>44</v>
      </c>
      <c r="B8" s="108" t="str" cm="1">
        <f t="array" ref="B8">_xlfn.XLOOKUP(tbl_Pruebas[[#This Row],[Matrícula]],tbl_players[Matrícula],tbl_players[Nombres]&amp;" "&amp;tbl_players[Apellidos])</f>
        <v>Rafael De La Concha García</v>
      </c>
      <c r="C8" s="108" t="str">
        <f>_xlfn.XLOOKUP(tbl_Pruebas[[#This Row],[Matrícula]],tbl_players[Matrícula],tbl_players[Pos])</f>
        <v>CB</v>
      </c>
      <c r="D8" s="109">
        <v>45372</v>
      </c>
      <c r="E8" s="109"/>
      <c r="F8" s="109"/>
      <c r="G8" s="110">
        <f t="shared" si="0"/>
        <v>1.41</v>
      </c>
      <c r="H8" s="112">
        <v>1.42</v>
      </c>
      <c r="I8" s="113">
        <v>1.41</v>
      </c>
      <c r="J8" s="28">
        <v>4.46</v>
      </c>
      <c r="K8" s="57">
        <f t="shared" si="1"/>
        <v>4.24</v>
      </c>
      <c r="L8" s="112">
        <v>4.45</v>
      </c>
      <c r="M8" s="113">
        <v>4.24</v>
      </c>
      <c r="N8" s="114">
        <f t="shared" si="2"/>
        <v>6.99</v>
      </c>
      <c r="O8" s="112">
        <v>7.19</v>
      </c>
      <c r="P8" s="113">
        <v>6.99</v>
      </c>
      <c r="Q8" s="110">
        <f t="shared" si="3"/>
        <v>2.94</v>
      </c>
      <c r="R8" s="112">
        <v>2.76</v>
      </c>
      <c r="S8" s="113">
        <v>2.94</v>
      </c>
      <c r="T8" s="115">
        <f t="shared" si="4"/>
        <v>100</v>
      </c>
      <c r="U8" s="116">
        <v>90</v>
      </c>
      <c r="V8" s="116">
        <v>100</v>
      </c>
      <c r="W8" s="117">
        <f t="shared" si="5"/>
        <v>115</v>
      </c>
      <c r="X8" s="116">
        <v>110</v>
      </c>
      <c r="Y8" s="116">
        <v>115</v>
      </c>
      <c r="Z8" s="68">
        <f t="shared" si="6"/>
        <v>140</v>
      </c>
      <c r="AA8" s="116">
        <v>135</v>
      </c>
      <c r="AB8" s="118">
        <v>140</v>
      </c>
    </row>
    <row r="9" spans="1:28" ht="14.4" x14ac:dyDescent="0.3">
      <c r="A9" s="108" t="s">
        <v>291</v>
      </c>
      <c r="B9" s="108" t="str" cm="1">
        <f t="array" ref="B9">_xlfn.XLOOKUP(tbl_Pruebas[[#This Row],[Matrícula]],tbl_players[Matrícula],tbl_players[Nombres]&amp;" "&amp;tbl_players[Apellidos])</f>
        <v>Alan Centeno Mena</v>
      </c>
      <c r="C9" s="108" t="str">
        <f>_xlfn.XLOOKUP(tbl_Pruebas[[#This Row],[Matrícula]],tbl_players[Matrícula],tbl_players[Pos])</f>
        <v>DL</v>
      </c>
      <c r="D9" s="109">
        <v>45372</v>
      </c>
      <c r="E9" s="109"/>
      <c r="F9" s="109"/>
      <c r="G9" s="110" t="str">
        <f t="shared" si="0"/>
        <v/>
      </c>
      <c r="H9" s="112"/>
      <c r="I9" s="113"/>
      <c r="J9" s="28"/>
      <c r="K9" s="57" t="str">
        <f t="shared" si="1"/>
        <v/>
      </c>
      <c r="L9" s="112"/>
      <c r="M9" s="113"/>
      <c r="N9" s="114" t="str">
        <f t="shared" si="2"/>
        <v/>
      </c>
      <c r="O9" s="112"/>
      <c r="P9" s="113"/>
      <c r="Q9" s="110" t="str">
        <f t="shared" si="3"/>
        <v/>
      </c>
      <c r="R9" s="112"/>
      <c r="S9" s="113"/>
      <c r="T9" s="115">
        <f t="shared" si="4"/>
        <v>135</v>
      </c>
      <c r="U9" s="116">
        <v>135</v>
      </c>
      <c r="V9" s="116"/>
      <c r="W9" s="117" t="str">
        <f t="shared" si="5"/>
        <v/>
      </c>
      <c r="X9" s="116"/>
      <c r="Y9" s="116"/>
      <c r="Z9" s="68" t="str">
        <f t="shared" si="6"/>
        <v/>
      </c>
      <c r="AA9" s="116"/>
      <c r="AB9" s="118"/>
    </row>
    <row r="10" spans="1:28" ht="14.4" x14ac:dyDescent="0.3">
      <c r="A10" s="108" t="s">
        <v>266</v>
      </c>
      <c r="B10" s="108" t="str" cm="1">
        <f t="array" ref="B10">_xlfn.XLOOKUP(tbl_Pruebas[[#This Row],[Matrícula]],tbl_players[Matrícula],tbl_players[Nombres]&amp;" "&amp;tbl_players[Apellidos])</f>
        <v>Juan Pablo Aceves Alor</v>
      </c>
      <c r="C10" s="108" t="str">
        <f>_xlfn.XLOOKUP(tbl_Pruebas[[#This Row],[Matrícula]],tbl_players[Matrícula],tbl_players[Pos])</f>
        <v>LB</v>
      </c>
      <c r="D10" s="109">
        <v>45372</v>
      </c>
      <c r="E10" s="109"/>
      <c r="F10" s="109"/>
      <c r="G10" s="110">
        <f t="shared" si="0"/>
        <v>1.57</v>
      </c>
      <c r="H10" s="112">
        <v>1.59</v>
      </c>
      <c r="I10" s="113">
        <v>1.57</v>
      </c>
      <c r="J10" s="28">
        <v>5.03</v>
      </c>
      <c r="K10" s="57">
        <f t="shared" si="1"/>
        <v>4.6100000000000003</v>
      </c>
      <c r="L10" s="112">
        <v>4.74</v>
      </c>
      <c r="M10" s="113">
        <v>4.6100000000000003</v>
      </c>
      <c r="N10" s="114">
        <f t="shared" si="2"/>
        <v>7.66</v>
      </c>
      <c r="O10" s="112">
        <v>7.78</v>
      </c>
      <c r="P10" s="113">
        <v>7.66</v>
      </c>
      <c r="Q10" s="110">
        <f t="shared" si="3"/>
        <v>2.67</v>
      </c>
      <c r="R10" s="112">
        <v>2.67</v>
      </c>
      <c r="S10" s="113">
        <v>2.59</v>
      </c>
      <c r="T10" s="115">
        <f t="shared" si="4"/>
        <v>115</v>
      </c>
      <c r="U10" s="116">
        <v>115</v>
      </c>
      <c r="V10" s="116"/>
      <c r="W10" s="117">
        <f t="shared" si="5"/>
        <v>115</v>
      </c>
      <c r="X10" s="116">
        <v>115</v>
      </c>
      <c r="Y10" s="116"/>
      <c r="Z10" s="68">
        <f t="shared" si="6"/>
        <v>140</v>
      </c>
      <c r="AA10" s="116">
        <v>140</v>
      </c>
      <c r="AB10" s="118"/>
    </row>
    <row r="11" spans="1:28" ht="14.4" x14ac:dyDescent="0.3">
      <c r="A11" s="108" t="s">
        <v>61</v>
      </c>
      <c r="B11" s="108" t="str" cm="1">
        <f t="array" ref="B11">_xlfn.XLOOKUP(tbl_Pruebas[[#This Row],[Matrícula]],tbl_players[Matrícula],tbl_players[Nombres]&amp;" "&amp;tbl_players[Apellidos])</f>
        <v>Jesús Emiliano Romero Loera</v>
      </c>
      <c r="C11" s="108" t="str">
        <f>_xlfn.XLOOKUP(tbl_Pruebas[[#This Row],[Matrícula]],tbl_players[Matrícula],tbl_players[Pos])</f>
        <v>DL</v>
      </c>
      <c r="D11" s="109">
        <v>45372</v>
      </c>
      <c r="E11" s="109"/>
      <c r="F11" s="109"/>
      <c r="G11" s="110" t="str">
        <f t="shared" si="0"/>
        <v/>
      </c>
      <c r="H11" s="112"/>
      <c r="I11" s="113"/>
      <c r="J11" s="28"/>
      <c r="K11" s="57" t="str">
        <f t="shared" si="1"/>
        <v/>
      </c>
      <c r="L11" s="112"/>
      <c r="M11" s="113"/>
      <c r="N11" s="114" t="str">
        <f t="shared" si="2"/>
        <v/>
      </c>
      <c r="O11" s="112"/>
      <c r="P11" s="113"/>
      <c r="Q11" s="110" t="str">
        <f t="shared" si="3"/>
        <v/>
      </c>
      <c r="R11" s="112"/>
      <c r="S11" s="113"/>
      <c r="T11" s="115">
        <f t="shared" si="4"/>
        <v>95</v>
      </c>
      <c r="U11" s="116">
        <v>95</v>
      </c>
      <c r="V11" s="116"/>
      <c r="W11" s="117" t="str">
        <f t="shared" si="5"/>
        <v/>
      </c>
      <c r="X11" s="116"/>
      <c r="Y11" s="116"/>
      <c r="Z11" s="68" t="str">
        <f t="shared" si="6"/>
        <v/>
      </c>
      <c r="AA11" s="116"/>
      <c r="AB11" s="118"/>
    </row>
    <row r="12" spans="1:28" ht="14.4" x14ac:dyDescent="0.3">
      <c r="A12" s="108" t="s">
        <v>53</v>
      </c>
      <c r="B12" s="108" t="str" cm="1">
        <f t="array" ref="B12">_xlfn.XLOOKUP(tbl_Pruebas[[#This Row],[Matrícula]],tbl_players[Matrícula],tbl_players[Nombres]&amp;" "&amp;tbl_players[Apellidos])</f>
        <v>Martín Alejandro Martínez Rodríguez</v>
      </c>
      <c r="C12" s="108" t="str">
        <f>_xlfn.XLOOKUP(tbl_Pruebas[[#This Row],[Matrícula]],tbl_players[Matrícula],tbl_players[Pos])</f>
        <v>DL</v>
      </c>
      <c r="D12" s="109">
        <v>45372</v>
      </c>
      <c r="E12" s="109"/>
      <c r="F12" s="109"/>
      <c r="G12" s="110">
        <f t="shared" si="0"/>
        <v>1.67</v>
      </c>
      <c r="H12" s="112">
        <v>1.67</v>
      </c>
      <c r="I12" s="113">
        <v>1.68</v>
      </c>
      <c r="J12" s="28">
        <v>5.0999999999999996</v>
      </c>
      <c r="K12" s="57">
        <f t="shared" si="1"/>
        <v>4.59</v>
      </c>
      <c r="L12" s="112">
        <v>4.72</v>
      </c>
      <c r="M12" s="113">
        <v>4.59</v>
      </c>
      <c r="N12" s="114">
        <f t="shared" si="2"/>
        <v>7.49</v>
      </c>
      <c r="O12" s="112">
        <v>7.49</v>
      </c>
      <c r="P12" s="113">
        <v>7.84</v>
      </c>
      <c r="Q12" s="110">
        <f t="shared" si="3"/>
        <v>2.6</v>
      </c>
      <c r="R12" s="112">
        <v>2.6</v>
      </c>
      <c r="S12" s="113">
        <v>2.52</v>
      </c>
      <c r="T12" s="115">
        <f t="shared" si="4"/>
        <v>125</v>
      </c>
      <c r="U12" s="116">
        <v>125</v>
      </c>
      <c r="V12" s="116"/>
      <c r="W12" s="117">
        <f t="shared" si="5"/>
        <v>130</v>
      </c>
      <c r="X12" s="116">
        <v>120</v>
      </c>
      <c r="Y12" s="116">
        <v>130</v>
      </c>
      <c r="Z12" s="68">
        <f t="shared" si="6"/>
        <v>210</v>
      </c>
      <c r="AA12" s="116">
        <v>205</v>
      </c>
      <c r="AB12" s="118">
        <v>210</v>
      </c>
    </row>
    <row r="13" spans="1:28" ht="14.4" x14ac:dyDescent="0.3">
      <c r="A13" s="108" t="s">
        <v>59</v>
      </c>
      <c r="B13" s="108" t="str" cm="1">
        <f t="array" ref="B13">_xlfn.XLOOKUP(tbl_Pruebas[[#This Row],[Matrícula]],tbl_players[Matrícula],tbl_players[Nombres]&amp;" "&amp;tbl_players[Apellidos])</f>
        <v>Ian Gabriel Rivera Reyes</v>
      </c>
      <c r="C13" s="108" t="str">
        <f>_xlfn.XLOOKUP(tbl_Pruebas[[#This Row],[Matrícula]],tbl_players[Matrícula],tbl_players[Pos])</f>
        <v>DL</v>
      </c>
      <c r="D13" s="109">
        <v>45372</v>
      </c>
      <c r="E13" s="109"/>
      <c r="F13" s="109"/>
      <c r="G13" s="110" t="str">
        <f t="shared" si="0"/>
        <v/>
      </c>
      <c r="H13" s="112"/>
      <c r="I13" s="113"/>
      <c r="J13" s="28"/>
      <c r="K13" s="57" t="str">
        <f t="shared" si="1"/>
        <v/>
      </c>
      <c r="L13" s="112"/>
      <c r="M13" s="113"/>
      <c r="N13" s="114" t="str">
        <f t="shared" si="2"/>
        <v/>
      </c>
      <c r="O13" s="112"/>
      <c r="P13" s="113"/>
      <c r="Q13" s="110" t="str">
        <f t="shared" si="3"/>
        <v/>
      </c>
      <c r="R13" s="112"/>
      <c r="S13" s="113"/>
      <c r="T13" s="115">
        <f t="shared" si="4"/>
        <v>150</v>
      </c>
      <c r="U13" s="116">
        <v>150</v>
      </c>
      <c r="V13" s="116"/>
      <c r="W13" s="117">
        <f t="shared" si="5"/>
        <v>150</v>
      </c>
      <c r="X13" s="116">
        <v>150</v>
      </c>
      <c r="Y13" s="116"/>
      <c r="Z13" s="68">
        <f t="shared" si="6"/>
        <v>220</v>
      </c>
      <c r="AA13" s="116">
        <v>220</v>
      </c>
      <c r="AB13" s="118"/>
    </row>
    <row r="14" spans="1:28" ht="14.4" x14ac:dyDescent="0.3">
      <c r="A14" s="108" t="s">
        <v>337</v>
      </c>
      <c r="B14" s="108" t="str" cm="1">
        <f t="array" ref="B14">_xlfn.XLOOKUP(tbl_Pruebas[[#This Row],[Matrícula]],tbl_players[Matrícula],tbl_players[Nombres]&amp;" "&amp;tbl_players[Apellidos])</f>
        <v>Jioshi Morrison Gonzalez</v>
      </c>
      <c r="C14" s="108" t="str">
        <f>_xlfn.XLOOKUP(tbl_Pruebas[[#This Row],[Matrícula]],tbl_players[Matrícula],tbl_players[Pos])</f>
        <v>DL</v>
      </c>
      <c r="D14" s="109">
        <v>45372</v>
      </c>
      <c r="E14" s="109"/>
      <c r="F14" s="109"/>
      <c r="G14" s="110">
        <f t="shared" si="0"/>
        <v>1.63</v>
      </c>
      <c r="H14" s="112">
        <v>1.72</v>
      </c>
      <c r="I14" s="113">
        <v>1.63</v>
      </c>
      <c r="J14" s="28">
        <v>5</v>
      </c>
      <c r="K14" s="57">
        <f t="shared" si="1"/>
        <v>4.75</v>
      </c>
      <c r="L14" s="112">
        <v>4.75</v>
      </c>
      <c r="M14" s="113">
        <v>4.9400000000000004</v>
      </c>
      <c r="N14" s="114">
        <f t="shared" si="2"/>
        <v>7.73</v>
      </c>
      <c r="O14" s="112">
        <v>7.73</v>
      </c>
      <c r="P14" s="113">
        <v>7.78</v>
      </c>
      <c r="Q14" s="110">
        <f t="shared" si="3"/>
        <v>2.58</v>
      </c>
      <c r="R14" s="112">
        <v>2.58</v>
      </c>
      <c r="S14" s="113" t="s">
        <v>721</v>
      </c>
      <c r="T14" s="115">
        <f t="shared" si="4"/>
        <v>160</v>
      </c>
      <c r="U14" s="116">
        <v>160</v>
      </c>
      <c r="V14" s="116"/>
      <c r="W14" s="117">
        <f t="shared" si="5"/>
        <v>150</v>
      </c>
      <c r="X14" s="116">
        <v>150</v>
      </c>
      <c r="Y14" s="116"/>
      <c r="Z14" s="68">
        <f t="shared" si="6"/>
        <v>220</v>
      </c>
      <c r="AA14" s="116">
        <v>220</v>
      </c>
      <c r="AB14" s="118"/>
    </row>
    <row r="15" spans="1:28" ht="15.75" customHeight="1" x14ac:dyDescent="0.3">
      <c r="A15" s="108" t="s">
        <v>738</v>
      </c>
      <c r="B15" s="108" t="str" cm="1">
        <f t="array" ref="B15">_xlfn.XLOOKUP(tbl_Pruebas[[#This Row],[Matrícula]],tbl_players[Matrícula],tbl_players[Nombres]&amp;" "&amp;tbl_players[Apellidos])</f>
        <v>Gonzalo Herrera Olmos</v>
      </c>
      <c r="C15" s="108" t="str">
        <f>_xlfn.XLOOKUP(tbl_Pruebas[[#This Row],[Matrícula]],tbl_players[Matrícula],tbl_players[Pos])</f>
        <v>DL</v>
      </c>
      <c r="D15" s="109">
        <v>45372</v>
      </c>
      <c r="E15" s="109"/>
      <c r="F15" s="109"/>
      <c r="G15" s="110">
        <f t="shared" si="0"/>
        <v>1.55</v>
      </c>
      <c r="H15" s="112">
        <v>1.55</v>
      </c>
      <c r="I15" s="113">
        <v>1.62</v>
      </c>
      <c r="J15" s="28">
        <v>5.15</v>
      </c>
      <c r="K15" s="57">
        <f t="shared" si="1"/>
        <v>4.68</v>
      </c>
      <c r="L15" s="112">
        <v>4.96</v>
      </c>
      <c r="M15" s="113">
        <v>4.68</v>
      </c>
      <c r="N15" s="114">
        <f t="shared" si="2"/>
        <v>7.7</v>
      </c>
      <c r="O15" s="112">
        <v>7.7</v>
      </c>
      <c r="P15" s="113">
        <v>7.7</v>
      </c>
      <c r="Q15" s="110">
        <f t="shared" si="3"/>
        <v>2.7</v>
      </c>
      <c r="R15" s="112" t="s">
        <v>721</v>
      </c>
      <c r="S15" s="113">
        <v>2.7</v>
      </c>
      <c r="T15" s="115">
        <f t="shared" si="4"/>
        <v>90</v>
      </c>
      <c r="U15" s="116">
        <v>90</v>
      </c>
      <c r="V15" s="116">
        <v>90</v>
      </c>
      <c r="W15" s="117">
        <f t="shared" si="5"/>
        <v>80</v>
      </c>
      <c r="X15" s="116">
        <v>80</v>
      </c>
      <c r="Y15" s="116">
        <v>80</v>
      </c>
      <c r="Z15" s="68">
        <f t="shared" si="6"/>
        <v>130</v>
      </c>
      <c r="AA15" s="116">
        <v>110</v>
      </c>
      <c r="AB15" s="118">
        <v>130</v>
      </c>
    </row>
    <row r="16" spans="1:28" ht="15.75" customHeight="1" x14ac:dyDescent="0.3">
      <c r="A16" s="108" t="s">
        <v>65</v>
      </c>
      <c r="B16" s="108" t="str" cm="1">
        <f t="array" ref="B16">_xlfn.XLOOKUP(tbl_Pruebas[[#This Row],[Matrícula]],tbl_players[Matrícula],tbl_players[Nombres]&amp;" "&amp;tbl_players[Apellidos])</f>
        <v>Leonardo Jiménez Alemán</v>
      </c>
      <c r="C16" s="108" t="str">
        <f>_xlfn.XLOOKUP(tbl_Pruebas[[#This Row],[Matrícula]],tbl_players[Matrícula],tbl_players[Pos])</f>
        <v>DL</v>
      </c>
      <c r="D16" s="109">
        <v>45372</v>
      </c>
      <c r="E16" s="109"/>
      <c r="F16" s="109"/>
      <c r="G16" s="110">
        <f t="shared" si="0"/>
        <v>1.51</v>
      </c>
      <c r="H16" s="112">
        <v>1.51</v>
      </c>
      <c r="I16" s="113">
        <v>1.53</v>
      </c>
      <c r="J16" s="28">
        <v>4.88</v>
      </c>
      <c r="K16" s="57">
        <f t="shared" si="1"/>
        <v>4.76</v>
      </c>
      <c r="L16" s="112">
        <v>4.76</v>
      </c>
      <c r="M16" s="113">
        <v>4.7699999999999996</v>
      </c>
      <c r="N16" s="114">
        <f t="shared" si="2"/>
        <v>7.6</v>
      </c>
      <c r="O16" s="112">
        <v>7.6</v>
      </c>
      <c r="P16" s="113">
        <v>7.66</v>
      </c>
      <c r="Q16" s="110">
        <f t="shared" si="3"/>
        <v>2.62</v>
      </c>
      <c r="R16" s="112">
        <v>2.62</v>
      </c>
      <c r="S16" s="113">
        <v>2.59</v>
      </c>
      <c r="T16" s="115">
        <f t="shared" si="4"/>
        <v>120</v>
      </c>
      <c r="U16" s="116">
        <v>115</v>
      </c>
      <c r="V16" s="116">
        <v>120</v>
      </c>
      <c r="W16" s="117" t="str">
        <f t="shared" si="5"/>
        <v/>
      </c>
      <c r="X16" s="116"/>
      <c r="Y16" s="116"/>
      <c r="Z16" s="68" t="str">
        <f t="shared" si="6"/>
        <v/>
      </c>
      <c r="AA16" s="116"/>
      <c r="AB16" s="118"/>
    </row>
    <row r="17" spans="1:28" ht="15.75" customHeight="1" x14ac:dyDescent="0.3">
      <c r="A17" s="108" t="s">
        <v>55</v>
      </c>
      <c r="B17" s="108" t="str" cm="1">
        <f t="array" ref="B17">_xlfn.XLOOKUP(tbl_Pruebas[[#This Row],[Matrícula]],tbl_players[Matrícula],tbl_players[Nombres]&amp;" "&amp;tbl_players[Apellidos])</f>
        <v>Iván Andrés Pérez Fletes</v>
      </c>
      <c r="C17" s="108" t="str">
        <f>_xlfn.XLOOKUP(tbl_Pruebas[[#This Row],[Matrícula]],tbl_players[Matrícula],tbl_players[Pos])</f>
        <v>DL</v>
      </c>
      <c r="D17" s="109">
        <v>45372</v>
      </c>
      <c r="E17" s="109"/>
      <c r="F17" s="109"/>
      <c r="G17" s="110">
        <f t="shared" si="0"/>
        <v>1.54</v>
      </c>
      <c r="H17" s="112">
        <v>1.54</v>
      </c>
      <c r="I17" s="113">
        <v>1.63</v>
      </c>
      <c r="J17" s="28">
        <v>4.87</v>
      </c>
      <c r="K17" s="57">
        <f t="shared" si="1"/>
        <v>4.5999999999999996</v>
      </c>
      <c r="L17" s="112" t="s">
        <v>721</v>
      </c>
      <c r="M17" s="113">
        <v>4.5999999999999996</v>
      </c>
      <c r="N17" s="114">
        <f t="shared" si="2"/>
        <v>7.62</v>
      </c>
      <c r="O17" s="112">
        <v>7.62</v>
      </c>
      <c r="P17" s="113">
        <v>7.7</v>
      </c>
      <c r="Q17" s="110">
        <f t="shared" si="3"/>
        <v>2.68</v>
      </c>
      <c r="R17" s="112">
        <v>2.63</v>
      </c>
      <c r="S17" s="113">
        <v>2.68</v>
      </c>
      <c r="T17" s="115">
        <f t="shared" si="4"/>
        <v>150</v>
      </c>
      <c r="U17" s="116">
        <v>150</v>
      </c>
      <c r="V17" s="116"/>
      <c r="W17" s="117">
        <f t="shared" si="5"/>
        <v>135</v>
      </c>
      <c r="X17" s="116">
        <v>130</v>
      </c>
      <c r="Y17" s="116">
        <v>135</v>
      </c>
      <c r="Z17" s="68">
        <f t="shared" si="6"/>
        <v>200</v>
      </c>
      <c r="AA17" s="116">
        <v>190</v>
      </c>
      <c r="AB17" s="118">
        <v>200</v>
      </c>
    </row>
    <row r="18" spans="1:28" ht="15.75" customHeight="1" x14ac:dyDescent="0.3">
      <c r="A18" s="108" t="s">
        <v>63</v>
      </c>
      <c r="B18" s="108" t="str" cm="1">
        <f t="array" ref="B18">_xlfn.XLOOKUP(tbl_Pruebas[[#This Row],[Matrícula]],tbl_players[Matrícula],tbl_players[Nombres]&amp;" "&amp;tbl_players[Apellidos])</f>
        <v>Omar David Ríos Monjaraz</v>
      </c>
      <c r="C18" s="108" t="str">
        <f>_xlfn.XLOOKUP(tbl_Pruebas[[#This Row],[Matrícula]],tbl_players[Matrícula],tbl_players[Pos])</f>
        <v>DL</v>
      </c>
      <c r="D18" s="109">
        <v>45372</v>
      </c>
      <c r="E18" s="109"/>
      <c r="F18" s="109"/>
      <c r="G18" s="110">
        <f t="shared" si="0"/>
        <v>1.64</v>
      </c>
      <c r="H18" s="112">
        <v>1.7</v>
      </c>
      <c r="I18" s="113">
        <v>1.64</v>
      </c>
      <c r="J18" s="28">
        <v>5.34</v>
      </c>
      <c r="K18" s="57">
        <f t="shared" si="1"/>
        <v>4.74</v>
      </c>
      <c r="L18" s="112">
        <v>4.74</v>
      </c>
      <c r="M18" s="113">
        <v>4.76</v>
      </c>
      <c r="N18" s="114">
        <f t="shared" si="2"/>
        <v>7.6</v>
      </c>
      <c r="O18" s="112">
        <v>7.6</v>
      </c>
      <c r="P18" s="113">
        <v>7.9</v>
      </c>
      <c r="Q18" s="110">
        <f t="shared" si="3"/>
        <v>2.44</v>
      </c>
      <c r="R18" s="112">
        <v>2.44</v>
      </c>
      <c r="S18" s="113">
        <v>2.4</v>
      </c>
      <c r="T18" s="115">
        <f t="shared" si="4"/>
        <v>120</v>
      </c>
      <c r="U18" s="116">
        <v>120</v>
      </c>
      <c r="V18" s="116"/>
      <c r="W18" s="117">
        <f t="shared" si="5"/>
        <v>120</v>
      </c>
      <c r="X18" s="116">
        <v>120</v>
      </c>
      <c r="Y18" s="116"/>
      <c r="Z18" s="68">
        <f t="shared" si="6"/>
        <v>190</v>
      </c>
      <c r="AA18" s="116">
        <v>190</v>
      </c>
      <c r="AB18" s="118"/>
    </row>
    <row r="19" spans="1:28" ht="15.75" customHeight="1" x14ac:dyDescent="0.3">
      <c r="A19" s="108" t="s">
        <v>106</v>
      </c>
      <c r="B19" s="108" t="str" cm="1">
        <f t="array" ref="B19">_xlfn.XLOOKUP(tbl_Pruebas[[#This Row],[Matrícula]],tbl_players[Matrícula],tbl_players[Nombres]&amp;" "&amp;tbl_players[Apellidos])</f>
        <v>Carlos Daniel Durán Venado</v>
      </c>
      <c r="C19" s="108" t="str">
        <f>_xlfn.XLOOKUP(tbl_Pruebas[[#This Row],[Matrícula]],tbl_players[Matrícula],tbl_players[Pos])</f>
        <v>OL</v>
      </c>
      <c r="D19" s="109">
        <v>45372</v>
      </c>
      <c r="E19" s="109"/>
      <c r="F19" s="109"/>
      <c r="G19" s="110">
        <f t="shared" si="0"/>
        <v>1.68</v>
      </c>
      <c r="H19" s="112">
        <v>1.68</v>
      </c>
      <c r="I19" s="113">
        <v>1.72</v>
      </c>
      <c r="J19" s="28">
        <v>5.36</v>
      </c>
      <c r="K19" s="57">
        <f t="shared" si="1"/>
        <v>4.8899999999999997</v>
      </c>
      <c r="L19" s="112">
        <v>4.8899999999999997</v>
      </c>
      <c r="M19" s="113">
        <v>4.9400000000000004</v>
      </c>
      <c r="N19" s="114">
        <f t="shared" si="2"/>
        <v>7.75</v>
      </c>
      <c r="O19" s="112">
        <v>7.75</v>
      </c>
      <c r="P19" s="113">
        <v>7.86</v>
      </c>
      <c r="Q19" s="110">
        <f t="shared" si="3"/>
        <v>2.21</v>
      </c>
      <c r="R19" s="112">
        <v>2.12</v>
      </c>
      <c r="S19" s="113">
        <v>2.21</v>
      </c>
      <c r="T19" s="115">
        <f t="shared" si="4"/>
        <v>120</v>
      </c>
      <c r="U19" s="116">
        <v>120</v>
      </c>
      <c r="V19" s="116"/>
      <c r="W19" s="117">
        <f t="shared" si="5"/>
        <v>115</v>
      </c>
      <c r="X19" s="116">
        <v>115</v>
      </c>
      <c r="Y19" s="116"/>
      <c r="Z19" s="68">
        <f t="shared" si="6"/>
        <v>185</v>
      </c>
      <c r="AA19" s="116">
        <v>185</v>
      </c>
      <c r="AB19" s="118"/>
    </row>
    <row r="20" spans="1:28" ht="14.4" x14ac:dyDescent="0.3">
      <c r="A20" s="108" t="s">
        <v>269</v>
      </c>
      <c r="B20" s="108" t="str" cm="1">
        <f t="array" ref="B20">_xlfn.XLOOKUP(tbl_Pruebas[[#This Row],[Matrícula]],tbl_players[Matrícula],tbl_players[Nombres]&amp;" "&amp;tbl_players[Apellidos])</f>
        <v>David Mateo Jimenez Paz</v>
      </c>
      <c r="C20" s="108" t="str">
        <f>_xlfn.XLOOKUP(tbl_Pruebas[[#This Row],[Matrícula]],tbl_players[Matrícula],tbl_players[Pos])</f>
        <v>LB</v>
      </c>
      <c r="D20" s="109">
        <v>45372</v>
      </c>
      <c r="E20" s="109"/>
      <c r="F20" s="109"/>
      <c r="G20" s="110">
        <f t="shared" si="0"/>
        <v>1.69</v>
      </c>
      <c r="H20" s="112">
        <v>1.73</v>
      </c>
      <c r="I20" s="113">
        <v>1.69</v>
      </c>
      <c r="J20" s="28">
        <v>5.28</v>
      </c>
      <c r="K20" s="57">
        <f t="shared" si="1"/>
        <v>4.87</v>
      </c>
      <c r="L20" s="112">
        <v>4.87</v>
      </c>
      <c r="M20" s="113">
        <v>5.01</v>
      </c>
      <c r="N20" s="114">
        <f t="shared" si="2"/>
        <v>7.85</v>
      </c>
      <c r="O20" s="112">
        <v>7.85</v>
      </c>
      <c r="P20" s="113">
        <v>8.0299999999999994</v>
      </c>
      <c r="Q20" s="110">
        <f t="shared" si="3"/>
        <v>2.2000000000000002</v>
      </c>
      <c r="R20" s="112" t="s">
        <v>721</v>
      </c>
      <c r="S20" s="113">
        <v>2.2000000000000002</v>
      </c>
      <c r="T20" s="115">
        <f t="shared" si="4"/>
        <v>100</v>
      </c>
      <c r="U20" s="116">
        <v>100</v>
      </c>
      <c r="V20" s="116"/>
      <c r="W20" s="117">
        <f t="shared" si="5"/>
        <v>80</v>
      </c>
      <c r="X20" s="116">
        <v>80</v>
      </c>
      <c r="Y20" s="116"/>
      <c r="Z20" s="68">
        <f t="shared" si="6"/>
        <v>120</v>
      </c>
      <c r="AA20" s="116">
        <v>120</v>
      </c>
      <c r="AB20" s="118"/>
    </row>
    <row r="21" spans="1:28" ht="15.75" customHeight="1" x14ac:dyDescent="0.3">
      <c r="A21" s="108" t="s">
        <v>725</v>
      </c>
      <c r="B21" s="108" t="str" cm="1">
        <f t="array" ref="B21">_xlfn.XLOOKUP(tbl_Pruebas[[#This Row],[Matrícula]],tbl_players[Matrícula],tbl_players[Nombres]&amp;" "&amp;tbl_players[Apellidos])</f>
        <v>Juda García Zorza</v>
      </c>
      <c r="C21" s="108" t="str">
        <f>_xlfn.XLOOKUP(tbl_Pruebas[[#This Row],[Matrícula]],tbl_players[Matrícula],tbl_players[Pos])</f>
        <v>OL</v>
      </c>
      <c r="D21" s="109">
        <v>45372</v>
      </c>
      <c r="E21" s="109"/>
      <c r="F21" s="109"/>
      <c r="G21" s="110" t="str">
        <f t="shared" si="0"/>
        <v/>
      </c>
      <c r="H21" s="112"/>
      <c r="I21" s="113"/>
      <c r="J21" s="28"/>
      <c r="K21" s="57" t="str">
        <f t="shared" si="1"/>
        <v/>
      </c>
      <c r="L21" s="112"/>
      <c r="M21" s="113"/>
      <c r="N21" s="114" t="str">
        <f t="shared" si="2"/>
        <v/>
      </c>
      <c r="O21" s="112"/>
      <c r="P21" s="113"/>
      <c r="Q21" s="110" t="str">
        <f t="shared" si="3"/>
        <v/>
      </c>
      <c r="R21" s="112"/>
      <c r="S21" s="113"/>
      <c r="T21" s="115" t="str">
        <f t="shared" si="4"/>
        <v/>
      </c>
      <c r="U21" s="116"/>
      <c r="V21" s="116"/>
      <c r="W21" s="117" t="str">
        <f t="shared" si="5"/>
        <v/>
      </c>
      <c r="X21" s="116"/>
      <c r="Y21" s="116"/>
      <c r="Z21" s="68" t="str">
        <f t="shared" si="6"/>
        <v/>
      </c>
      <c r="AA21" s="116"/>
      <c r="AB21" s="118"/>
    </row>
    <row r="22" spans="1:28" ht="15.75" customHeight="1" x14ac:dyDescent="0.3">
      <c r="A22" s="108" t="s">
        <v>552</v>
      </c>
      <c r="B22" s="108" t="str" cm="1">
        <f t="array" ref="B22">_xlfn.XLOOKUP(tbl_Pruebas[[#This Row],[Matrícula]],tbl_players[Matrícula],tbl_players[Nombres]&amp;" "&amp;tbl_players[Apellidos])</f>
        <v>Luis Eduardo Velazquez Salinas</v>
      </c>
      <c r="C22" s="108" t="str">
        <f>_xlfn.XLOOKUP(tbl_Pruebas[[#This Row],[Matrícula]],tbl_players[Matrícula],tbl_players[Pos])</f>
        <v>K</v>
      </c>
      <c r="D22" s="109">
        <v>45372</v>
      </c>
      <c r="E22" s="109"/>
      <c r="F22" s="109"/>
      <c r="G22" s="110">
        <f t="shared" si="0"/>
        <v>1.58</v>
      </c>
      <c r="H22" s="112">
        <v>1.67</v>
      </c>
      <c r="I22" s="113">
        <v>1.58</v>
      </c>
      <c r="J22" s="28">
        <v>5.03</v>
      </c>
      <c r="K22" s="57">
        <f t="shared" si="1"/>
        <v>4.45</v>
      </c>
      <c r="L22" s="112">
        <v>4.5199999999999996</v>
      </c>
      <c r="M22" s="113">
        <v>4.45</v>
      </c>
      <c r="N22" s="114">
        <f t="shared" si="2"/>
        <v>7.19</v>
      </c>
      <c r="O22" s="112">
        <v>7.4</v>
      </c>
      <c r="P22" s="113">
        <v>7.19</v>
      </c>
      <c r="Q22" s="110">
        <f t="shared" si="3"/>
        <v>2.54</v>
      </c>
      <c r="R22" s="112">
        <v>2.54</v>
      </c>
      <c r="S22" s="113">
        <v>2.44</v>
      </c>
      <c r="T22" s="115">
        <f t="shared" si="4"/>
        <v>70</v>
      </c>
      <c r="U22" s="116">
        <v>70</v>
      </c>
      <c r="V22" s="116"/>
      <c r="W22" s="117">
        <f t="shared" si="5"/>
        <v>90</v>
      </c>
      <c r="X22" s="116">
        <v>90</v>
      </c>
      <c r="Y22" s="116"/>
      <c r="Z22" s="68">
        <f t="shared" si="6"/>
        <v>130</v>
      </c>
      <c r="AA22" s="116">
        <v>130</v>
      </c>
      <c r="AB22" s="118"/>
    </row>
    <row r="23" spans="1:28" ht="15.75" customHeight="1" x14ac:dyDescent="0.3">
      <c r="A23" s="108" t="s">
        <v>564</v>
      </c>
      <c r="B23" s="108" t="str" cm="1">
        <f t="array" ref="B23">_xlfn.XLOOKUP(tbl_Pruebas[[#This Row],[Matrícula]],tbl_players[Matrícula],tbl_players[Nombres]&amp;" "&amp;tbl_players[Apellidos])</f>
        <v>Luis Miguel Montero Aldape</v>
      </c>
      <c r="C23" s="108" t="str">
        <f>_xlfn.XLOOKUP(tbl_Pruebas[[#This Row],[Matrícula]],tbl_players[Matrícula],tbl_players[Pos])</f>
        <v>LB</v>
      </c>
      <c r="D23" s="109">
        <v>45372</v>
      </c>
      <c r="E23" s="109"/>
      <c r="F23" s="109"/>
      <c r="G23" s="110">
        <f t="shared" si="0"/>
        <v>1.6</v>
      </c>
      <c r="H23" s="112">
        <v>1.6</v>
      </c>
      <c r="I23" s="113"/>
      <c r="J23" s="28">
        <v>4.9000000000000004</v>
      </c>
      <c r="K23" s="57">
        <f t="shared" si="1"/>
        <v>4.51</v>
      </c>
      <c r="L23" s="112">
        <v>4.51</v>
      </c>
      <c r="M23" s="113">
        <v>4.5599999999999996</v>
      </c>
      <c r="N23" s="114">
        <f t="shared" si="2"/>
        <v>7.29</v>
      </c>
      <c r="O23" s="112">
        <v>7.63</v>
      </c>
      <c r="P23" s="113">
        <v>7.29</v>
      </c>
      <c r="Q23" s="110">
        <f t="shared" si="3"/>
        <v>2.62</v>
      </c>
      <c r="R23" s="112">
        <v>2.62</v>
      </c>
      <c r="S23" s="113">
        <v>2.52</v>
      </c>
      <c r="T23" s="115">
        <f t="shared" si="4"/>
        <v>110</v>
      </c>
      <c r="U23" s="116">
        <v>110</v>
      </c>
      <c r="V23" s="116"/>
      <c r="W23" s="117" t="str">
        <f t="shared" si="5"/>
        <v/>
      </c>
      <c r="X23" s="116"/>
      <c r="Y23" s="116"/>
      <c r="Z23" s="68" t="str">
        <f t="shared" si="6"/>
        <v/>
      </c>
      <c r="AA23" s="116"/>
      <c r="AB23" s="118"/>
    </row>
    <row r="24" spans="1:28" ht="15.75" customHeight="1" x14ac:dyDescent="0.3">
      <c r="A24" s="108" t="s">
        <v>80</v>
      </c>
      <c r="B24" s="108" t="str" cm="1">
        <f t="array" ref="B24">_xlfn.XLOOKUP(tbl_Pruebas[[#This Row],[Matrícula]],tbl_players[Matrícula],tbl_players[Nombres]&amp;" "&amp;tbl_players[Apellidos])</f>
        <v>Valdemar Estrada Trujillo</v>
      </c>
      <c r="C24" s="108" t="str">
        <f>_xlfn.XLOOKUP(tbl_Pruebas[[#This Row],[Matrícula]],tbl_players[Matrícula],tbl_players[Pos])</f>
        <v>LB</v>
      </c>
      <c r="D24" s="109">
        <v>45372</v>
      </c>
      <c r="E24" s="109"/>
      <c r="F24" s="109"/>
      <c r="G24" s="110">
        <f t="shared" si="0"/>
        <v>1.51</v>
      </c>
      <c r="H24" s="112">
        <v>1.51</v>
      </c>
      <c r="I24" s="113">
        <v>1.56</v>
      </c>
      <c r="J24" s="28">
        <v>4.87</v>
      </c>
      <c r="K24" s="57">
        <f t="shared" si="1"/>
        <v>4.4400000000000004</v>
      </c>
      <c r="L24" s="112">
        <v>4.6900000000000004</v>
      </c>
      <c r="M24" s="113">
        <v>4.4400000000000004</v>
      </c>
      <c r="N24" s="114">
        <f t="shared" si="2"/>
        <v>7.5</v>
      </c>
      <c r="O24" s="112">
        <v>7.58</v>
      </c>
      <c r="P24" s="113">
        <v>7.5</v>
      </c>
      <c r="Q24" s="110">
        <f t="shared" si="3"/>
        <v>2.63</v>
      </c>
      <c r="R24" s="112">
        <v>2.62</v>
      </c>
      <c r="S24" s="113">
        <v>2.63</v>
      </c>
      <c r="T24" s="115" t="str">
        <f t="shared" si="4"/>
        <v/>
      </c>
      <c r="U24" s="116"/>
      <c r="V24" s="116"/>
      <c r="W24" s="117" t="str">
        <f t="shared" si="5"/>
        <v/>
      </c>
      <c r="X24" s="116"/>
      <c r="Y24" s="116"/>
      <c r="Z24" s="68" t="str">
        <f t="shared" si="6"/>
        <v/>
      </c>
      <c r="AA24" s="116"/>
      <c r="AB24" s="118"/>
    </row>
    <row r="25" spans="1:28" ht="15.75" customHeight="1" x14ac:dyDescent="0.3">
      <c r="A25" s="108" t="s">
        <v>74</v>
      </c>
      <c r="B25" s="108" t="str" cm="1">
        <f t="array" ref="B25">_xlfn.XLOOKUP(tbl_Pruebas[[#This Row],[Matrícula]],tbl_players[Matrícula],tbl_players[Nombres]&amp;" "&amp;tbl_players[Apellidos])</f>
        <v>Juan José Olivares Macías</v>
      </c>
      <c r="C25" s="108" t="str">
        <f>_xlfn.XLOOKUP(tbl_Pruebas[[#This Row],[Matrícula]],tbl_players[Matrícula],tbl_players[Pos])</f>
        <v>LB</v>
      </c>
      <c r="D25" s="109">
        <v>45372</v>
      </c>
      <c r="E25" s="109"/>
      <c r="F25" s="109"/>
      <c r="G25" s="110" t="str">
        <f t="shared" si="0"/>
        <v/>
      </c>
      <c r="H25" s="112"/>
      <c r="I25" s="113"/>
      <c r="J25" s="28"/>
      <c r="K25" s="57" t="str">
        <f t="shared" si="1"/>
        <v/>
      </c>
      <c r="L25" s="112"/>
      <c r="M25" s="113"/>
      <c r="N25" s="114" t="str">
        <f t="shared" si="2"/>
        <v/>
      </c>
      <c r="O25" s="112"/>
      <c r="P25" s="113"/>
      <c r="Q25" s="110" t="str">
        <f t="shared" si="3"/>
        <v/>
      </c>
      <c r="R25" s="112"/>
      <c r="S25" s="113"/>
      <c r="T25" s="115" t="str">
        <f t="shared" si="4"/>
        <v/>
      </c>
      <c r="U25" s="116"/>
      <c r="V25" s="116"/>
      <c r="W25" s="117" t="str">
        <f t="shared" si="5"/>
        <v/>
      </c>
      <c r="X25" s="116"/>
      <c r="Y25" s="116"/>
      <c r="Z25" s="68" t="str">
        <f t="shared" si="6"/>
        <v/>
      </c>
      <c r="AA25" s="116"/>
      <c r="AB25" s="118"/>
    </row>
    <row r="26" spans="1:28" ht="15.75" customHeight="1" x14ac:dyDescent="0.3">
      <c r="A26" s="108" t="s">
        <v>76</v>
      </c>
      <c r="B26" s="108" t="str" cm="1">
        <f t="array" ref="B26">_xlfn.XLOOKUP(tbl_Pruebas[[#This Row],[Matrícula]],tbl_players[Matrícula],tbl_players[Nombres]&amp;" "&amp;tbl_players[Apellidos])</f>
        <v>Gilberto Carlos Durán Venado</v>
      </c>
      <c r="C26" s="108" t="str">
        <f>_xlfn.XLOOKUP(tbl_Pruebas[[#This Row],[Matrícula]],tbl_players[Matrícula],tbl_players[Pos])</f>
        <v>LB</v>
      </c>
      <c r="D26" s="109">
        <v>45372</v>
      </c>
      <c r="E26" s="109"/>
      <c r="F26" s="109"/>
      <c r="G26" s="110">
        <f t="shared" si="0"/>
        <v>1.57</v>
      </c>
      <c r="H26" s="112">
        <v>1.58</v>
      </c>
      <c r="I26" s="113">
        <v>1.57</v>
      </c>
      <c r="J26" s="28">
        <v>4.8899999999999997</v>
      </c>
      <c r="K26" s="57">
        <f t="shared" si="1"/>
        <v>4.95</v>
      </c>
      <c r="L26" s="112">
        <v>4.95</v>
      </c>
      <c r="M26" s="113">
        <v>5.12</v>
      </c>
      <c r="N26" s="114">
        <f t="shared" si="2"/>
        <v>7.65</v>
      </c>
      <c r="O26" s="112">
        <v>7.7</v>
      </c>
      <c r="P26" s="113">
        <v>7.65</v>
      </c>
      <c r="Q26" s="110">
        <f t="shared" si="3"/>
        <v>2.4900000000000002</v>
      </c>
      <c r="R26" s="112">
        <v>2.4900000000000002</v>
      </c>
      <c r="S26" s="113" t="s">
        <v>721</v>
      </c>
      <c r="T26" s="115">
        <f t="shared" si="4"/>
        <v>125</v>
      </c>
      <c r="U26" s="116">
        <v>120</v>
      </c>
      <c r="V26" s="116">
        <v>125</v>
      </c>
      <c r="W26" s="117">
        <f t="shared" si="5"/>
        <v>125</v>
      </c>
      <c r="X26" s="116">
        <v>120</v>
      </c>
      <c r="Y26" s="116">
        <v>125</v>
      </c>
      <c r="Z26" s="68">
        <f t="shared" si="6"/>
        <v>195</v>
      </c>
      <c r="AA26" s="116">
        <v>180</v>
      </c>
      <c r="AB26" s="118">
        <v>195</v>
      </c>
    </row>
    <row r="27" spans="1:28" ht="15.75" customHeight="1" x14ac:dyDescent="0.3">
      <c r="A27" s="108" t="s">
        <v>72</v>
      </c>
      <c r="B27" s="108" t="str" cm="1">
        <f t="array" ref="B27">_xlfn.XLOOKUP(tbl_Pruebas[[#This Row],[Matrícula]],tbl_players[Matrícula],tbl_players[Nombres]&amp;" "&amp;tbl_players[Apellidos])</f>
        <v>Alfonso Efraín Cruz Pérez</v>
      </c>
      <c r="C27" s="108" t="str">
        <f>_xlfn.XLOOKUP(tbl_Pruebas[[#This Row],[Matrícula]],tbl_players[Matrícula],tbl_players[Pos])</f>
        <v>LB</v>
      </c>
      <c r="D27" s="109">
        <v>45372</v>
      </c>
      <c r="E27" s="109"/>
      <c r="F27" s="109"/>
      <c r="G27" s="110">
        <f t="shared" si="0"/>
        <v>1.4</v>
      </c>
      <c r="H27" s="112">
        <v>1.43</v>
      </c>
      <c r="I27" s="113">
        <v>1.4</v>
      </c>
      <c r="J27" s="28">
        <v>4.55</v>
      </c>
      <c r="K27" s="57">
        <f t="shared" si="1"/>
        <v>4.33</v>
      </c>
      <c r="L27" s="112">
        <v>4.42</v>
      </c>
      <c r="M27" s="113">
        <v>4.33</v>
      </c>
      <c r="N27" s="114">
        <f t="shared" si="2"/>
        <v>7.13</v>
      </c>
      <c r="O27" s="112">
        <v>7.9</v>
      </c>
      <c r="P27" s="113">
        <v>7.13</v>
      </c>
      <c r="Q27" s="110">
        <f t="shared" si="3"/>
        <v>2.66</v>
      </c>
      <c r="R27" s="112">
        <v>2.66</v>
      </c>
      <c r="S27" s="113">
        <v>2.6</v>
      </c>
      <c r="T27" s="115" t="str">
        <f t="shared" si="4"/>
        <v/>
      </c>
      <c r="U27" s="116"/>
      <c r="V27" s="116"/>
      <c r="W27" s="117">
        <f t="shared" si="5"/>
        <v>130</v>
      </c>
      <c r="X27" s="116"/>
      <c r="Y27" s="116">
        <v>130</v>
      </c>
      <c r="Z27" s="68">
        <f t="shared" si="6"/>
        <v>185</v>
      </c>
      <c r="AA27" s="116">
        <v>185</v>
      </c>
      <c r="AB27" s="118"/>
    </row>
    <row r="28" spans="1:28" ht="15.75" customHeight="1" x14ac:dyDescent="0.3">
      <c r="A28" s="108" t="s">
        <v>540</v>
      </c>
      <c r="B28" s="108" t="str" cm="1">
        <f t="array" ref="B28">_xlfn.XLOOKUP(tbl_Pruebas[[#This Row],[Matrícula]],tbl_players[Matrícula],tbl_players[Nombres]&amp;" "&amp;tbl_players[Apellidos])</f>
        <v>Marcotulio Córdoba Rivera</v>
      </c>
      <c r="C28" s="108" t="str">
        <f>_xlfn.XLOOKUP(tbl_Pruebas[[#This Row],[Matrícula]],tbl_players[Matrícula],tbl_players[Pos])</f>
        <v>LB</v>
      </c>
      <c r="D28" s="109">
        <v>45372</v>
      </c>
      <c r="E28" s="109"/>
      <c r="F28" s="109"/>
      <c r="G28" s="110">
        <f t="shared" si="0"/>
        <v>1.5</v>
      </c>
      <c r="H28" s="112">
        <v>1.5</v>
      </c>
      <c r="I28" s="113">
        <v>1.54</v>
      </c>
      <c r="J28" s="28">
        <v>4.8499999999999996</v>
      </c>
      <c r="K28" s="57">
        <f t="shared" si="1"/>
        <v>4.53</v>
      </c>
      <c r="L28" s="112">
        <v>4.53</v>
      </c>
      <c r="M28" s="113">
        <v>4.76</v>
      </c>
      <c r="N28" s="114">
        <f t="shared" si="2"/>
        <v>7.4</v>
      </c>
      <c r="O28" s="112">
        <v>7.4</v>
      </c>
      <c r="P28" s="113">
        <v>7.7</v>
      </c>
      <c r="Q28" s="110">
        <f t="shared" si="3"/>
        <v>2.48</v>
      </c>
      <c r="R28" s="112">
        <v>2.48</v>
      </c>
      <c r="S28" s="113">
        <v>2.48</v>
      </c>
      <c r="T28" s="115">
        <f t="shared" si="4"/>
        <v>120</v>
      </c>
      <c r="U28" s="116">
        <v>110</v>
      </c>
      <c r="V28" s="116">
        <v>120</v>
      </c>
      <c r="W28" s="117">
        <f t="shared" si="5"/>
        <v>105</v>
      </c>
      <c r="X28" s="116">
        <v>100</v>
      </c>
      <c r="Y28" s="116">
        <v>105</v>
      </c>
      <c r="Z28" s="68">
        <f t="shared" si="6"/>
        <v>160</v>
      </c>
      <c r="AA28" s="116">
        <v>160</v>
      </c>
      <c r="AB28" s="118"/>
    </row>
    <row r="29" spans="1:28" ht="15.75" customHeight="1" x14ac:dyDescent="0.3">
      <c r="A29" s="108" t="s">
        <v>558</v>
      </c>
      <c r="B29" s="108" t="str" cm="1">
        <f t="array" ref="B29">_xlfn.XLOOKUP(tbl_Pruebas[[#This Row],[Matrícula]],tbl_players[Matrícula],tbl_players[Nombres]&amp;" "&amp;tbl_players[Apellidos])</f>
        <v>Jorge Alejandro Telona Servin</v>
      </c>
      <c r="C29" s="108" t="str">
        <f>_xlfn.XLOOKUP(tbl_Pruebas[[#This Row],[Matrícula]],tbl_players[Matrícula],tbl_players[Pos])</f>
        <v>LB</v>
      </c>
      <c r="D29" s="109">
        <v>45372</v>
      </c>
      <c r="E29" s="109"/>
      <c r="F29" s="109"/>
      <c r="G29" s="110">
        <f t="shared" si="0"/>
        <v>1.56</v>
      </c>
      <c r="H29" s="112">
        <v>1.56</v>
      </c>
      <c r="I29" s="113">
        <v>1.58</v>
      </c>
      <c r="J29" s="28">
        <v>4.92</v>
      </c>
      <c r="K29" s="57">
        <f t="shared" si="1"/>
        <v>4.84</v>
      </c>
      <c r="L29" s="112">
        <v>4.8600000000000003</v>
      </c>
      <c r="M29" s="113">
        <v>4.84</v>
      </c>
      <c r="N29" s="114">
        <f t="shared" si="2"/>
        <v>7.63</v>
      </c>
      <c r="O29" s="112">
        <v>7.85</v>
      </c>
      <c r="P29" s="113">
        <v>7.63</v>
      </c>
      <c r="Q29" s="110">
        <f t="shared" si="3"/>
        <v>2.5299999999999998</v>
      </c>
      <c r="R29" s="112">
        <v>2.5299999999999998</v>
      </c>
      <c r="S29" s="113">
        <v>2.5</v>
      </c>
      <c r="T29" s="115">
        <f t="shared" si="4"/>
        <v>100</v>
      </c>
      <c r="U29" s="116">
        <v>100</v>
      </c>
      <c r="V29" s="116"/>
      <c r="W29" s="117">
        <f t="shared" si="5"/>
        <v>100</v>
      </c>
      <c r="X29" s="116"/>
      <c r="Y29" s="116">
        <v>100</v>
      </c>
      <c r="Z29" s="68" t="str">
        <f t="shared" si="6"/>
        <v/>
      </c>
      <c r="AA29" s="116"/>
      <c r="AB29" s="118"/>
    </row>
    <row r="30" spans="1:28" ht="15.75" customHeight="1" x14ac:dyDescent="0.3">
      <c r="A30" s="108" t="s">
        <v>517</v>
      </c>
      <c r="B30" s="108" t="str" cm="1">
        <f t="array" ref="B30">_xlfn.XLOOKUP(tbl_Pruebas[[#This Row],[Matrícula]],tbl_players[Matrícula],tbl_players[Nombres]&amp;" "&amp;tbl_players[Apellidos])</f>
        <v>Roberto Tenorio Jiménez</v>
      </c>
      <c r="C30" s="108" t="str">
        <f>_xlfn.XLOOKUP(tbl_Pruebas[[#This Row],[Matrícula]],tbl_players[Matrícula],tbl_players[Pos])</f>
        <v>LB</v>
      </c>
      <c r="D30" s="109">
        <v>45372</v>
      </c>
      <c r="E30" s="109"/>
      <c r="F30" s="109"/>
      <c r="G30" s="110" t="str">
        <f t="shared" si="0"/>
        <v/>
      </c>
      <c r="H30" s="112"/>
      <c r="I30" s="113"/>
      <c r="J30" s="28"/>
      <c r="K30" s="57" t="str">
        <f t="shared" si="1"/>
        <v/>
      </c>
      <c r="L30" s="112"/>
      <c r="M30" s="113"/>
      <c r="N30" s="114" t="str">
        <f t="shared" si="2"/>
        <v/>
      </c>
      <c r="O30" s="112"/>
      <c r="P30" s="113"/>
      <c r="Q30" s="110" t="str">
        <f t="shared" si="3"/>
        <v/>
      </c>
      <c r="R30" s="112"/>
      <c r="S30" s="113"/>
      <c r="T30" s="115">
        <f t="shared" si="4"/>
        <v>115</v>
      </c>
      <c r="U30" s="116">
        <v>115</v>
      </c>
      <c r="V30" s="116"/>
      <c r="W30" s="117" t="str">
        <f t="shared" si="5"/>
        <v/>
      </c>
      <c r="X30" s="116"/>
      <c r="Y30" s="116"/>
      <c r="Z30" s="68" t="str">
        <f t="shared" si="6"/>
        <v/>
      </c>
      <c r="AA30" s="116"/>
      <c r="AB30" s="118"/>
    </row>
    <row r="31" spans="1:28" ht="15.75" customHeight="1" x14ac:dyDescent="0.3">
      <c r="A31" s="108" t="s">
        <v>68</v>
      </c>
      <c r="B31" s="108" t="str" cm="1">
        <f t="array" ref="B31">_xlfn.XLOOKUP(tbl_Pruebas[[#This Row],[Matrícula]],tbl_players[Matrícula],tbl_players[Nombres]&amp;" "&amp;tbl_players[Apellidos])</f>
        <v>Mauricio Xavier Rodea Zempoalteca</v>
      </c>
      <c r="C31" s="108" t="str">
        <f>_xlfn.XLOOKUP(tbl_Pruebas[[#This Row],[Matrícula]],tbl_players[Matrícula],tbl_players[Pos])</f>
        <v>LB</v>
      </c>
      <c r="D31" s="109">
        <v>45372</v>
      </c>
      <c r="E31" s="109"/>
      <c r="F31" s="109"/>
      <c r="G31" s="110">
        <f t="shared" si="0"/>
        <v>1.54</v>
      </c>
      <c r="H31" s="112">
        <v>1.54</v>
      </c>
      <c r="I31" s="113">
        <v>1.56</v>
      </c>
      <c r="J31" s="28">
        <v>4.8899999999999997</v>
      </c>
      <c r="K31" s="57">
        <f t="shared" si="1"/>
        <v>4.4400000000000004</v>
      </c>
      <c r="L31" s="112">
        <v>4.4400000000000004</v>
      </c>
      <c r="M31" s="113">
        <v>4.63</v>
      </c>
      <c r="N31" s="114">
        <f t="shared" si="2"/>
        <v>7.08</v>
      </c>
      <c r="O31" s="112">
        <v>7.08</v>
      </c>
      <c r="P31" s="113">
        <v>7.27</v>
      </c>
      <c r="Q31" s="110">
        <f t="shared" si="3"/>
        <v>2.6</v>
      </c>
      <c r="R31" s="112">
        <v>2.6</v>
      </c>
      <c r="S31" s="113">
        <v>2.52</v>
      </c>
      <c r="T31" s="115">
        <f t="shared" si="4"/>
        <v>125</v>
      </c>
      <c r="U31" s="116">
        <v>115</v>
      </c>
      <c r="V31" s="116">
        <v>125</v>
      </c>
      <c r="W31" s="117">
        <f t="shared" si="5"/>
        <v>120</v>
      </c>
      <c r="X31" s="116">
        <v>110</v>
      </c>
      <c r="Y31" s="116">
        <v>120</v>
      </c>
      <c r="Z31" s="68">
        <f t="shared" si="6"/>
        <v>170</v>
      </c>
      <c r="AA31" s="116">
        <v>160</v>
      </c>
      <c r="AB31" s="118">
        <v>170</v>
      </c>
    </row>
    <row r="32" spans="1:28" ht="15.75" customHeight="1" x14ac:dyDescent="0.3">
      <c r="A32" s="108" t="s">
        <v>93</v>
      </c>
      <c r="B32" s="108" t="str" cm="1">
        <f t="array" ref="B32">_xlfn.XLOOKUP(tbl_Pruebas[[#This Row],[Matrícula]],tbl_players[Matrícula],tbl_players[Nombres]&amp;" "&amp;tbl_players[Apellidos])</f>
        <v>Leonardo Durán Nuñez</v>
      </c>
      <c r="C32" s="108" t="str">
        <f>_xlfn.XLOOKUP(tbl_Pruebas[[#This Row],[Matrícula]],tbl_players[Matrícula],tbl_players[Pos])</f>
        <v>OL</v>
      </c>
      <c r="D32" s="109">
        <v>45372</v>
      </c>
      <c r="E32" s="109"/>
      <c r="F32" s="109"/>
      <c r="G32" s="110">
        <f t="shared" si="0"/>
        <v>1.74</v>
      </c>
      <c r="H32" s="112">
        <v>1.78</v>
      </c>
      <c r="I32" s="113">
        <v>1.74</v>
      </c>
      <c r="J32" s="28">
        <v>5.6</v>
      </c>
      <c r="K32" s="57">
        <f t="shared" si="1"/>
        <v>4.91</v>
      </c>
      <c r="L32" s="112">
        <v>5.07</v>
      </c>
      <c r="M32" s="113">
        <v>4.91</v>
      </c>
      <c r="N32" s="114">
        <f t="shared" si="2"/>
        <v>8.2100000000000009</v>
      </c>
      <c r="O32" s="112">
        <v>8.35</v>
      </c>
      <c r="P32" s="113">
        <v>8.2100000000000009</v>
      </c>
      <c r="Q32" s="110">
        <f t="shared" si="3"/>
        <v>2.12</v>
      </c>
      <c r="R32" s="112">
        <v>2.12</v>
      </c>
      <c r="S32" s="113">
        <v>2.12</v>
      </c>
      <c r="T32" s="115">
        <f t="shared" si="4"/>
        <v>110</v>
      </c>
      <c r="U32" s="116">
        <v>110</v>
      </c>
      <c r="V32" s="116"/>
      <c r="W32" s="117">
        <f t="shared" si="5"/>
        <v>100</v>
      </c>
      <c r="X32" s="116">
        <v>100</v>
      </c>
      <c r="Y32" s="116"/>
      <c r="Z32" s="68">
        <f t="shared" si="6"/>
        <v>180</v>
      </c>
      <c r="AA32" s="116">
        <v>180</v>
      </c>
      <c r="AB32" s="118"/>
    </row>
    <row r="33" spans="1:28" ht="15.75" customHeight="1" x14ac:dyDescent="0.3">
      <c r="A33" s="108" t="s">
        <v>87</v>
      </c>
      <c r="B33" s="108" t="str" cm="1">
        <f t="array" ref="B33">_xlfn.XLOOKUP(tbl_Pruebas[[#This Row],[Matrícula]],tbl_players[Matrícula],tbl_players[Nombres]&amp;" "&amp;tbl_players[Apellidos])</f>
        <v>Fernando Torres Zaragoza</v>
      </c>
      <c r="C33" s="108" t="str">
        <f>_xlfn.XLOOKUP(tbl_Pruebas[[#This Row],[Matrícula]],tbl_players[Matrícula],tbl_players[Pos])</f>
        <v>OL</v>
      </c>
      <c r="D33" s="109">
        <v>45372</v>
      </c>
      <c r="E33" s="109"/>
      <c r="F33" s="109"/>
      <c r="G33" s="110" t="str">
        <f t="shared" si="0"/>
        <v/>
      </c>
      <c r="H33" s="112"/>
      <c r="I33" s="113"/>
      <c r="J33" s="28"/>
      <c r="K33" s="57" t="str">
        <f t="shared" si="1"/>
        <v/>
      </c>
      <c r="L33" s="112"/>
      <c r="M33" s="113"/>
      <c r="N33" s="114" t="str">
        <f t="shared" si="2"/>
        <v/>
      </c>
      <c r="O33" s="112"/>
      <c r="P33" s="113"/>
      <c r="Q33" s="110" t="str">
        <f t="shared" si="3"/>
        <v/>
      </c>
      <c r="R33" s="112"/>
      <c r="S33" s="113"/>
      <c r="T33" s="115" t="str">
        <f t="shared" si="4"/>
        <v/>
      </c>
      <c r="U33" s="116"/>
      <c r="V33" s="116"/>
      <c r="W33" s="117" t="str">
        <f t="shared" si="5"/>
        <v/>
      </c>
      <c r="X33" s="116"/>
      <c r="Y33" s="116"/>
      <c r="Z33" s="68" t="str">
        <f t="shared" si="6"/>
        <v/>
      </c>
      <c r="AA33" s="116"/>
      <c r="AB33" s="118"/>
    </row>
    <row r="34" spans="1:28" ht="15.75" customHeight="1" x14ac:dyDescent="0.3">
      <c r="A34" s="108" t="s">
        <v>91</v>
      </c>
      <c r="B34" s="108" t="str" cm="1">
        <f t="array" ref="B34">_xlfn.XLOOKUP(tbl_Pruebas[[#This Row],[Matrícula]],tbl_players[Matrícula],tbl_players[Nombres]&amp;" "&amp;tbl_players[Apellidos])</f>
        <v>André Hernández Torija</v>
      </c>
      <c r="C34" s="108" t="str">
        <f>_xlfn.XLOOKUP(tbl_Pruebas[[#This Row],[Matrícula]],tbl_players[Matrícula],tbl_players[Pos])</f>
        <v>OL</v>
      </c>
      <c r="D34" s="109">
        <v>45372</v>
      </c>
      <c r="E34" s="109"/>
      <c r="F34" s="109"/>
      <c r="G34" s="110">
        <f t="shared" si="0"/>
        <v>1.55</v>
      </c>
      <c r="H34" s="112">
        <v>1.55</v>
      </c>
      <c r="I34" s="113">
        <v>1.57</v>
      </c>
      <c r="J34" s="28">
        <v>5.03</v>
      </c>
      <c r="K34" s="57">
        <f t="shared" si="1"/>
        <v>4.78</v>
      </c>
      <c r="L34" s="112">
        <v>4.78</v>
      </c>
      <c r="M34" s="113">
        <v>4.93</v>
      </c>
      <c r="N34" s="114">
        <f t="shared" si="2"/>
        <v>7.66</v>
      </c>
      <c r="O34" s="112">
        <v>7.66</v>
      </c>
      <c r="P34" s="113">
        <v>7.73</v>
      </c>
      <c r="Q34" s="110">
        <f t="shared" si="3"/>
        <v>2.2799999999999998</v>
      </c>
      <c r="R34" s="112" t="s">
        <v>721</v>
      </c>
      <c r="S34" s="113">
        <v>2.2799999999999998</v>
      </c>
      <c r="T34" s="115">
        <f t="shared" si="4"/>
        <v>135</v>
      </c>
      <c r="U34" s="116">
        <v>135</v>
      </c>
      <c r="V34" s="116"/>
      <c r="W34" s="117">
        <f t="shared" si="5"/>
        <v>120</v>
      </c>
      <c r="X34" s="116">
        <v>120</v>
      </c>
      <c r="Y34" s="116"/>
      <c r="Z34" s="68">
        <f t="shared" si="6"/>
        <v>180</v>
      </c>
      <c r="AA34" s="116">
        <v>180</v>
      </c>
      <c r="AB34" s="118"/>
    </row>
    <row r="35" spans="1:28" ht="15.75" customHeight="1" x14ac:dyDescent="0.3">
      <c r="A35" s="108" t="s">
        <v>104</v>
      </c>
      <c r="B35" s="108" t="str" cm="1">
        <f t="array" ref="B35">_xlfn.XLOOKUP(tbl_Pruebas[[#This Row],[Matrícula]],tbl_players[Matrícula],tbl_players[Nombres]&amp;" "&amp;tbl_players[Apellidos])</f>
        <v>Gabriel López Santiago</v>
      </c>
      <c r="C35" s="108" t="str">
        <f>_xlfn.XLOOKUP(tbl_Pruebas[[#This Row],[Matrícula]],tbl_players[Matrícula],tbl_players[Pos])</f>
        <v>OL</v>
      </c>
      <c r="D35" s="109">
        <v>45372</v>
      </c>
      <c r="E35" s="109"/>
      <c r="F35" s="109"/>
      <c r="G35" s="110" t="str">
        <f t="shared" si="0"/>
        <v/>
      </c>
      <c r="H35" s="112"/>
      <c r="I35" s="113"/>
      <c r="J35" s="28"/>
      <c r="K35" s="57" t="str">
        <f t="shared" si="1"/>
        <v/>
      </c>
      <c r="L35" s="112"/>
      <c r="M35" s="113"/>
      <c r="N35" s="114" t="str">
        <f t="shared" si="2"/>
        <v/>
      </c>
      <c r="O35" s="112"/>
      <c r="P35" s="113"/>
      <c r="Q35" s="110" t="str">
        <f t="shared" si="3"/>
        <v/>
      </c>
      <c r="R35" s="112"/>
      <c r="S35" s="113"/>
      <c r="T35" s="115">
        <f t="shared" si="4"/>
        <v>135</v>
      </c>
      <c r="U35" s="116">
        <v>135</v>
      </c>
      <c r="V35" s="116"/>
      <c r="W35" s="117" t="str">
        <f t="shared" si="5"/>
        <v/>
      </c>
      <c r="X35" s="116"/>
      <c r="Y35" s="116"/>
      <c r="Z35" s="68" t="str">
        <f t="shared" si="6"/>
        <v/>
      </c>
      <c r="AA35" s="116"/>
      <c r="AB35" s="118"/>
    </row>
    <row r="36" spans="1:28" ht="15.75" customHeight="1" x14ac:dyDescent="0.3">
      <c r="A36" s="108" t="s">
        <v>537</v>
      </c>
      <c r="B36" s="108" t="str" cm="1">
        <f t="array" ref="B36">_xlfn.XLOOKUP(tbl_Pruebas[[#This Row],[Matrícula]],tbl_players[Matrícula],tbl_players[Nombres]&amp;" "&amp;tbl_players[Apellidos])</f>
        <v>Sebastian Angel Pedraza</v>
      </c>
      <c r="C36" s="108" t="str">
        <f>_xlfn.XLOOKUP(tbl_Pruebas[[#This Row],[Matrícula]],tbl_players[Matrícula],tbl_players[Pos])</f>
        <v>OL</v>
      </c>
      <c r="D36" s="109">
        <v>45372</v>
      </c>
      <c r="E36" s="109"/>
      <c r="F36" s="109"/>
      <c r="G36" s="110" t="str">
        <f t="shared" si="0"/>
        <v/>
      </c>
      <c r="H36" s="112"/>
      <c r="I36" s="113"/>
      <c r="J36" s="28"/>
      <c r="K36" s="57" t="str">
        <f t="shared" si="1"/>
        <v/>
      </c>
      <c r="L36" s="112"/>
      <c r="M36" s="113"/>
      <c r="N36" s="114" t="str">
        <f t="shared" si="2"/>
        <v/>
      </c>
      <c r="O36" s="112"/>
      <c r="P36" s="113"/>
      <c r="Q36" s="110" t="str">
        <f t="shared" si="3"/>
        <v/>
      </c>
      <c r="R36" s="112"/>
      <c r="S36" s="113"/>
      <c r="T36" s="115">
        <f t="shared" si="4"/>
        <v>125</v>
      </c>
      <c r="U36" s="116">
        <v>125</v>
      </c>
      <c r="V36" s="116"/>
      <c r="W36" s="117" t="str">
        <f t="shared" si="5"/>
        <v/>
      </c>
      <c r="X36" s="116"/>
      <c r="Y36" s="116"/>
      <c r="Z36" s="68" t="str">
        <f t="shared" si="6"/>
        <v/>
      </c>
      <c r="AA36" s="116"/>
      <c r="AB36" s="118"/>
    </row>
    <row r="37" spans="1:28" ht="15.75" customHeight="1" x14ac:dyDescent="0.3">
      <c r="A37" s="108" t="s">
        <v>108</v>
      </c>
      <c r="B37" s="108" t="str" cm="1">
        <f t="array" ref="B37">_xlfn.XLOOKUP(tbl_Pruebas[[#This Row],[Matrícula]],tbl_players[Matrícula],tbl_players[Nombres]&amp;" "&amp;tbl_players[Apellidos])</f>
        <v>Edgar Santiago Martín Del Campo Mejía</v>
      </c>
      <c r="C37" s="108" t="str">
        <f>_xlfn.XLOOKUP(tbl_Pruebas[[#This Row],[Matrícula]],tbl_players[Matrícula],tbl_players[Pos])</f>
        <v>OL</v>
      </c>
      <c r="D37" s="109">
        <v>45372</v>
      </c>
      <c r="E37" s="109"/>
      <c r="F37" s="109"/>
      <c r="G37" s="110">
        <f t="shared" si="0"/>
        <v>1.67</v>
      </c>
      <c r="H37" s="112">
        <v>1.67</v>
      </c>
      <c r="I37" s="113">
        <v>1.72</v>
      </c>
      <c r="J37" s="28">
        <v>5.3</v>
      </c>
      <c r="K37" s="57">
        <f t="shared" si="1"/>
        <v>4.8499999999999996</v>
      </c>
      <c r="L37" s="112">
        <v>4.87</v>
      </c>
      <c r="M37" s="113">
        <v>4.8499999999999996</v>
      </c>
      <c r="N37" s="114">
        <f t="shared" si="2"/>
        <v>7.83</v>
      </c>
      <c r="O37" s="112">
        <v>7.98</v>
      </c>
      <c r="P37" s="113">
        <v>7.83</v>
      </c>
      <c r="Q37" s="110">
        <f t="shared" si="3"/>
        <v>2.3199999999999998</v>
      </c>
      <c r="R37" s="112">
        <v>2.21</v>
      </c>
      <c r="S37" s="113">
        <v>2.3199999999999998</v>
      </c>
      <c r="T37" s="115" t="str">
        <f t="shared" si="4"/>
        <v/>
      </c>
      <c r="U37" s="116"/>
      <c r="V37" s="116"/>
      <c r="W37" s="117" t="str">
        <f t="shared" si="5"/>
        <v/>
      </c>
      <c r="X37" s="116"/>
      <c r="Y37" s="116"/>
      <c r="Z37" s="68" t="str">
        <f t="shared" si="6"/>
        <v/>
      </c>
      <c r="AA37" s="116"/>
      <c r="AB37" s="118"/>
    </row>
    <row r="38" spans="1:28" ht="15.75" customHeight="1" x14ac:dyDescent="0.3">
      <c r="A38" s="108" t="s">
        <v>102</v>
      </c>
      <c r="B38" s="108" t="str" cm="1">
        <f t="array" ref="B38">_xlfn.XLOOKUP(tbl_Pruebas[[#This Row],[Matrícula]],tbl_players[Matrícula],tbl_players[Nombres]&amp;" "&amp;tbl_players[Apellidos])</f>
        <v>Kevin Emmanuel González García</v>
      </c>
      <c r="C38" s="108" t="str">
        <f>_xlfn.XLOOKUP(tbl_Pruebas[[#This Row],[Matrícula]],tbl_players[Matrícula],tbl_players[Pos])</f>
        <v>OL</v>
      </c>
      <c r="D38" s="109">
        <v>45372</v>
      </c>
      <c r="E38" s="109"/>
      <c r="F38" s="109"/>
      <c r="G38" s="110">
        <f t="shared" si="0"/>
        <v>1.96</v>
      </c>
      <c r="H38" s="112">
        <v>1.96</v>
      </c>
      <c r="I38" s="113">
        <v>1.97</v>
      </c>
      <c r="J38" s="28">
        <v>6.38</v>
      </c>
      <c r="K38" s="57">
        <f t="shared" si="1"/>
        <v>5.68</v>
      </c>
      <c r="L38" s="112">
        <v>5.68</v>
      </c>
      <c r="M38" s="113">
        <v>5.68</v>
      </c>
      <c r="N38" s="114">
        <f t="shared" si="2"/>
        <v>9.1999999999999993</v>
      </c>
      <c r="O38" s="112">
        <v>9.1999999999999993</v>
      </c>
      <c r="P38" s="113">
        <v>9.31</v>
      </c>
      <c r="Q38" s="110">
        <f t="shared" si="3"/>
        <v>2.02</v>
      </c>
      <c r="R38" s="112">
        <v>1.94</v>
      </c>
      <c r="S38" s="113">
        <v>2.02</v>
      </c>
      <c r="T38" s="115">
        <f t="shared" si="4"/>
        <v>110</v>
      </c>
      <c r="U38" s="116">
        <v>110</v>
      </c>
      <c r="V38" s="116"/>
      <c r="W38" s="117">
        <f t="shared" si="5"/>
        <v>80</v>
      </c>
      <c r="X38" s="116">
        <v>60</v>
      </c>
      <c r="Y38" s="116">
        <v>80</v>
      </c>
      <c r="Z38" s="68">
        <f t="shared" si="6"/>
        <v>90</v>
      </c>
      <c r="AA38" s="116">
        <v>90</v>
      </c>
      <c r="AB38" s="118"/>
    </row>
    <row r="39" spans="1:28" ht="15.75" customHeight="1" x14ac:dyDescent="0.3">
      <c r="A39" s="108" t="s">
        <v>573</v>
      </c>
      <c r="B39" s="108" t="str" cm="1">
        <f t="array" ref="B39">_xlfn.XLOOKUP(tbl_Pruebas[[#This Row],[Matrícula]],tbl_players[Matrícula],tbl_players[Nombres]&amp;" "&amp;tbl_players[Apellidos])</f>
        <v>Marco Pablo Merino Pérez</v>
      </c>
      <c r="C39" s="108" t="str">
        <f>_xlfn.XLOOKUP(tbl_Pruebas[[#This Row],[Matrícula]],tbl_players[Matrícula],tbl_players[Pos])</f>
        <v>OL</v>
      </c>
      <c r="D39" s="109">
        <v>45372</v>
      </c>
      <c r="E39" s="109"/>
      <c r="F39" s="109"/>
      <c r="G39" s="110">
        <f t="shared" si="0"/>
        <v>1.72</v>
      </c>
      <c r="H39" s="112">
        <v>1.72</v>
      </c>
      <c r="I39" s="113">
        <v>1.73</v>
      </c>
      <c r="J39" s="28">
        <v>5.39</v>
      </c>
      <c r="K39" s="57">
        <f t="shared" si="1"/>
        <v>5.27</v>
      </c>
      <c r="L39" s="112">
        <v>5.41</v>
      </c>
      <c r="M39" s="113">
        <v>5.27</v>
      </c>
      <c r="N39" s="114">
        <f t="shared" si="2"/>
        <v>8.35</v>
      </c>
      <c r="O39" s="112">
        <v>8.43</v>
      </c>
      <c r="P39" s="113">
        <v>8.35</v>
      </c>
      <c r="Q39" s="110">
        <f t="shared" si="3"/>
        <v>2.2599999999999998</v>
      </c>
      <c r="R39" s="112">
        <v>2.2599999999999998</v>
      </c>
      <c r="S39" s="113">
        <v>2.2400000000000002</v>
      </c>
      <c r="T39" s="115">
        <f t="shared" si="4"/>
        <v>100</v>
      </c>
      <c r="U39" s="116">
        <v>100</v>
      </c>
      <c r="V39" s="116"/>
      <c r="W39" s="117">
        <f t="shared" si="5"/>
        <v>95</v>
      </c>
      <c r="X39" s="116">
        <v>90</v>
      </c>
      <c r="Y39" s="116">
        <v>95</v>
      </c>
      <c r="Z39" s="68">
        <f t="shared" si="6"/>
        <v>150</v>
      </c>
      <c r="AA39" s="116">
        <v>150</v>
      </c>
      <c r="AB39" s="118"/>
    </row>
    <row r="40" spans="1:28" ht="15.75" customHeight="1" x14ac:dyDescent="0.3">
      <c r="A40" s="108" t="s">
        <v>95</v>
      </c>
      <c r="B40" s="108" t="str" cm="1">
        <f t="array" ref="B40">_xlfn.XLOOKUP(tbl_Pruebas[[#This Row],[Matrícula]],tbl_players[Matrícula],tbl_players[Nombres]&amp;" "&amp;tbl_players[Apellidos])</f>
        <v>Juan Manuel Galván García</v>
      </c>
      <c r="C40" s="108" t="str">
        <f>_xlfn.XLOOKUP(tbl_Pruebas[[#This Row],[Matrícula]],tbl_players[Matrícula],tbl_players[Pos])</f>
        <v>OL</v>
      </c>
      <c r="D40" s="109">
        <v>45372</v>
      </c>
      <c r="E40" s="109"/>
      <c r="F40" s="109"/>
      <c r="G40" s="110">
        <f t="shared" si="0"/>
        <v>1.84</v>
      </c>
      <c r="H40" s="112">
        <v>1.88</v>
      </c>
      <c r="I40" s="113">
        <v>1.84</v>
      </c>
      <c r="J40" s="28">
        <v>5.7</v>
      </c>
      <c r="K40" s="57">
        <f t="shared" si="1"/>
        <v>5.32</v>
      </c>
      <c r="L40" s="112">
        <v>5.32</v>
      </c>
      <c r="M40" s="113">
        <v>5.37</v>
      </c>
      <c r="N40" s="114">
        <f t="shared" si="2"/>
        <v>8.35</v>
      </c>
      <c r="O40" s="112">
        <v>8.68</v>
      </c>
      <c r="P40" s="113">
        <v>8.35</v>
      </c>
      <c r="Q40" s="110">
        <f t="shared" si="3"/>
        <v>2.0099999999999998</v>
      </c>
      <c r="R40" s="112">
        <v>2.0099999999999998</v>
      </c>
      <c r="S40" s="113">
        <v>1.93</v>
      </c>
      <c r="T40" s="115">
        <f t="shared" si="4"/>
        <v>130</v>
      </c>
      <c r="U40" s="116">
        <v>130</v>
      </c>
      <c r="V40" s="116"/>
      <c r="W40" s="117">
        <f t="shared" si="5"/>
        <v>105</v>
      </c>
      <c r="X40" s="116">
        <v>105</v>
      </c>
      <c r="Y40" s="116"/>
      <c r="Z40" s="68">
        <f t="shared" si="6"/>
        <v>185</v>
      </c>
      <c r="AA40" s="116">
        <v>185</v>
      </c>
      <c r="AB40" s="118"/>
    </row>
    <row r="41" spans="1:28" ht="15.75" customHeight="1" x14ac:dyDescent="0.3">
      <c r="A41" s="108" t="s">
        <v>727</v>
      </c>
      <c r="B41" s="108" t="str" cm="1">
        <f t="array" ref="B41">_xlfn.XLOOKUP(tbl_Pruebas[[#This Row],[Matrícula]],tbl_players[Matrícula],tbl_players[Nombres]&amp;" "&amp;tbl_players[Apellidos])</f>
        <v>Moises Jonathan Garcia Zorza</v>
      </c>
      <c r="C41" s="108" t="str">
        <f>_xlfn.XLOOKUP(tbl_Pruebas[[#This Row],[Matrícula]],tbl_players[Matrícula],tbl_players[Pos])</f>
        <v>OL</v>
      </c>
      <c r="D41" s="109">
        <v>45372</v>
      </c>
      <c r="E41" s="109"/>
      <c r="F41" s="109"/>
      <c r="G41" s="110">
        <f t="shared" si="0"/>
        <v>1.63</v>
      </c>
      <c r="H41" s="112">
        <v>1.63</v>
      </c>
      <c r="I41" s="113">
        <v>1.65</v>
      </c>
      <c r="J41" s="28">
        <v>5.35</v>
      </c>
      <c r="K41" s="57">
        <f t="shared" si="1"/>
        <v>5</v>
      </c>
      <c r="L41" s="112">
        <v>5.04</v>
      </c>
      <c r="M41" s="113">
        <v>5</v>
      </c>
      <c r="N41" s="114">
        <f t="shared" si="2"/>
        <v>7.95</v>
      </c>
      <c r="O41" s="112">
        <v>8.35</v>
      </c>
      <c r="P41" s="113">
        <v>7.95</v>
      </c>
      <c r="Q41" s="110">
        <f t="shared" si="3"/>
        <v>2.34</v>
      </c>
      <c r="R41" s="112">
        <v>2.34</v>
      </c>
      <c r="S41" s="113">
        <v>2.2200000000000002</v>
      </c>
      <c r="T41" s="115">
        <f t="shared" si="4"/>
        <v>90</v>
      </c>
      <c r="U41" s="116">
        <v>90</v>
      </c>
      <c r="V41" s="116"/>
      <c r="W41" s="117">
        <f t="shared" si="5"/>
        <v>95</v>
      </c>
      <c r="X41" s="116">
        <v>95</v>
      </c>
      <c r="Y41" s="116"/>
      <c r="Z41" s="68">
        <f t="shared" si="6"/>
        <v>150</v>
      </c>
      <c r="AA41" s="116">
        <v>150</v>
      </c>
      <c r="AB41" s="118"/>
    </row>
    <row r="42" spans="1:28" ht="15.75" customHeight="1" x14ac:dyDescent="0.3">
      <c r="A42" s="108" t="s">
        <v>113</v>
      </c>
      <c r="B42" s="108" t="str" cm="1">
        <f t="array" ref="B42">_xlfn.XLOOKUP(tbl_Pruebas[[#This Row],[Matrícula]],tbl_players[Matrícula],tbl_players[Nombres]&amp;" "&amp;tbl_players[Apellidos])</f>
        <v>Luis Emilio Orozco Aceves</v>
      </c>
      <c r="C42" s="108" t="str">
        <f>_xlfn.XLOOKUP(tbl_Pruebas[[#This Row],[Matrícula]],tbl_players[Matrícula],tbl_players[Pos])</f>
        <v>QB</v>
      </c>
      <c r="D42" s="109">
        <v>45372</v>
      </c>
      <c r="E42" s="109"/>
      <c r="F42" s="109"/>
      <c r="G42" s="110">
        <f t="shared" si="0"/>
        <v>1.55</v>
      </c>
      <c r="H42" s="112">
        <v>1.57</v>
      </c>
      <c r="I42" s="113">
        <v>1.55</v>
      </c>
      <c r="J42" s="28">
        <v>4.88</v>
      </c>
      <c r="K42" s="57">
        <f t="shared" si="1"/>
        <v>4.72</v>
      </c>
      <c r="L42" s="112">
        <v>4.72</v>
      </c>
      <c r="M42" s="113">
        <v>4.75</v>
      </c>
      <c r="N42" s="114">
        <f t="shared" si="2"/>
        <v>7.46</v>
      </c>
      <c r="O42" s="112">
        <v>7.46</v>
      </c>
      <c r="P42" s="113">
        <v>7.79</v>
      </c>
      <c r="Q42" s="110">
        <f t="shared" si="3"/>
        <v>2.4900000000000002</v>
      </c>
      <c r="R42" s="112" t="s">
        <v>721</v>
      </c>
      <c r="S42" s="113">
        <v>2.4900000000000002</v>
      </c>
      <c r="T42" s="115">
        <f t="shared" si="4"/>
        <v>100</v>
      </c>
      <c r="U42" s="116">
        <v>100</v>
      </c>
      <c r="V42" s="116"/>
      <c r="W42" s="117">
        <f t="shared" si="5"/>
        <v>95</v>
      </c>
      <c r="X42" s="116">
        <v>95</v>
      </c>
      <c r="Y42" s="116"/>
      <c r="Z42" s="68">
        <f t="shared" si="6"/>
        <v>125</v>
      </c>
      <c r="AA42" s="116">
        <v>125</v>
      </c>
      <c r="AB42" s="118"/>
    </row>
    <row r="43" spans="1:28" ht="15.75" customHeight="1" x14ac:dyDescent="0.3">
      <c r="A43" s="108" t="s">
        <v>111</v>
      </c>
      <c r="B43" s="108" t="str" cm="1">
        <f t="array" ref="B43">_xlfn.XLOOKUP(tbl_Pruebas[[#This Row],[Matrícula]],tbl_players[Matrícula],tbl_players[Nombres]&amp;" "&amp;tbl_players[Apellidos])</f>
        <v>Diego Oropeza Gálvez</v>
      </c>
      <c r="C43" s="108" t="str">
        <f>_xlfn.XLOOKUP(tbl_Pruebas[[#This Row],[Matrícula]],tbl_players[Matrícula],tbl_players[Pos])</f>
        <v>QB</v>
      </c>
      <c r="D43" s="109">
        <v>45372</v>
      </c>
      <c r="E43" s="109"/>
      <c r="F43" s="109"/>
      <c r="G43" s="110">
        <f t="shared" si="0"/>
        <v>1.43</v>
      </c>
      <c r="H43" s="112">
        <v>1.5</v>
      </c>
      <c r="I43" s="113">
        <v>1.43</v>
      </c>
      <c r="J43" s="28">
        <v>4.72</v>
      </c>
      <c r="K43" s="57">
        <f t="shared" si="1"/>
        <v>4.3899999999999997</v>
      </c>
      <c r="L43" s="112">
        <v>4.3899999999999997</v>
      </c>
      <c r="M43" s="113">
        <v>4.3899999999999997</v>
      </c>
      <c r="N43" s="114">
        <f t="shared" si="2"/>
        <v>7.21</v>
      </c>
      <c r="O43" s="112">
        <v>7.21</v>
      </c>
      <c r="P43" s="113">
        <v>7.28</v>
      </c>
      <c r="Q43" s="110">
        <f t="shared" si="3"/>
        <v>2.72</v>
      </c>
      <c r="R43" s="112">
        <v>2.72</v>
      </c>
      <c r="S43" s="113">
        <v>2.62</v>
      </c>
      <c r="T43" s="115">
        <f t="shared" si="4"/>
        <v>100</v>
      </c>
      <c r="U43" s="116">
        <v>100</v>
      </c>
      <c r="V43" s="116"/>
      <c r="W43" s="117">
        <f t="shared" si="5"/>
        <v>120</v>
      </c>
      <c r="X43" s="116">
        <v>120</v>
      </c>
      <c r="Y43" s="116"/>
      <c r="Z43" s="68">
        <f t="shared" si="6"/>
        <v>150</v>
      </c>
      <c r="AA43" s="116">
        <v>150</v>
      </c>
      <c r="AB43" s="118"/>
    </row>
    <row r="44" spans="1:28" ht="15.75" customHeight="1" x14ac:dyDescent="0.3">
      <c r="A44" s="108" t="s">
        <v>282</v>
      </c>
      <c r="B44" s="108" t="str" cm="1">
        <f t="array" ref="B44">_xlfn.XLOOKUP(tbl_Pruebas[[#This Row],[Matrícula]],tbl_players[Matrícula],tbl_players[Nombres]&amp;" "&amp;tbl_players[Apellidos])</f>
        <v>Iker Colin Guazo</v>
      </c>
      <c r="C44" s="108" t="str">
        <f>_xlfn.XLOOKUP(tbl_Pruebas[[#This Row],[Matrícula]],tbl_players[Matrícula],tbl_players[Pos])</f>
        <v>QB</v>
      </c>
      <c r="D44" s="109">
        <v>45372</v>
      </c>
      <c r="E44" s="109"/>
      <c r="F44" s="109"/>
      <c r="G44" s="110">
        <f t="shared" si="0"/>
        <v>1.56</v>
      </c>
      <c r="H44" s="112">
        <v>1.56</v>
      </c>
      <c r="I44" s="113">
        <v>1.6</v>
      </c>
      <c r="J44" s="28">
        <v>4.9800000000000004</v>
      </c>
      <c r="K44" s="57">
        <f t="shared" si="1"/>
        <v>4.4800000000000004</v>
      </c>
      <c r="L44" s="112">
        <v>4.4800000000000004</v>
      </c>
      <c r="M44" s="113">
        <v>4.5</v>
      </c>
      <c r="N44" s="114">
        <f t="shared" si="2"/>
        <v>7.75</v>
      </c>
      <c r="O44" s="112">
        <v>7.75</v>
      </c>
      <c r="P44" s="113" t="s">
        <v>721</v>
      </c>
      <c r="Q44" s="110">
        <f t="shared" si="3"/>
        <v>2.57</v>
      </c>
      <c r="R44" s="112">
        <v>2.57</v>
      </c>
      <c r="S44" s="113">
        <v>2.57</v>
      </c>
      <c r="T44" s="115">
        <f t="shared" si="4"/>
        <v>100</v>
      </c>
      <c r="U44" s="116">
        <v>100</v>
      </c>
      <c r="V44" s="116"/>
      <c r="W44" s="117">
        <f t="shared" si="5"/>
        <v>110</v>
      </c>
      <c r="X44" s="116">
        <v>110</v>
      </c>
      <c r="Y44" s="116"/>
      <c r="Z44" s="68">
        <f t="shared" si="6"/>
        <v>150</v>
      </c>
      <c r="AA44" s="116">
        <v>150</v>
      </c>
      <c r="AB44" s="118"/>
    </row>
    <row r="45" spans="1:28" ht="15.75" customHeight="1" x14ac:dyDescent="0.3">
      <c r="A45" s="108" t="s">
        <v>116</v>
      </c>
      <c r="B45" s="108" t="str" cm="1">
        <f t="array" ref="B45">_xlfn.XLOOKUP(tbl_Pruebas[[#This Row],[Matrícula]],tbl_players[Matrícula],tbl_players[Nombres]&amp;" "&amp;tbl_players[Apellidos])</f>
        <v>Jorge Emilio González Guzmán</v>
      </c>
      <c r="C45" s="108" t="str">
        <f>_xlfn.XLOOKUP(tbl_Pruebas[[#This Row],[Matrícula]],tbl_players[Matrícula],tbl_players[Pos])</f>
        <v>QB</v>
      </c>
      <c r="D45" s="109">
        <v>45372</v>
      </c>
      <c r="E45" s="109"/>
      <c r="F45" s="109"/>
      <c r="G45" s="110">
        <f t="shared" si="0"/>
        <v>1.48</v>
      </c>
      <c r="H45" s="112">
        <v>1.5</v>
      </c>
      <c r="I45" s="113">
        <v>1.48</v>
      </c>
      <c r="J45" s="28">
        <v>4.4800000000000004</v>
      </c>
      <c r="K45" s="57">
        <f t="shared" si="1"/>
        <v>4.45</v>
      </c>
      <c r="L45" s="112">
        <v>4.57</v>
      </c>
      <c r="M45" s="113">
        <v>4.45</v>
      </c>
      <c r="N45" s="114">
        <f t="shared" si="2"/>
        <v>7.24</v>
      </c>
      <c r="O45" s="112" t="s">
        <v>721</v>
      </c>
      <c r="P45" s="113">
        <v>7.24</v>
      </c>
      <c r="Q45" s="110">
        <f t="shared" si="3"/>
        <v>2.97</v>
      </c>
      <c r="R45" s="112" t="s">
        <v>721</v>
      </c>
      <c r="S45" s="113">
        <v>2.97</v>
      </c>
      <c r="T45" s="115">
        <f t="shared" si="4"/>
        <v>85</v>
      </c>
      <c r="U45" s="116">
        <v>85</v>
      </c>
      <c r="V45" s="116"/>
      <c r="W45" s="117">
        <f t="shared" si="5"/>
        <v>120</v>
      </c>
      <c r="X45" s="116">
        <v>120</v>
      </c>
      <c r="Y45" s="116"/>
      <c r="Z45" s="68">
        <f t="shared" si="6"/>
        <v>155</v>
      </c>
      <c r="AA45" s="116">
        <v>155</v>
      </c>
      <c r="AB45" s="118"/>
    </row>
    <row r="46" spans="1:28" ht="15.75" customHeight="1" x14ac:dyDescent="0.3">
      <c r="A46" s="108" t="s">
        <v>514</v>
      </c>
      <c r="B46" s="108" t="str" cm="1">
        <f t="array" ref="B46">_xlfn.XLOOKUP(tbl_Pruebas[[#This Row],[Matrícula]],tbl_players[Matrícula],tbl_players[Nombres]&amp;" "&amp;tbl_players[Apellidos])</f>
        <v>Diego Eduardo Puente Muñoz</v>
      </c>
      <c r="C46" s="108" t="str">
        <f>_xlfn.XLOOKUP(tbl_Pruebas[[#This Row],[Matrícula]],tbl_players[Matrícula],tbl_players[Pos])</f>
        <v>RB</v>
      </c>
      <c r="D46" s="109">
        <v>45372</v>
      </c>
      <c r="E46" s="109"/>
      <c r="F46" s="109"/>
      <c r="G46" s="110" t="str">
        <f t="shared" si="0"/>
        <v/>
      </c>
      <c r="H46" s="112"/>
      <c r="I46" s="113"/>
      <c r="J46" s="28"/>
      <c r="K46" s="57" t="str">
        <f t="shared" si="1"/>
        <v/>
      </c>
      <c r="L46" s="112"/>
      <c r="M46" s="113"/>
      <c r="N46" s="114" t="str">
        <f t="shared" si="2"/>
        <v/>
      </c>
      <c r="O46" s="112"/>
      <c r="P46" s="113"/>
      <c r="Q46" s="110" t="str">
        <f t="shared" si="3"/>
        <v/>
      </c>
      <c r="R46" s="112"/>
      <c r="S46" s="113"/>
      <c r="T46" s="115" t="str">
        <f t="shared" si="4"/>
        <v/>
      </c>
      <c r="U46" s="116"/>
      <c r="V46" s="116"/>
      <c r="W46" s="117" t="str">
        <f t="shared" si="5"/>
        <v/>
      </c>
      <c r="X46" s="116"/>
      <c r="Y46" s="116"/>
      <c r="Z46" s="68" t="str">
        <f t="shared" si="6"/>
        <v/>
      </c>
      <c r="AA46" s="116"/>
      <c r="AB46" s="118"/>
    </row>
    <row r="47" spans="1:28" ht="15.75" customHeight="1" x14ac:dyDescent="0.3">
      <c r="A47" s="108" t="s">
        <v>561</v>
      </c>
      <c r="B47" s="108" t="str" cm="1">
        <f t="array" ref="B47">_xlfn.XLOOKUP(tbl_Pruebas[[#This Row],[Matrícula]],tbl_players[Matrícula],tbl_players[Nombres]&amp;" "&amp;tbl_players[Apellidos])</f>
        <v>Sergio Arturo Camacho García</v>
      </c>
      <c r="C47" s="108" t="str">
        <f>_xlfn.XLOOKUP(tbl_Pruebas[[#This Row],[Matrícula]],tbl_players[Matrícula],tbl_players[Pos])</f>
        <v>RB</v>
      </c>
      <c r="D47" s="109">
        <v>45372</v>
      </c>
      <c r="E47" s="109"/>
      <c r="F47" s="109"/>
      <c r="G47" s="110">
        <f t="shared" si="0"/>
        <v>1.51</v>
      </c>
      <c r="H47" s="112">
        <v>1.51</v>
      </c>
      <c r="I47" s="113">
        <v>1.54</v>
      </c>
      <c r="J47" s="28">
        <v>4.66</v>
      </c>
      <c r="K47" s="57">
        <f t="shared" si="1"/>
        <v>4.32</v>
      </c>
      <c r="L47" s="112">
        <v>6.33</v>
      </c>
      <c r="M47" s="113">
        <v>4.32</v>
      </c>
      <c r="N47" s="114">
        <f t="shared" si="2"/>
        <v>7.03</v>
      </c>
      <c r="O47" s="112">
        <v>7.03</v>
      </c>
      <c r="P47" s="113">
        <v>7.08</v>
      </c>
      <c r="Q47" s="110">
        <f t="shared" si="3"/>
        <v>2.72</v>
      </c>
      <c r="R47" s="112">
        <v>2.72</v>
      </c>
      <c r="S47" s="113">
        <v>2.71</v>
      </c>
      <c r="T47" s="115">
        <f t="shared" si="4"/>
        <v>110</v>
      </c>
      <c r="U47" s="116">
        <v>110</v>
      </c>
      <c r="V47" s="116"/>
      <c r="W47" s="117">
        <f t="shared" si="5"/>
        <v>140</v>
      </c>
      <c r="X47" s="116">
        <v>140</v>
      </c>
      <c r="Y47" s="116"/>
      <c r="Z47" s="68">
        <f t="shared" si="6"/>
        <v>185</v>
      </c>
      <c r="AA47" s="116">
        <v>185</v>
      </c>
      <c r="AB47" s="118"/>
    </row>
    <row r="48" spans="1:28" ht="15.75" customHeight="1" x14ac:dyDescent="0.3">
      <c r="A48" s="108" t="s">
        <v>334</v>
      </c>
      <c r="B48" s="108" t="str" cm="1">
        <f t="array" ref="B48">_xlfn.XLOOKUP(tbl_Pruebas[[#This Row],[Matrícula]],tbl_players[Matrícula],tbl_players[Nombres]&amp;" "&amp;tbl_players[Apellidos])</f>
        <v>Denilson Santiago Rodriguez Reyes</v>
      </c>
      <c r="C48" s="108" t="str">
        <f>_xlfn.XLOOKUP(tbl_Pruebas[[#This Row],[Matrícula]],tbl_players[Matrícula],tbl_players[Pos])</f>
        <v>RB</v>
      </c>
      <c r="D48" s="109">
        <v>45372</v>
      </c>
      <c r="E48" s="109"/>
      <c r="F48" s="109"/>
      <c r="G48" s="110" t="str">
        <f t="shared" si="0"/>
        <v/>
      </c>
      <c r="H48" s="112"/>
      <c r="I48" s="113"/>
      <c r="J48" s="28"/>
      <c r="K48" s="57" t="str">
        <f t="shared" si="1"/>
        <v/>
      </c>
      <c r="L48" s="112"/>
      <c r="M48" s="113"/>
      <c r="N48" s="114" t="str">
        <f t="shared" si="2"/>
        <v/>
      </c>
      <c r="O48" s="112"/>
      <c r="P48" s="113"/>
      <c r="Q48" s="110" t="str">
        <f t="shared" si="3"/>
        <v/>
      </c>
      <c r="R48" s="112"/>
      <c r="S48" s="113"/>
      <c r="T48" s="115" t="str">
        <f t="shared" si="4"/>
        <v/>
      </c>
      <c r="U48" s="116"/>
      <c r="V48" s="116"/>
      <c r="W48" s="117" t="str">
        <f t="shared" si="5"/>
        <v/>
      </c>
      <c r="X48" s="116"/>
      <c r="Y48" s="116"/>
      <c r="Z48" s="68" t="str">
        <f t="shared" si="6"/>
        <v/>
      </c>
      <c r="AA48" s="116"/>
      <c r="AB48" s="118"/>
    </row>
    <row r="49" spans="1:28" ht="15.75" customHeight="1" x14ac:dyDescent="0.3">
      <c r="A49" s="108" t="s">
        <v>125</v>
      </c>
      <c r="B49" s="108" t="str" cm="1">
        <f t="array" ref="B49">_xlfn.XLOOKUP(tbl_Pruebas[[#This Row],[Matrícula]],tbl_players[Matrícula],tbl_players[Nombres]&amp;" "&amp;tbl_players[Apellidos])</f>
        <v>Emilio Gómez Montuy</v>
      </c>
      <c r="C49" s="108" t="str">
        <f>_xlfn.XLOOKUP(tbl_Pruebas[[#This Row],[Matrícula]],tbl_players[Matrícula],tbl_players[Pos])</f>
        <v>RB</v>
      </c>
      <c r="D49" s="109">
        <v>45372</v>
      </c>
      <c r="E49" s="109"/>
      <c r="F49" s="109"/>
      <c r="G49" s="110" t="str">
        <f t="shared" si="0"/>
        <v/>
      </c>
      <c r="H49" s="112"/>
      <c r="I49" s="113"/>
      <c r="J49" s="28"/>
      <c r="K49" s="57" t="str">
        <f t="shared" si="1"/>
        <v/>
      </c>
      <c r="L49" s="112"/>
      <c r="M49" s="113"/>
      <c r="N49" s="114">
        <f t="shared" si="2"/>
        <v>7.15</v>
      </c>
      <c r="O49" s="112">
        <v>7.15</v>
      </c>
      <c r="P49" s="113">
        <v>7.34</v>
      </c>
      <c r="Q49" s="110" t="str">
        <f t="shared" si="3"/>
        <v/>
      </c>
      <c r="R49" s="112"/>
      <c r="S49" s="113"/>
      <c r="T49" s="115" t="str">
        <f t="shared" si="4"/>
        <v/>
      </c>
      <c r="U49" s="116"/>
      <c r="V49" s="116"/>
      <c r="W49" s="117" t="str">
        <f t="shared" si="5"/>
        <v/>
      </c>
      <c r="X49" s="116"/>
      <c r="Y49" s="116"/>
      <c r="Z49" s="68" t="str">
        <f t="shared" si="6"/>
        <v/>
      </c>
      <c r="AA49" s="116"/>
      <c r="AB49" s="118"/>
    </row>
    <row r="50" spans="1:28" ht="15.75" customHeight="1" x14ac:dyDescent="0.3">
      <c r="A50" s="108" t="s">
        <v>567</v>
      </c>
      <c r="B50" s="108" t="str" cm="1">
        <f t="array" ref="B50">_xlfn.XLOOKUP(tbl_Pruebas[[#This Row],[Matrícula]],tbl_players[Matrícula],tbl_players[Nombres]&amp;" "&amp;tbl_players[Apellidos])</f>
        <v>Jose Rodriguez Arenivar</v>
      </c>
      <c r="C50" s="108" t="str">
        <f>_xlfn.XLOOKUP(tbl_Pruebas[[#This Row],[Matrícula]],tbl_players[Matrícula],tbl_players[Pos])</f>
        <v>RB</v>
      </c>
      <c r="D50" s="109">
        <v>45372</v>
      </c>
      <c r="E50" s="109"/>
      <c r="F50" s="109"/>
      <c r="G50" s="110">
        <f t="shared" si="0"/>
        <v>1.4</v>
      </c>
      <c r="H50" s="112">
        <v>1.48</v>
      </c>
      <c r="I50" s="113">
        <v>1.4</v>
      </c>
      <c r="J50" s="28">
        <v>4.57</v>
      </c>
      <c r="K50" s="57">
        <f t="shared" si="1"/>
        <v>4.4400000000000004</v>
      </c>
      <c r="L50" s="112">
        <v>4.57</v>
      </c>
      <c r="M50" s="113">
        <v>4.4400000000000004</v>
      </c>
      <c r="N50" s="114">
        <f t="shared" si="2"/>
        <v>7.2</v>
      </c>
      <c r="O50" s="112">
        <v>7.2</v>
      </c>
      <c r="P50" s="113">
        <v>7.45</v>
      </c>
      <c r="Q50" s="110">
        <f t="shared" si="3"/>
        <v>2.79</v>
      </c>
      <c r="R50" s="112">
        <v>2.78</v>
      </c>
      <c r="S50" s="113">
        <v>2.79</v>
      </c>
      <c r="T50" s="115">
        <f t="shared" si="4"/>
        <v>90</v>
      </c>
      <c r="U50" s="116">
        <v>90</v>
      </c>
      <c r="V50" s="116"/>
      <c r="W50" s="117">
        <f t="shared" si="5"/>
        <v>100</v>
      </c>
      <c r="X50" s="116">
        <v>100</v>
      </c>
      <c r="Y50" s="116"/>
      <c r="Z50" s="68">
        <f t="shared" si="6"/>
        <v>150</v>
      </c>
      <c r="AA50" s="116">
        <v>150</v>
      </c>
      <c r="AB50" s="118"/>
    </row>
    <row r="51" spans="1:28" ht="15.75" customHeight="1" x14ac:dyDescent="0.3">
      <c r="A51" s="108" t="s">
        <v>520</v>
      </c>
      <c r="B51" s="108" t="str" cm="1">
        <f t="array" ref="B51">_xlfn.XLOOKUP(tbl_Pruebas[[#This Row],[Matrícula]],tbl_players[Matrícula],tbl_players[Nombres]&amp;" "&amp;tbl_players[Apellidos])</f>
        <v>Adán Avila Esparza</v>
      </c>
      <c r="C51" s="108" t="str">
        <f>_xlfn.XLOOKUP(tbl_Pruebas[[#This Row],[Matrícula]],tbl_players[Matrícula],tbl_players[Pos])</f>
        <v>RB</v>
      </c>
      <c r="D51" s="109">
        <v>45372</v>
      </c>
      <c r="E51" s="109"/>
      <c r="F51" s="109"/>
      <c r="G51" s="110">
        <f t="shared" si="0"/>
        <v>1.53</v>
      </c>
      <c r="H51" s="112">
        <v>1.57</v>
      </c>
      <c r="I51" s="113">
        <v>1.53</v>
      </c>
      <c r="J51" s="28">
        <v>4.84</v>
      </c>
      <c r="K51" s="57">
        <f t="shared" si="1"/>
        <v>4.59</v>
      </c>
      <c r="L51" s="112">
        <v>4.59</v>
      </c>
      <c r="M51" s="113">
        <v>4.66</v>
      </c>
      <c r="N51" s="114">
        <f t="shared" si="2"/>
        <v>7.34</v>
      </c>
      <c r="O51" s="112" t="s">
        <v>721</v>
      </c>
      <c r="P51" s="113">
        <v>7.34</v>
      </c>
      <c r="Q51" s="110">
        <f t="shared" si="3"/>
        <v>2.48</v>
      </c>
      <c r="R51" s="112">
        <v>2.46</v>
      </c>
      <c r="S51" s="113">
        <v>2.48</v>
      </c>
      <c r="T51" s="115">
        <f t="shared" si="4"/>
        <v>100</v>
      </c>
      <c r="U51" s="116">
        <v>100</v>
      </c>
      <c r="V51" s="116"/>
      <c r="W51" s="117">
        <f t="shared" si="5"/>
        <v>110</v>
      </c>
      <c r="X51" s="116">
        <v>110</v>
      </c>
      <c r="Y51" s="116"/>
      <c r="Z51" s="68">
        <f t="shared" si="6"/>
        <v>140</v>
      </c>
      <c r="AA51" s="116">
        <v>140</v>
      </c>
      <c r="AB51" s="118"/>
    </row>
    <row r="52" spans="1:28" ht="15.75" customHeight="1" x14ac:dyDescent="0.3">
      <c r="A52" s="108" t="s">
        <v>298</v>
      </c>
      <c r="B52" s="108" t="str" cm="1">
        <f t="array" ref="B52">_xlfn.XLOOKUP(tbl_Pruebas[[#This Row],[Matrícula]],tbl_players[Matrícula],tbl_players[Nombres]&amp;" "&amp;tbl_players[Apellidos])</f>
        <v>Mario Iván Ruiz Valerio</v>
      </c>
      <c r="C52" s="108" t="str">
        <f>_xlfn.XLOOKUP(tbl_Pruebas[[#This Row],[Matrícula]],tbl_players[Matrícula],tbl_players[Pos])</f>
        <v>RB</v>
      </c>
      <c r="D52" s="109">
        <v>45372</v>
      </c>
      <c r="E52" s="109"/>
      <c r="F52" s="109"/>
      <c r="G52" s="110" t="str">
        <f t="shared" si="0"/>
        <v/>
      </c>
      <c r="H52" s="112"/>
      <c r="I52" s="113"/>
      <c r="J52" s="28"/>
      <c r="K52" s="57" t="str">
        <f t="shared" si="1"/>
        <v/>
      </c>
      <c r="L52" s="112"/>
      <c r="M52" s="113"/>
      <c r="N52" s="114" t="str">
        <f t="shared" si="2"/>
        <v/>
      </c>
      <c r="O52" s="112"/>
      <c r="P52" s="113"/>
      <c r="Q52" s="110" t="str">
        <f t="shared" si="3"/>
        <v/>
      </c>
      <c r="R52" s="112"/>
      <c r="S52" s="113"/>
      <c r="T52" s="115">
        <f t="shared" si="4"/>
        <v>150</v>
      </c>
      <c r="U52" s="116">
        <v>150</v>
      </c>
      <c r="V52" s="116"/>
      <c r="W52" s="117" t="str">
        <f t="shared" si="5"/>
        <v/>
      </c>
      <c r="X52" s="116"/>
      <c r="Y52" s="116"/>
      <c r="Z52" s="68" t="str">
        <f t="shared" si="6"/>
        <v/>
      </c>
      <c r="AA52" s="116"/>
      <c r="AB52" s="118"/>
    </row>
    <row r="53" spans="1:28" ht="15.75" customHeight="1" x14ac:dyDescent="0.3">
      <c r="A53" s="108" t="s">
        <v>549</v>
      </c>
      <c r="B53" s="108" t="str" cm="1">
        <f t="array" ref="B53">_xlfn.XLOOKUP(tbl_Pruebas[[#This Row],[Matrícula]],tbl_players[Matrícula],tbl_players[Nombres]&amp;" "&amp;tbl_players[Apellidos])</f>
        <v>Emiliano Rodríguez Garza</v>
      </c>
      <c r="C53" s="108" t="str">
        <f>_xlfn.XLOOKUP(tbl_Pruebas[[#This Row],[Matrícula]],tbl_players[Matrícula],tbl_players[Pos])</f>
        <v>S</v>
      </c>
      <c r="D53" s="109">
        <v>45372</v>
      </c>
      <c r="E53" s="109"/>
      <c r="F53" s="109"/>
      <c r="G53" s="110" t="str">
        <f t="shared" si="0"/>
        <v/>
      </c>
      <c r="H53" s="112"/>
      <c r="I53" s="113"/>
      <c r="J53" s="28"/>
      <c r="K53" s="57" t="str">
        <f t="shared" si="1"/>
        <v/>
      </c>
      <c r="L53" s="112"/>
      <c r="M53" s="113"/>
      <c r="N53" s="114" t="str">
        <f t="shared" si="2"/>
        <v/>
      </c>
      <c r="O53" s="112"/>
      <c r="P53" s="113"/>
      <c r="Q53" s="110" t="str">
        <f t="shared" si="3"/>
        <v/>
      </c>
      <c r="R53" s="112"/>
      <c r="S53" s="113"/>
      <c r="T53" s="115" t="str">
        <f t="shared" si="4"/>
        <v/>
      </c>
      <c r="U53" s="116"/>
      <c r="V53" s="116"/>
      <c r="W53" s="117" t="str">
        <f t="shared" si="5"/>
        <v/>
      </c>
      <c r="X53" s="116"/>
      <c r="Y53" s="116"/>
      <c r="Z53" s="68" t="str">
        <f t="shared" si="6"/>
        <v/>
      </c>
      <c r="AA53" s="116"/>
      <c r="AB53" s="118"/>
    </row>
    <row r="54" spans="1:28" ht="15.75" customHeight="1" x14ac:dyDescent="0.3">
      <c r="A54" s="108" t="s">
        <v>24</v>
      </c>
      <c r="B54" s="108" t="str" cm="1">
        <f t="array" ref="B54">_xlfn.XLOOKUP(tbl_Pruebas[[#This Row],[Matrícula]],tbl_players[Matrícula],tbl_players[Nombres]&amp;" "&amp;tbl_players[Apellidos])</f>
        <v>Héctor Felipe Alejandro Ramos Herrera</v>
      </c>
      <c r="C54" s="108" t="str">
        <f>_xlfn.XLOOKUP(tbl_Pruebas[[#This Row],[Matrícula]],tbl_players[Matrícula],tbl_players[Pos])</f>
        <v>S</v>
      </c>
      <c r="D54" s="109">
        <v>45372</v>
      </c>
      <c r="E54" s="109"/>
      <c r="F54" s="109"/>
      <c r="G54" s="110">
        <f t="shared" si="0"/>
        <v>1.56</v>
      </c>
      <c r="H54" s="112">
        <v>1.62</v>
      </c>
      <c r="I54" s="113">
        <v>1.56</v>
      </c>
      <c r="J54" s="28">
        <v>4.92</v>
      </c>
      <c r="K54" s="57">
        <f t="shared" si="1"/>
        <v>4.5999999999999996</v>
      </c>
      <c r="L54" s="112">
        <v>4.5999999999999996</v>
      </c>
      <c r="M54" s="113">
        <v>4.68</v>
      </c>
      <c r="N54" s="114">
        <f t="shared" si="2"/>
        <v>7.6</v>
      </c>
      <c r="O54" s="112">
        <v>7.63</v>
      </c>
      <c r="P54" s="113">
        <v>7.6</v>
      </c>
      <c r="Q54" s="110">
        <f t="shared" si="3"/>
        <v>2.67</v>
      </c>
      <c r="R54" s="112">
        <v>2.67</v>
      </c>
      <c r="S54" s="113">
        <v>2.63</v>
      </c>
      <c r="T54" s="115">
        <f t="shared" si="4"/>
        <v>115</v>
      </c>
      <c r="U54" s="116">
        <v>115</v>
      </c>
      <c r="V54" s="116"/>
      <c r="W54" s="117">
        <f t="shared" si="5"/>
        <v>105</v>
      </c>
      <c r="X54" s="116">
        <v>105</v>
      </c>
      <c r="Y54" s="116"/>
      <c r="Z54" s="68">
        <f t="shared" si="6"/>
        <v>145</v>
      </c>
      <c r="AA54" s="116">
        <v>145</v>
      </c>
      <c r="AB54" s="118"/>
    </row>
    <row r="55" spans="1:28" ht="15.75" customHeight="1" x14ac:dyDescent="0.3">
      <c r="A55" s="108" t="s">
        <v>34</v>
      </c>
      <c r="B55" s="108" t="str" cm="1">
        <f t="array" ref="B55">_xlfn.XLOOKUP(tbl_Pruebas[[#This Row],[Matrícula]],tbl_players[Matrícula],tbl_players[Nombres]&amp;" "&amp;tbl_players[Apellidos])</f>
        <v>Ulises Hermida González</v>
      </c>
      <c r="C55" s="108" t="str">
        <f>_xlfn.XLOOKUP(tbl_Pruebas[[#This Row],[Matrícula]],tbl_players[Matrícula],tbl_players[Pos])</f>
        <v>S</v>
      </c>
      <c r="D55" s="109">
        <v>45372</v>
      </c>
      <c r="E55" s="109"/>
      <c r="F55" s="109"/>
      <c r="G55" s="110">
        <f t="shared" si="0"/>
        <v>1.59</v>
      </c>
      <c r="H55" s="112">
        <v>1.62</v>
      </c>
      <c r="I55" s="113">
        <v>1.59</v>
      </c>
      <c r="J55" s="28">
        <v>4.8</v>
      </c>
      <c r="K55" s="57">
        <f t="shared" si="1"/>
        <v>4.3600000000000003</v>
      </c>
      <c r="L55" s="112">
        <v>4.3600000000000003</v>
      </c>
      <c r="M55" s="113">
        <v>4.5599999999999996</v>
      </c>
      <c r="N55" s="114">
        <f t="shared" si="2"/>
        <v>7.25</v>
      </c>
      <c r="O55" s="112">
        <v>7.25</v>
      </c>
      <c r="P55" s="113">
        <v>7.68</v>
      </c>
      <c r="Q55" s="110">
        <f t="shared" si="3"/>
        <v>2.4900000000000002</v>
      </c>
      <c r="R55" s="112" t="s">
        <v>721</v>
      </c>
      <c r="S55" s="113">
        <v>2.4900000000000002</v>
      </c>
      <c r="T55" s="115" t="str">
        <f t="shared" si="4"/>
        <v/>
      </c>
      <c r="U55" s="116"/>
      <c r="V55" s="116"/>
      <c r="W55" s="117" t="str">
        <f t="shared" si="5"/>
        <v/>
      </c>
      <c r="X55" s="116"/>
      <c r="Y55" s="116"/>
      <c r="Z55" s="68" t="str">
        <f t="shared" si="6"/>
        <v/>
      </c>
      <c r="AA55" s="116"/>
      <c r="AB55" s="118"/>
    </row>
    <row r="56" spans="1:28" ht="15.75" customHeight="1" x14ac:dyDescent="0.3">
      <c r="A56" s="108" t="s">
        <v>319</v>
      </c>
      <c r="B56" s="108" t="str" cm="1">
        <f t="array" ref="B56">_xlfn.XLOOKUP(tbl_Pruebas[[#This Row],[Matrícula]],tbl_players[Matrícula],tbl_players[Nombres]&amp;" "&amp;tbl_players[Apellidos])</f>
        <v>Santiago Ulloa Flores</v>
      </c>
      <c r="C56" s="108" t="str">
        <f>_xlfn.XLOOKUP(tbl_Pruebas[[#This Row],[Matrícula]],tbl_players[Matrícula],tbl_players[Pos])</f>
        <v>S</v>
      </c>
      <c r="D56" s="109">
        <v>45372</v>
      </c>
      <c r="E56" s="109"/>
      <c r="F56" s="109"/>
      <c r="G56" s="110">
        <f t="shared" si="0"/>
        <v>1.48</v>
      </c>
      <c r="H56" s="112">
        <v>1.58</v>
      </c>
      <c r="I56" s="113">
        <v>1.48</v>
      </c>
      <c r="J56" s="28">
        <v>4.6100000000000003</v>
      </c>
      <c r="K56" s="57">
        <f t="shared" si="1"/>
        <v>4.43</v>
      </c>
      <c r="L56" s="112">
        <v>4.4400000000000004</v>
      </c>
      <c r="M56" s="113">
        <v>4.43</v>
      </c>
      <c r="N56" s="114">
        <f t="shared" si="2"/>
        <v>7.24</v>
      </c>
      <c r="O56" s="112">
        <v>7.24</v>
      </c>
      <c r="P56" s="113">
        <v>7.27</v>
      </c>
      <c r="Q56" s="110">
        <f t="shared" si="3"/>
        <v>2.74</v>
      </c>
      <c r="R56" s="112">
        <v>2.72</v>
      </c>
      <c r="S56" s="113">
        <v>2.74</v>
      </c>
      <c r="T56" s="115">
        <f t="shared" si="4"/>
        <v>100</v>
      </c>
      <c r="U56" s="116">
        <v>100</v>
      </c>
      <c r="V56" s="116"/>
      <c r="W56" s="117">
        <f t="shared" si="5"/>
        <v>100</v>
      </c>
      <c r="X56" s="116">
        <v>100</v>
      </c>
      <c r="Y56" s="116"/>
      <c r="Z56" s="68">
        <f t="shared" si="6"/>
        <v>150</v>
      </c>
      <c r="AA56" s="116">
        <v>150</v>
      </c>
      <c r="AB56" s="118"/>
    </row>
    <row r="57" spans="1:28" ht="15.75" customHeight="1" x14ac:dyDescent="0.3">
      <c r="A57" s="108" t="s">
        <v>30</v>
      </c>
      <c r="B57" s="108" t="str" cm="1">
        <f t="array" ref="B57">_xlfn.XLOOKUP(tbl_Pruebas[[#This Row],[Matrícula]],tbl_players[Matrícula],tbl_players[Nombres]&amp;" "&amp;tbl_players[Apellidos])</f>
        <v>Sebastián Valdespino Tamayo</v>
      </c>
      <c r="C57" s="108" t="str">
        <f>_xlfn.XLOOKUP(tbl_Pruebas[[#This Row],[Matrícula]],tbl_players[Matrícula],tbl_players[Pos])</f>
        <v>S</v>
      </c>
      <c r="D57" s="109">
        <v>45372</v>
      </c>
      <c r="E57" s="109"/>
      <c r="F57" s="109"/>
      <c r="G57" s="110" t="str">
        <f t="shared" si="0"/>
        <v/>
      </c>
      <c r="H57" s="112"/>
      <c r="I57" s="113"/>
      <c r="J57" s="28"/>
      <c r="K57" s="57" t="str">
        <f t="shared" si="1"/>
        <v/>
      </c>
      <c r="L57" s="112"/>
      <c r="M57" s="113"/>
      <c r="N57" s="114" t="str">
        <f t="shared" si="2"/>
        <v/>
      </c>
      <c r="O57" s="112"/>
      <c r="P57" s="113"/>
      <c r="Q57" s="110" t="str">
        <f t="shared" si="3"/>
        <v/>
      </c>
      <c r="R57" s="112"/>
      <c r="S57" s="113"/>
      <c r="T57" s="115" t="str">
        <f t="shared" si="4"/>
        <v/>
      </c>
      <c r="U57" s="116"/>
      <c r="V57" s="116"/>
      <c r="W57" s="117" t="str">
        <f t="shared" si="5"/>
        <v/>
      </c>
      <c r="X57" s="116"/>
      <c r="Y57" s="116"/>
      <c r="Z57" s="68" t="str">
        <f t="shared" si="6"/>
        <v/>
      </c>
      <c r="AA57" s="116"/>
      <c r="AB57" s="118"/>
    </row>
    <row r="58" spans="1:28" ht="15.75" customHeight="1" x14ac:dyDescent="0.3">
      <c r="A58" s="108" t="s">
        <v>21</v>
      </c>
      <c r="B58" s="108" t="str" cm="1">
        <f t="array" ref="B58">_xlfn.XLOOKUP(tbl_Pruebas[[#This Row],[Matrícula]],tbl_players[Matrícula],tbl_players[Nombres]&amp;" "&amp;tbl_players[Apellidos])</f>
        <v>David Bazaldúa Méndez</v>
      </c>
      <c r="C58" s="108" t="str">
        <f>_xlfn.XLOOKUP(tbl_Pruebas[[#This Row],[Matrícula]],tbl_players[Matrícula],tbl_players[Pos])</f>
        <v>S</v>
      </c>
      <c r="D58" s="109">
        <v>45372</v>
      </c>
      <c r="E58" s="109"/>
      <c r="F58" s="109"/>
      <c r="G58" s="110">
        <f t="shared" si="0"/>
        <v>1.48</v>
      </c>
      <c r="H58" s="112">
        <v>1.49</v>
      </c>
      <c r="I58" s="113">
        <v>1.48</v>
      </c>
      <c r="J58" s="28">
        <v>4.7</v>
      </c>
      <c r="K58" s="57">
        <f t="shared" si="1"/>
        <v>4.42</v>
      </c>
      <c r="L58" s="112">
        <v>4.42</v>
      </c>
      <c r="M58" s="113">
        <v>4.45</v>
      </c>
      <c r="N58" s="114" t="str">
        <f t="shared" si="2"/>
        <v/>
      </c>
      <c r="O58" s="112"/>
      <c r="P58" s="113"/>
      <c r="Q58" s="110" t="str">
        <f t="shared" si="3"/>
        <v/>
      </c>
      <c r="R58" s="112"/>
      <c r="S58" s="113"/>
      <c r="T58" s="115">
        <f t="shared" si="4"/>
        <v>115</v>
      </c>
      <c r="U58" s="116">
        <v>115</v>
      </c>
      <c r="V58" s="116"/>
      <c r="W58" s="117" t="str">
        <f t="shared" si="5"/>
        <v/>
      </c>
      <c r="X58" s="116"/>
      <c r="Y58" s="116"/>
      <c r="Z58" s="68" t="str">
        <f t="shared" si="6"/>
        <v/>
      </c>
      <c r="AA58" s="116"/>
      <c r="AB58" s="118"/>
    </row>
    <row r="59" spans="1:28" ht="15.75" customHeight="1" x14ac:dyDescent="0.3">
      <c r="A59" s="108" t="s">
        <v>19</v>
      </c>
      <c r="B59" s="108" t="str" cm="1">
        <f t="array" ref="B59">_xlfn.XLOOKUP(tbl_Pruebas[[#This Row],[Matrícula]],tbl_players[Matrícula],tbl_players[Nombres]&amp;" "&amp;tbl_players[Apellidos])</f>
        <v>Paulo Lerma Aburto</v>
      </c>
      <c r="C59" s="108" t="str">
        <f>_xlfn.XLOOKUP(tbl_Pruebas[[#This Row],[Matrícula]],tbl_players[Matrícula],tbl_players[Pos])</f>
        <v>S</v>
      </c>
      <c r="D59" s="109">
        <v>45372</v>
      </c>
      <c r="E59" s="109"/>
      <c r="F59" s="109"/>
      <c r="G59" s="110">
        <f t="shared" si="0"/>
        <v>1.5</v>
      </c>
      <c r="H59" s="112">
        <v>1.53</v>
      </c>
      <c r="I59" s="113">
        <v>1.5</v>
      </c>
      <c r="J59" s="28">
        <v>4.6900000000000004</v>
      </c>
      <c r="K59" s="57">
        <f t="shared" si="1"/>
        <v>4.37</v>
      </c>
      <c r="L59" s="112">
        <v>4.41</v>
      </c>
      <c r="M59" s="113">
        <v>4.37</v>
      </c>
      <c r="N59" s="114">
        <f t="shared" si="2"/>
        <v>7.47</v>
      </c>
      <c r="O59" s="112">
        <v>7.58</v>
      </c>
      <c r="P59" s="113">
        <v>7.47</v>
      </c>
      <c r="Q59" s="110">
        <f t="shared" si="3"/>
        <v>2.71</v>
      </c>
      <c r="R59" s="112" t="s">
        <v>721</v>
      </c>
      <c r="S59" s="113">
        <v>2.71</v>
      </c>
      <c r="T59" s="115">
        <f t="shared" si="4"/>
        <v>120</v>
      </c>
      <c r="U59" s="116">
        <v>120</v>
      </c>
      <c r="V59" s="116"/>
      <c r="W59" s="117">
        <f t="shared" si="5"/>
        <v>110</v>
      </c>
      <c r="X59" s="116">
        <v>110</v>
      </c>
      <c r="Y59" s="116"/>
      <c r="Z59" s="68">
        <f t="shared" si="6"/>
        <v>150</v>
      </c>
      <c r="AA59" s="116">
        <v>150</v>
      </c>
      <c r="AB59" s="118"/>
    </row>
    <row r="60" spans="1:28" ht="15.75" customHeight="1" x14ac:dyDescent="0.3">
      <c r="A60" s="108" t="s">
        <v>48</v>
      </c>
      <c r="B60" s="108" t="str" cm="1">
        <f t="array" ref="B60">_xlfn.XLOOKUP(tbl_Pruebas[[#This Row],[Matrícula]],tbl_players[Matrícula],tbl_players[Nombres]&amp;" "&amp;tbl_players[Apellidos])</f>
        <v>Santiago Garcia Gandarillas</v>
      </c>
      <c r="C60" s="108" t="str">
        <f>_xlfn.XLOOKUP(tbl_Pruebas[[#This Row],[Matrícula]],tbl_players[Matrícula],tbl_players[Pos])</f>
        <v>S</v>
      </c>
      <c r="D60" s="109">
        <v>45372</v>
      </c>
      <c r="E60" s="109"/>
      <c r="F60" s="109"/>
      <c r="G60" s="110">
        <f t="shared" si="0"/>
        <v>1.46</v>
      </c>
      <c r="H60" s="112">
        <v>1.53</v>
      </c>
      <c r="I60" s="113">
        <v>1.46</v>
      </c>
      <c r="J60" s="28">
        <v>4.5599999999999996</v>
      </c>
      <c r="K60" s="57">
        <f t="shared" si="1"/>
        <v>4.4400000000000004</v>
      </c>
      <c r="L60" s="112">
        <v>4.59</v>
      </c>
      <c r="M60" s="113">
        <v>4.4400000000000004</v>
      </c>
      <c r="N60" s="114">
        <f t="shared" si="2"/>
        <v>7.34</v>
      </c>
      <c r="O60" s="112">
        <v>7.44</v>
      </c>
      <c r="P60" s="113">
        <v>7.34</v>
      </c>
      <c r="Q60" s="110">
        <f t="shared" si="3"/>
        <v>2.7</v>
      </c>
      <c r="R60" s="112">
        <v>2.66</v>
      </c>
      <c r="S60" s="113">
        <v>2.7</v>
      </c>
      <c r="T60" s="115">
        <f t="shared" si="4"/>
        <v>110</v>
      </c>
      <c r="U60" s="116">
        <v>110</v>
      </c>
      <c r="V60" s="116"/>
      <c r="W60" s="117">
        <f t="shared" si="5"/>
        <v>110</v>
      </c>
      <c r="X60" s="116">
        <v>110</v>
      </c>
      <c r="Y60" s="116"/>
      <c r="Z60" s="68">
        <f t="shared" si="6"/>
        <v>140</v>
      </c>
      <c r="AA60" s="116">
        <v>140</v>
      </c>
      <c r="AB60" s="118"/>
    </row>
    <row r="61" spans="1:28" ht="15.75" customHeight="1" x14ac:dyDescent="0.3">
      <c r="A61" s="108" t="s">
        <v>130</v>
      </c>
      <c r="B61" s="108" t="str" cm="1">
        <f t="array" ref="B61">_xlfn.XLOOKUP(tbl_Pruebas[[#This Row],[Matrícula]],tbl_players[Matrícula],tbl_players[Nombres]&amp;" "&amp;tbl_players[Apellidos])</f>
        <v>Iñaki Colin Guazo</v>
      </c>
      <c r="C61" s="108" t="str">
        <f>_xlfn.XLOOKUP(tbl_Pruebas[[#This Row],[Matrícula]],tbl_players[Matrícula],tbl_players[Pos])</f>
        <v>TE</v>
      </c>
      <c r="D61" s="109">
        <v>45372</v>
      </c>
      <c r="E61" s="109"/>
      <c r="F61" s="109"/>
      <c r="G61" s="110">
        <f t="shared" si="0"/>
        <v>1.48</v>
      </c>
      <c r="H61" s="112">
        <v>1.48</v>
      </c>
      <c r="I61" s="113">
        <v>1.53</v>
      </c>
      <c r="J61" s="28">
        <v>4.75</v>
      </c>
      <c r="K61" s="57">
        <f t="shared" si="1"/>
        <v>4.5599999999999996</v>
      </c>
      <c r="L61" s="112">
        <v>4.66</v>
      </c>
      <c r="M61" s="113">
        <v>4.5599999999999996</v>
      </c>
      <c r="N61" s="114">
        <f t="shared" si="2"/>
        <v>7.63</v>
      </c>
      <c r="O61" s="112">
        <v>7.63</v>
      </c>
      <c r="P61" s="113" t="s">
        <v>721</v>
      </c>
      <c r="Q61" s="110">
        <f t="shared" si="3"/>
        <v>2.79</v>
      </c>
      <c r="R61" s="112" t="s">
        <v>721</v>
      </c>
      <c r="S61" s="113">
        <v>2.79</v>
      </c>
      <c r="T61" s="115">
        <f t="shared" si="4"/>
        <v>120</v>
      </c>
      <c r="U61" s="116">
        <v>120</v>
      </c>
      <c r="V61" s="116"/>
      <c r="W61" s="117">
        <f t="shared" si="5"/>
        <v>130</v>
      </c>
      <c r="X61" s="116">
        <v>130</v>
      </c>
      <c r="Y61" s="116"/>
      <c r="Z61" s="68">
        <f t="shared" si="6"/>
        <v>150</v>
      </c>
      <c r="AA61" s="116">
        <v>150</v>
      </c>
      <c r="AB61" s="118"/>
    </row>
    <row r="62" spans="1:28" ht="15.75" customHeight="1" x14ac:dyDescent="0.3">
      <c r="A62" s="108" t="s">
        <v>555</v>
      </c>
      <c r="B62" s="108" t="str" cm="1">
        <f t="array" ref="B62">_xlfn.XLOOKUP(tbl_Pruebas[[#This Row],[Matrícula]],tbl_players[Matrícula],tbl_players[Nombres]&amp;" "&amp;tbl_players[Apellidos])</f>
        <v>Liam Lopez Ferrer</v>
      </c>
      <c r="C62" s="108" t="str">
        <f>_xlfn.XLOOKUP(tbl_Pruebas[[#This Row],[Matrícula]],tbl_players[Matrícula],tbl_players[Pos])</f>
        <v>TE</v>
      </c>
      <c r="D62" s="109">
        <v>45372</v>
      </c>
      <c r="E62" s="109"/>
      <c r="F62" s="109"/>
      <c r="G62" s="110" t="str">
        <f t="shared" si="0"/>
        <v/>
      </c>
      <c r="H62" s="112"/>
      <c r="I62" s="113"/>
      <c r="J62" s="28"/>
      <c r="K62" s="57" t="str">
        <f t="shared" si="1"/>
        <v/>
      </c>
      <c r="L62" s="112"/>
      <c r="M62" s="113"/>
      <c r="N62" s="114" t="str">
        <f t="shared" si="2"/>
        <v/>
      </c>
      <c r="O62" s="112"/>
      <c r="P62" s="113"/>
      <c r="Q62" s="110" t="str">
        <f t="shared" si="3"/>
        <v/>
      </c>
      <c r="R62" s="112"/>
      <c r="S62" s="113"/>
      <c r="T62" s="115">
        <f t="shared" si="4"/>
        <v>105</v>
      </c>
      <c r="U62" s="116">
        <v>105</v>
      </c>
      <c r="V62" s="116"/>
      <c r="W62" s="117" t="str">
        <f t="shared" si="5"/>
        <v/>
      </c>
      <c r="X62" s="116"/>
      <c r="Y62" s="116"/>
      <c r="Z62" s="68" t="str">
        <f t="shared" si="6"/>
        <v/>
      </c>
      <c r="AA62" s="116"/>
      <c r="AB62" s="118"/>
    </row>
    <row r="63" spans="1:28" ht="15.75" customHeight="1" x14ac:dyDescent="0.3">
      <c r="A63" s="108" t="s">
        <v>133</v>
      </c>
      <c r="B63" s="108" t="str" cm="1">
        <f t="array" ref="B63">_xlfn.XLOOKUP(tbl_Pruebas[[#This Row],[Matrícula]],tbl_players[Matrícula],tbl_players[Nombres]&amp;" "&amp;tbl_players[Apellidos])</f>
        <v>Alvaro Garcia Valadez</v>
      </c>
      <c r="C63" s="108" t="str">
        <f>_xlfn.XLOOKUP(tbl_Pruebas[[#This Row],[Matrícula]],tbl_players[Matrícula],tbl_players[Pos])</f>
        <v>WR</v>
      </c>
      <c r="D63" s="109">
        <v>45372</v>
      </c>
      <c r="E63" s="109"/>
      <c r="F63" s="109"/>
      <c r="G63" s="110">
        <f t="shared" si="0"/>
        <v>1.5</v>
      </c>
      <c r="H63" s="112">
        <v>1.61</v>
      </c>
      <c r="I63" s="113">
        <v>1.5</v>
      </c>
      <c r="J63" s="28">
        <v>4.76</v>
      </c>
      <c r="K63" s="57">
        <f t="shared" si="1"/>
        <v>4.53</v>
      </c>
      <c r="L63" s="112">
        <v>4.63</v>
      </c>
      <c r="M63" s="113">
        <v>4.53</v>
      </c>
      <c r="N63" s="114">
        <f t="shared" si="2"/>
        <v>7.42</v>
      </c>
      <c r="O63" s="112">
        <v>7.42</v>
      </c>
      <c r="P63" s="113">
        <v>7.53</v>
      </c>
      <c r="Q63" s="110">
        <f t="shared" si="3"/>
        <v>2.61</v>
      </c>
      <c r="R63" s="112">
        <v>2.61</v>
      </c>
      <c r="S63" s="113">
        <v>2.59</v>
      </c>
      <c r="T63" s="115">
        <f t="shared" si="4"/>
        <v>100</v>
      </c>
      <c r="U63" s="116">
        <v>100</v>
      </c>
      <c r="V63" s="116"/>
      <c r="W63" s="117">
        <f t="shared" si="5"/>
        <v>90</v>
      </c>
      <c r="X63" s="116">
        <v>90</v>
      </c>
      <c r="Y63" s="116"/>
      <c r="Z63" s="68">
        <f t="shared" si="6"/>
        <v>160</v>
      </c>
      <c r="AA63" s="116">
        <v>160</v>
      </c>
      <c r="AB63" s="118"/>
    </row>
    <row r="64" spans="1:28" ht="15.75" customHeight="1" x14ac:dyDescent="0.3">
      <c r="A64" s="108" t="s">
        <v>543</v>
      </c>
      <c r="B64" s="108" t="str" cm="1">
        <f t="array" ref="B64">_xlfn.XLOOKUP(tbl_Pruebas[[#This Row],[Matrícula]],tbl_players[Matrícula],tbl_players[Nombres]&amp;" "&amp;tbl_players[Apellidos])</f>
        <v>Moisés Noguerón Jiménez</v>
      </c>
      <c r="C64" s="108" t="str">
        <f>_xlfn.XLOOKUP(tbl_Pruebas[[#This Row],[Matrícula]],tbl_players[Matrícula],tbl_players[Pos])</f>
        <v>WR</v>
      </c>
      <c r="D64" s="109">
        <v>45372</v>
      </c>
      <c r="E64" s="109"/>
      <c r="F64" s="109"/>
      <c r="G64" s="110">
        <f t="shared" si="0"/>
        <v>1.47</v>
      </c>
      <c r="H64" s="112">
        <v>1.53</v>
      </c>
      <c r="I64" s="113">
        <v>1.47</v>
      </c>
      <c r="J64" s="28">
        <v>4.75</v>
      </c>
      <c r="K64" s="57">
        <f t="shared" si="1"/>
        <v>4.37</v>
      </c>
      <c r="L64" s="112">
        <v>4.37</v>
      </c>
      <c r="M64" s="113">
        <v>4.47</v>
      </c>
      <c r="N64" s="114">
        <f t="shared" si="2"/>
        <v>7.18</v>
      </c>
      <c r="O64" s="112">
        <v>7.18</v>
      </c>
      <c r="P64" s="113" t="s">
        <v>721</v>
      </c>
      <c r="Q64" s="110">
        <f t="shared" si="3"/>
        <v>2.7</v>
      </c>
      <c r="R64" s="112" t="s">
        <v>721</v>
      </c>
      <c r="S64" s="113">
        <v>2.7</v>
      </c>
      <c r="T64" s="115" t="str">
        <f t="shared" si="4"/>
        <v/>
      </c>
      <c r="U64" s="116"/>
      <c r="V64" s="116"/>
      <c r="W64" s="117" t="str">
        <f t="shared" si="5"/>
        <v/>
      </c>
      <c r="X64" s="116"/>
      <c r="Y64" s="116"/>
      <c r="Z64" s="68" t="str">
        <f t="shared" si="6"/>
        <v/>
      </c>
      <c r="AA64" s="116"/>
      <c r="AB64" s="118"/>
    </row>
    <row r="65" spans="1:28" ht="15.75" customHeight="1" x14ac:dyDescent="0.3">
      <c r="A65" s="108" t="s">
        <v>570</v>
      </c>
      <c r="B65" s="108" t="str" cm="1">
        <f t="array" ref="B65">_xlfn.XLOOKUP(tbl_Pruebas[[#This Row],[Matrícula]],tbl_players[Matrícula],tbl_players[Nombres]&amp;" "&amp;tbl_players[Apellidos])</f>
        <v>Jean Carlo Duverger Santiago</v>
      </c>
      <c r="C65" s="108" t="str">
        <f>_xlfn.XLOOKUP(tbl_Pruebas[[#This Row],[Matrícula]],tbl_players[Matrícula],tbl_players[Pos])</f>
        <v>WR</v>
      </c>
      <c r="D65" s="109">
        <v>45372</v>
      </c>
      <c r="E65" s="109"/>
      <c r="F65" s="109"/>
      <c r="G65" s="110">
        <f t="shared" si="0"/>
        <v>1.45</v>
      </c>
      <c r="H65" s="112">
        <v>1.66</v>
      </c>
      <c r="I65" s="113">
        <v>1.45</v>
      </c>
      <c r="J65" s="28">
        <v>4.67</v>
      </c>
      <c r="K65" s="57">
        <f t="shared" si="1"/>
        <v>4.3099999999999996</v>
      </c>
      <c r="L65" s="112">
        <v>4.34</v>
      </c>
      <c r="M65" s="113">
        <v>4.3099999999999996</v>
      </c>
      <c r="N65" s="114">
        <f t="shared" si="2"/>
        <v>7.26</v>
      </c>
      <c r="O65" s="112" t="s">
        <v>721</v>
      </c>
      <c r="P65" s="113">
        <v>7.26</v>
      </c>
      <c r="Q65" s="110">
        <f t="shared" si="3"/>
        <v>2.76</v>
      </c>
      <c r="R65" s="112">
        <v>2.76</v>
      </c>
      <c r="S65" s="113" t="s">
        <v>721</v>
      </c>
      <c r="T65" s="115">
        <f t="shared" si="4"/>
        <v>105</v>
      </c>
      <c r="U65" s="116">
        <v>105</v>
      </c>
      <c r="V65" s="116"/>
      <c r="W65" s="117">
        <f t="shared" si="5"/>
        <v>110</v>
      </c>
      <c r="X65" s="116">
        <v>110</v>
      </c>
      <c r="Y65" s="116"/>
      <c r="Z65" s="68">
        <f t="shared" si="6"/>
        <v>150</v>
      </c>
      <c r="AA65" s="116">
        <v>150</v>
      </c>
      <c r="AB65" s="118"/>
    </row>
    <row r="66" spans="1:28" ht="15.75" customHeight="1" x14ac:dyDescent="0.3">
      <c r="A66" s="108" t="s">
        <v>135</v>
      </c>
      <c r="B66" s="108" t="str" cm="1">
        <f t="array" ref="B66">_xlfn.XLOOKUP(tbl_Pruebas[[#This Row],[Matrícula]],tbl_players[Matrícula],tbl_players[Nombres]&amp;" "&amp;tbl_players[Apellidos])</f>
        <v>Carlo Confalonieri Wallace</v>
      </c>
      <c r="C66" s="108" t="str">
        <f>_xlfn.XLOOKUP(tbl_Pruebas[[#This Row],[Matrícula]],tbl_players[Matrícula],tbl_players[Pos])</f>
        <v>WR</v>
      </c>
      <c r="D66" s="109">
        <v>45372</v>
      </c>
      <c r="E66" s="109"/>
      <c r="F66" s="109"/>
      <c r="G66" s="110">
        <f t="shared" ref="G66:G129" si="7">IF(OR(H66="F", I66="F"), "", IF(AND(ISNUMBER(H66), ISNUMBER(I66)), MIN(H66, I66), IF(ISNUMBER(H66), H66, IF(ISNUMBER(I66), I66, ""))))</f>
        <v>1.43</v>
      </c>
      <c r="H66" s="112">
        <v>1.44</v>
      </c>
      <c r="I66" s="113">
        <v>1.43</v>
      </c>
      <c r="J66" s="28">
        <v>4.3600000000000003</v>
      </c>
      <c r="K66" s="57">
        <f t="shared" ref="K66:K129" si="8">IF(AND(ISNUMBER(L66), ISNUMBER(M66)), MIN(L66, M66), IF(ISNUMBER(L66), L66, IF(ISNUMBER(M66), M66, "")))</f>
        <v>4.29</v>
      </c>
      <c r="L66" s="112">
        <v>4.29</v>
      </c>
      <c r="M66" s="113" t="s">
        <v>721</v>
      </c>
      <c r="N66" s="114">
        <f t="shared" ref="N66:N129" si="9">IF(AND(ISNUMBER(O66), ISNUMBER(P66)), MIN(O66, P66), IF(ISNUMBER(O66), O66, IF(ISNUMBER(P66), P66, "")))</f>
        <v>6.85</v>
      </c>
      <c r="O66" s="112">
        <v>6.85</v>
      </c>
      <c r="P66" s="113" t="s">
        <v>721</v>
      </c>
      <c r="Q66" s="110">
        <f t="shared" ref="Q66:Q129" si="10">IF(AND(ISNUMBER(R66), ISNUMBER(S66)), MAX(R66, S66), IF(ISNUMBER(R66), R66, IF(ISNUMBER(S66), S66, "")))</f>
        <v>2.66</v>
      </c>
      <c r="R66" s="112" t="s">
        <v>721</v>
      </c>
      <c r="S66" s="113">
        <v>2.66</v>
      </c>
      <c r="T66" s="115" t="str">
        <f t="shared" ref="T66:T129" si="11">IF(AND(ISNUMBER(U66), ISNUMBER(V66)), MAX(U66, V66), IF(ISNUMBER(U66), U66, IF(ISNUMBER(V66), V66, "")))</f>
        <v/>
      </c>
      <c r="U66" s="116"/>
      <c r="V66" s="116"/>
      <c r="W66" s="117" t="str">
        <f t="shared" ref="W66:W129" si="12">IF(AND(ISNUMBER(X66), ISNUMBER(Y66)), MAX(X66, Y66), IF(ISNUMBER(X66), X66, IF(ISNUMBER(Y66), Y66, "")))</f>
        <v/>
      </c>
      <c r="X66" s="116"/>
      <c r="Y66" s="116"/>
      <c r="Z66" s="68">
        <f t="shared" ref="Z66:Z129" si="13">IF(AND(ISNUMBER(AA66), ISNUMBER(AB66)), MAX(AA66, AB66), IF(ISNUMBER(AA66), AA66, IF(ISNUMBER(AB66), AB66, "")))</f>
        <v>130</v>
      </c>
      <c r="AA66" s="116">
        <v>130</v>
      </c>
      <c r="AB66" s="118"/>
    </row>
    <row r="67" spans="1:28" ht="15.75" customHeight="1" x14ac:dyDescent="0.3">
      <c r="A67" s="108" t="s">
        <v>261</v>
      </c>
      <c r="B67" s="108" t="str" cm="1">
        <f t="array" ref="B67">_xlfn.XLOOKUP(tbl_Pruebas[[#This Row],[Matrícula]],tbl_players[Matrícula],tbl_players[Nombres]&amp;" "&amp;tbl_players[Apellidos])</f>
        <v>Diego Ornelas Hernández</v>
      </c>
      <c r="C67" s="108" t="str">
        <f>_xlfn.XLOOKUP(tbl_Pruebas[[#This Row],[Matrícula]],tbl_players[Matrícula],tbl_players[Pos])</f>
        <v>WR</v>
      </c>
      <c r="D67" s="109">
        <v>45372</v>
      </c>
      <c r="E67" s="109"/>
      <c r="F67" s="109"/>
      <c r="G67" s="110">
        <f t="shared" si="7"/>
        <v>1.45</v>
      </c>
      <c r="H67" s="112">
        <v>1.48</v>
      </c>
      <c r="I67" s="113">
        <v>1.45</v>
      </c>
      <c r="J67" s="28">
        <v>4.58</v>
      </c>
      <c r="K67" s="57">
        <f t="shared" si="8"/>
        <v>4.29</v>
      </c>
      <c r="L67" s="112">
        <v>4.3099999999999996</v>
      </c>
      <c r="M67" s="113">
        <v>4.29</v>
      </c>
      <c r="N67" s="114">
        <f t="shared" si="9"/>
        <v>7.36</v>
      </c>
      <c r="O67" s="112">
        <v>7.36</v>
      </c>
      <c r="P67" s="113" t="s">
        <v>721</v>
      </c>
      <c r="Q67" s="110">
        <f t="shared" si="10"/>
        <v>2.63</v>
      </c>
      <c r="R67" s="112">
        <v>2.61</v>
      </c>
      <c r="S67" s="113">
        <v>2.63</v>
      </c>
      <c r="T67" s="115">
        <f t="shared" si="11"/>
        <v>85</v>
      </c>
      <c r="U67" s="116">
        <v>85</v>
      </c>
      <c r="V67" s="116"/>
      <c r="W67" s="117">
        <f t="shared" si="12"/>
        <v>85</v>
      </c>
      <c r="X67" s="116">
        <v>85</v>
      </c>
      <c r="Y67" s="116"/>
      <c r="Z67" s="68">
        <f t="shared" si="13"/>
        <v>115</v>
      </c>
      <c r="AA67" s="116">
        <v>115</v>
      </c>
      <c r="AB67" s="118"/>
    </row>
    <row r="68" spans="1:28" ht="15.75" customHeight="1" x14ac:dyDescent="0.3">
      <c r="A68" s="108" t="s">
        <v>147</v>
      </c>
      <c r="B68" s="108" t="str" cm="1">
        <f t="array" ref="B68">_xlfn.XLOOKUP(tbl_Pruebas[[#This Row],[Matrícula]],tbl_players[Matrícula],tbl_players[Nombres]&amp;" "&amp;tbl_players[Apellidos])</f>
        <v>Marlon Iván Canales Ramírez</v>
      </c>
      <c r="C68" s="108" t="str">
        <f>_xlfn.XLOOKUP(tbl_Pruebas[[#This Row],[Matrícula]],tbl_players[Matrícula],tbl_players[Pos])</f>
        <v>WR</v>
      </c>
      <c r="D68" s="109">
        <v>45372</v>
      </c>
      <c r="E68" s="109"/>
      <c r="F68" s="109"/>
      <c r="G68" s="110">
        <f t="shared" si="7"/>
        <v>1.42</v>
      </c>
      <c r="H68" s="112">
        <v>1.42</v>
      </c>
      <c r="I68" s="113">
        <v>1.44</v>
      </c>
      <c r="J68" s="28">
        <v>4.46</v>
      </c>
      <c r="K68" s="57">
        <f t="shared" si="8"/>
        <v>4.2300000000000004</v>
      </c>
      <c r="L68" s="112">
        <v>4.32</v>
      </c>
      <c r="M68" s="113">
        <v>4.2300000000000004</v>
      </c>
      <c r="N68" s="114">
        <f t="shared" si="9"/>
        <v>7.03</v>
      </c>
      <c r="O68" s="112">
        <v>7.11</v>
      </c>
      <c r="P68" s="113">
        <v>7.03</v>
      </c>
      <c r="Q68" s="110">
        <f t="shared" si="10"/>
        <v>2.76</v>
      </c>
      <c r="R68" s="112">
        <v>2.73</v>
      </c>
      <c r="S68" s="113">
        <v>2.76</v>
      </c>
      <c r="T68" s="115" t="str">
        <f t="shared" si="11"/>
        <v/>
      </c>
      <c r="U68" s="116"/>
      <c r="V68" s="116"/>
      <c r="W68" s="117" t="str">
        <f t="shared" si="12"/>
        <v/>
      </c>
      <c r="X68" s="116"/>
      <c r="Y68" s="116"/>
      <c r="Z68" s="68" t="str">
        <f t="shared" si="13"/>
        <v/>
      </c>
      <c r="AA68" s="116"/>
      <c r="AB68" s="118"/>
    </row>
    <row r="69" spans="1:28" ht="15.75" customHeight="1" x14ac:dyDescent="0.3">
      <c r="A69" s="108" t="s">
        <v>145</v>
      </c>
      <c r="B69" s="108" t="str" cm="1">
        <f t="array" ref="B69">_xlfn.XLOOKUP(tbl_Pruebas[[#This Row],[Matrícula]],tbl_players[Matrícula],tbl_players[Nombres]&amp;" "&amp;tbl_players[Apellidos])</f>
        <v>Carlos Tristan Gamez Alvarez</v>
      </c>
      <c r="C69" s="108" t="str">
        <f>_xlfn.XLOOKUP(tbl_Pruebas[[#This Row],[Matrícula]],tbl_players[Matrícula],tbl_players[Pos])</f>
        <v>WR</v>
      </c>
      <c r="D69" s="109">
        <v>45372</v>
      </c>
      <c r="E69" s="109"/>
      <c r="F69" s="109"/>
      <c r="G69" s="110">
        <f t="shared" si="7"/>
        <v>1.43</v>
      </c>
      <c r="H69" s="112">
        <v>1.43</v>
      </c>
      <c r="I69" s="113">
        <v>1.43</v>
      </c>
      <c r="J69" s="28">
        <v>4.45</v>
      </c>
      <c r="K69" s="57">
        <f t="shared" si="8"/>
        <v>4.18</v>
      </c>
      <c r="L69" s="112">
        <v>4.18</v>
      </c>
      <c r="M69" s="113">
        <v>4.26</v>
      </c>
      <c r="N69" s="114">
        <f t="shared" si="9"/>
        <v>6.75</v>
      </c>
      <c r="O69" s="112" t="s">
        <v>721</v>
      </c>
      <c r="P69" s="113">
        <v>6.75</v>
      </c>
      <c r="Q69" s="110">
        <f t="shared" si="10"/>
        <v>2.97</v>
      </c>
      <c r="R69" s="112" t="s">
        <v>721</v>
      </c>
      <c r="S69" s="113">
        <v>2.97</v>
      </c>
      <c r="T69" s="115">
        <f t="shared" si="11"/>
        <v>95</v>
      </c>
      <c r="U69" s="116">
        <v>95</v>
      </c>
      <c r="V69" s="116"/>
      <c r="W69" s="117">
        <f t="shared" si="12"/>
        <v>95</v>
      </c>
      <c r="X69" s="116">
        <v>95</v>
      </c>
      <c r="Y69" s="116"/>
      <c r="Z69" s="68">
        <f t="shared" si="13"/>
        <v>100</v>
      </c>
      <c r="AA69" s="116">
        <v>100</v>
      </c>
      <c r="AB69" s="118"/>
    </row>
    <row r="70" spans="1:28" ht="15.75" customHeight="1" x14ac:dyDescent="0.3">
      <c r="A70" s="108" t="s">
        <v>137</v>
      </c>
      <c r="B70" s="108" t="str" cm="1">
        <f t="array" ref="B70">_xlfn.XLOOKUP(tbl_Pruebas[[#This Row],[Matrícula]],tbl_players[Matrícula],tbl_players[Nombres]&amp;" "&amp;tbl_players[Apellidos])</f>
        <v>Bruno Zuradelli Ramírez</v>
      </c>
      <c r="C70" s="108" t="str">
        <f>_xlfn.XLOOKUP(tbl_Pruebas[[#This Row],[Matrícula]],tbl_players[Matrícula],tbl_players[Pos])</f>
        <v>WR</v>
      </c>
      <c r="D70" s="109">
        <v>45372</v>
      </c>
      <c r="E70" s="109"/>
      <c r="F70" s="109"/>
      <c r="G70" s="110">
        <f t="shared" si="7"/>
        <v>1.44</v>
      </c>
      <c r="H70" s="112">
        <v>1.44</v>
      </c>
      <c r="I70" s="113">
        <v>1.5</v>
      </c>
      <c r="J70" s="28">
        <v>4.78</v>
      </c>
      <c r="K70" s="57">
        <f t="shared" si="8"/>
        <v>4.43</v>
      </c>
      <c r="L70" s="112">
        <v>4.54</v>
      </c>
      <c r="M70" s="113">
        <v>4.43</v>
      </c>
      <c r="N70" s="114">
        <f t="shared" si="9"/>
        <v>7.36</v>
      </c>
      <c r="O70" s="112">
        <v>7.36</v>
      </c>
      <c r="P70" s="113" t="s">
        <v>721</v>
      </c>
      <c r="Q70" s="110">
        <f t="shared" si="10"/>
        <v>2.66</v>
      </c>
      <c r="R70" s="112" t="s">
        <v>721</v>
      </c>
      <c r="S70" s="113">
        <v>2.66</v>
      </c>
      <c r="T70" s="115">
        <f t="shared" si="11"/>
        <v>90</v>
      </c>
      <c r="U70" s="116">
        <v>90</v>
      </c>
      <c r="V70" s="116"/>
      <c r="W70" s="117">
        <f t="shared" si="12"/>
        <v>95</v>
      </c>
      <c r="X70" s="116">
        <v>95</v>
      </c>
      <c r="Y70" s="116"/>
      <c r="Z70" s="68">
        <f t="shared" si="13"/>
        <v>140</v>
      </c>
      <c r="AA70" s="116">
        <v>140</v>
      </c>
      <c r="AB70" s="118"/>
    </row>
    <row r="71" spans="1:28" ht="15.75" customHeight="1" x14ac:dyDescent="0.3">
      <c r="A71" s="108" t="s">
        <v>141</v>
      </c>
      <c r="B71" s="108" t="str" cm="1">
        <f t="array" ref="B71">_xlfn.XLOOKUP(tbl_Pruebas[[#This Row],[Matrícula]],tbl_players[Matrícula],tbl_players[Nombres]&amp;" "&amp;tbl_players[Apellidos])</f>
        <v>Enrique Sánchez Meixueiro</v>
      </c>
      <c r="C71" s="108" t="str">
        <f>_xlfn.XLOOKUP(tbl_Pruebas[[#This Row],[Matrícula]],tbl_players[Matrícula],tbl_players[Pos])</f>
        <v>WR</v>
      </c>
      <c r="D71" s="109">
        <v>45372</v>
      </c>
      <c r="E71" s="109"/>
      <c r="F71" s="109"/>
      <c r="G71" s="110">
        <f t="shared" si="7"/>
        <v>1.5</v>
      </c>
      <c r="H71" s="112">
        <v>1.54</v>
      </c>
      <c r="I71" s="113">
        <v>1.5</v>
      </c>
      <c r="J71" s="28">
        <v>4.75</v>
      </c>
      <c r="K71" s="57">
        <f t="shared" si="8"/>
        <v>4.43</v>
      </c>
      <c r="L71" s="112">
        <v>4.47</v>
      </c>
      <c r="M71" s="113">
        <v>4.43</v>
      </c>
      <c r="N71" s="114">
        <f t="shared" si="9"/>
        <v>7.15</v>
      </c>
      <c r="O71" s="112" t="s">
        <v>721</v>
      </c>
      <c r="P71" s="113">
        <v>7.15</v>
      </c>
      <c r="Q71" s="110">
        <f t="shared" si="10"/>
        <v>2.87</v>
      </c>
      <c r="R71" s="112">
        <v>2.87</v>
      </c>
      <c r="S71" s="113">
        <v>2.87</v>
      </c>
      <c r="T71" s="115">
        <f t="shared" si="11"/>
        <v>110</v>
      </c>
      <c r="U71" s="116">
        <v>110</v>
      </c>
      <c r="V71" s="116"/>
      <c r="W71" s="117">
        <f t="shared" si="12"/>
        <v>125</v>
      </c>
      <c r="X71" s="116">
        <v>125</v>
      </c>
      <c r="Y71" s="116"/>
      <c r="Z71" s="68">
        <f t="shared" si="13"/>
        <v>170</v>
      </c>
      <c r="AA71" s="116">
        <v>170</v>
      </c>
      <c r="AB71" s="118"/>
    </row>
    <row r="72" spans="1:28" ht="15.75" customHeight="1" x14ac:dyDescent="0.3">
      <c r="A72" s="108" t="s">
        <v>128</v>
      </c>
      <c r="B72" s="108" t="str" cm="1">
        <f t="array" ref="B72">_xlfn.XLOOKUP(tbl_Pruebas[[#This Row],[Matrícula]],tbl_players[Matrícula],tbl_players[Nombres]&amp;" "&amp;tbl_players[Apellidos])</f>
        <v>Sebastián Andrés Araujo Corona</v>
      </c>
      <c r="C72" s="108" t="str">
        <f>_xlfn.XLOOKUP(tbl_Pruebas[[#This Row],[Matrícula]],tbl_players[Matrícula],tbl_players[Pos])</f>
        <v>TE</v>
      </c>
      <c r="D72" s="109">
        <v>45372</v>
      </c>
      <c r="E72" s="109"/>
      <c r="F72" s="109"/>
      <c r="G72" s="110" t="str">
        <f t="shared" si="7"/>
        <v/>
      </c>
      <c r="H72" s="112"/>
      <c r="I72" s="113"/>
      <c r="J72" s="28"/>
      <c r="K72" s="57" t="str">
        <f t="shared" si="8"/>
        <v/>
      </c>
      <c r="L72" s="112"/>
      <c r="M72" s="113"/>
      <c r="N72" s="114" t="str">
        <f t="shared" si="9"/>
        <v/>
      </c>
      <c r="O72" s="112"/>
      <c r="P72" s="113"/>
      <c r="Q72" s="110" t="str">
        <f t="shared" si="10"/>
        <v/>
      </c>
      <c r="R72" s="112"/>
      <c r="S72" s="113"/>
      <c r="T72" s="115">
        <f t="shared" si="11"/>
        <v>115</v>
      </c>
      <c r="U72" s="116">
        <v>115</v>
      </c>
      <c r="V72" s="116"/>
      <c r="W72" s="117" t="str">
        <f t="shared" si="12"/>
        <v/>
      </c>
      <c r="X72" s="116"/>
      <c r="Y72" s="116"/>
      <c r="Z72" s="68" t="str">
        <f t="shared" si="13"/>
        <v/>
      </c>
      <c r="AA72" s="116"/>
      <c r="AB72" s="118"/>
    </row>
    <row r="73" spans="1:28" ht="15.75" customHeight="1" x14ac:dyDescent="0.3">
      <c r="A73" s="108" t="s">
        <v>328</v>
      </c>
      <c r="B73" s="108" t="str" cm="1">
        <f t="array" ref="B73">_xlfn.XLOOKUP(tbl_Pruebas[[#This Row],[Matrícula]],tbl_players[Matrícula],tbl_players[Nombres]&amp;" "&amp;tbl_players[Apellidos])</f>
        <v>Gustavo Sandoval Baz</v>
      </c>
      <c r="C73" s="108" t="str">
        <f>_xlfn.XLOOKUP(tbl_Pruebas[[#This Row],[Matrícula]],tbl_players[Matrícula],tbl_players[Pos])</f>
        <v>WR</v>
      </c>
      <c r="D73" s="109">
        <v>45372</v>
      </c>
      <c r="E73" s="109"/>
      <c r="F73" s="109"/>
      <c r="G73" s="110" t="str">
        <f t="shared" si="7"/>
        <v/>
      </c>
      <c r="H73" s="112"/>
      <c r="I73" s="113"/>
      <c r="J73" s="28"/>
      <c r="K73" s="57" t="str">
        <f t="shared" si="8"/>
        <v/>
      </c>
      <c r="L73" s="112"/>
      <c r="M73" s="113"/>
      <c r="N73" s="114" t="str">
        <f t="shared" si="9"/>
        <v/>
      </c>
      <c r="O73" s="112"/>
      <c r="P73" s="113"/>
      <c r="Q73" s="110" t="str">
        <f t="shared" si="10"/>
        <v/>
      </c>
      <c r="R73" s="112"/>
      <c r="S73" s="113"/>
      <c r="T73" s="115">
        <f t="shared" si="11"/>
        <v>105</v>
      </c>
      <c r="U73" s="116">
        <v>105</v>
      </c>
      <c r="V73" s="116"/>
      <c r="W73" s="117" t="str">
        <f t="shared" si="12"/>
        <v/>
      </c>
      <c r="X73" s="116"/>
      <c r="Y73" s="116"/>
      <c r="Z73" s="68" t="str">
        <f t="shared" si="13"/>
        <v/>
      </c>
      <c r="AA73" s="116"/>
      <c r="AB73" s="118"/>
    </row>
    <row r="74" spans="1:28" ht="15.75" customHeight="1" x14ac:dyDescent="0.3">
      <c r="A74" s="108" t="s">
        <v>734</v>
      </c>
      <c r="B74" s="108" t="str" cm="1">
        <f t="array" ref="B74">_xlfn.XLOOKUP(tbl_Pruebas[[#This Row],[Matrícula]],tbl_players[Matrícula],tbl_players[Nombres]&amp;" "&amp;tbl_players[Apellidos])</f>
        <v>Carlos Rangel Gonzalez</v>
      </c>
      <c r="C74" s="108" t="str">
        <f>_xlfn.XLOOKUP(tbl_Pruebas[[#This Row],[Matrícula]],tbl_players[Matrícula],tbl_players[Pos])</f>
        <v>S</v>
      </c>
      <c r="D74" s="109">
        <v>45372</v>
      </c>
      <c r="E74" s="109"/>
      <c r="F74" s="109"/>
      <c r="G74" s="110">
        <f t="shared" si="7"/>
        <v>1.47</v>
      </c>
      <c r="H74" s="112">
        <v>1.53</v>
      </c>
      <c r="I74" s="113">
        <v>1.47</v>
      </c>
      <c r="J74" s="28">
        <v>4.57</v>
      </c>
      <c r="K74" s="57">
        <f t="shared" si="8"/>
        <v>4.12</v>
      </c>
      <c r="L74" s="112">
        <v>4.3600000000000003</v>
      </c>
      <c r="M74" s="113">
        <v>4.12</v>
      </c>
      <c r="N74" s="114">
        <f t="shared" si="9"/>
        <v>7.19</v>
      </c>
      <c r="O74" s="112">
        <v>7.19</v>
      </c>
      <c r="P74" s="113">
        <v>7.22</v>
      </c>
      <c r="Q74" s="110">
        <f t="shared" si="10"/>
        <v>2.86</v>
      </c>
      <c r="R74" s="112">
        <v>2.82</v>
      </c>
      <c r="S74" s="113">
        <v>2.86</v>
      </c>
      <c r="T74" s="115">
        <f t="shared" si="11"/>
        <v>115</v>
      </c>
      <c r="U74" s="116">
        <v>115</v>
      </c>
      <c r="V74" s="116"/>
      <c r="W74" s="117">
        <f t="shared" si="12"/>
        <v>120</v>
      </c>
      <c r="X74" s="116">
        <v>120</v>
      </c>
      <c r="Y74" s="116"/>
      <c r="Z74" s="68">
        <f t="shared" si="13"/>
        <v>150</v>
      </c>
      <c r="AA74" s="116">
        <v>150</v>
      </c>
      <c r="AB74" s="118"/>
    </row>
    <row r="75" spans="1:28" ht="14.4" x14ac:dyDescent="0.3">
      <c r="A75" s="35" t="s">
        <v>133</v>
      </c>
      <c r="B75" s="35" t="str" cm="1">
        <f t="array" ref="B75">_xlfn.XLOOKUP(tbl_Pruebas[[#This Row],[Matrícula]],tbl_players[Matrícula],tbl_players[Nombres]&amp;" "&amp;tbl_players[Apellidos])</f>
        <v>Alvaro Garcia Valadez</v>
      </c>
      <c r="C75" s="35" t="str">
        <f>_xlfn.XLOOKUP(tbl_Pruebas[[#This Row],[Matrícula]],tbl_players[Matrícula],tbl_players[Pos])</f>
        <v>WR</v>
      </c>
      <c r="D75" s="25">
        <v>45322</v>
      </c>
      <c r="E75" s="25"/>
      <c r="F75" s="25"/>
      <c r="G75" s="45">
        <f t="shared" si="7"/>
        <v>1.49</v>
      </c>
      <c r="H75" s="56">
        <v>1.53</v>
      </c>
      <c r="I75" s="28">
        <v>1.49</v>
      </c>
      <c r="J75" s="28"/>
      <c r="K75" s="45">
        <f t="shared" si="8"/>
        <v>4.51</v>
      </c>
      <c r="L75" s="56">
        <v>4.53</v>
      </c>
      <c r="M75" s="28">
        <v>4.51</v>
      </c>
      <c r="N75" s="45">
        <f t="shared" si="9"/>
        <v>7.5</v>
      </c>
      <c r="O75" s="56">
        <v>7.5</v>
      </c>
      <c r="P75" s="28">
        <v>7.69</v>
      </c>
      <c r="Q75" s="45">
        <f t="shared" si="10"/>
        <v>2.4900000000000002</v>
      </c>
      <c r="R75" s="56">
        <v>2.41</v>
      </c>
      <c r="S75" s="28">
        <v>2.4900000000000002</v>
      </c>
      <c r="T75" s="40" t="str">
        <f t="shared" si="11"/>
        <v/>
      </c>
      <c r="U75" s="26"/>
      <c r="V75" s="26"/>
      <c r="W75" s="50" t="str">
        <f t="shared" si="12"/>
        <v/>
      </c>
      <c r="X75" s="26"/>
      <c r="Y75" s="26"/>
      <c r="Z75" s="68" t="str">
        <f t="shared" si="13"/>
        <v/>
      </c>
      <c r="AA75" s="26"/>
      <c r="AB75" s="29"/>
    </row>
    <row r="76" spans="1:28" ht="15.75" customHeight="1" x14ac:dyDescent="0.3">
      <c r="A76" s="35" t="s">
        <v>543</v>
      </c>
      <c r="B76" s="35" t="str" cm="1">
        <f t="array" ref="B76">_xlfn.XLOOKUP(tbl_Pruebas[[#This Row],[Matrícula]],tbl_players[Matrícula],tbl_players[Nombres]&amp;" "&amp;tbl_players[Apellidos])</f>
        <v>Moisés Noguerón Jiménez</v>
      </c>
      <c r="C76" s="35" t="str">
        <f>_xlfn.XLOOKUP(tbl_Pruebas[[#This Row],[Matrícula]],tbl_players[Matrícula],tbl_players[Pos])</f>
        <v>WR</v>
      </c>
      <c r="D76" s="25">
        <v>45322</v>
      </c>
      <c r="E76" s="25"/>
      <c r="F76" s="25"/>
      <c r="G76" s="45">
        <f t="shared" si="7"/>
        <v>1.46</v>
      </c>
      <c r="H76" s="56">
        <v>1.51</v>
      </c>
      <c r="I76" s="28">
        <v>1.46</v>
      </c>
      <c r="J76" s="28"/>
      <c r="K76" s="45" t="str">
        <f t="shared" si="8"/>
        <v/>
      </c>
      <c r="L76" s="56"/>
      <c r="M76" s="28"/>
      <c r="N76" s="45" t="str">
        <f t="shared" si="9"/>
        <v/>
      </c>
      <c r="O76" s="56"/>
      <c r="P76" s="28"/>
      <c r="Q76" s="45" t="str">
        <f t="shared" si="10"/>
        <v/>
      </c>
      <c r="R76" s="56"/>
      <c r="S76" s="28"/>
      <c r="T76" s="40" t="str">
        <f t="shared" si="11"/>
        <v/>
      </c>
      <c r="U76" s="26"/>
      <c r="V76" s="26"/>
      <c r="W76" s="50" t="str">
        <f t="shared" si="12"/>
        <v/>
      </c>
      <c r="X76" s="26"/>
      <c r="Y76" s="26"/>
      <c r="Z76" s="68" t="str">
        <f t="shared" si="13"/>
        <v/>
      </c>
      <c r="AA76" s="26"/>
      <c r="AB76" s="29"/>
    </row>
    <row r="77" spans="1:28" ht="15.75" customHeight="1" x14ac:dyDescent="0.3">
      <c r="A77" s="35" t="s">
        <v>570</v>
      </c>
      <c r="B77" s="35" t="str" cm="1">
        <f t="array" ref="B77">_xlfn.XLOOKUP(tbl_Pruebas[[#This Row],[Matrícula]],tbl_players[Matrícula],tbl_players[Nombres]&amp;" "&amp;tbl_players[Apellidos])</f>
        <v>Jean Carlo Duverger Santiago</v>
      </c>
      <c r="C77" s="35" t="str">
        <f>_xlfn.XLOOKUP(tbl_Pruebas[[#This Row],[Matrícula]],tbl_players[Matrícula],tbl_players[Pos])</f>
        <v>WR</v>
      </c>
      <c r="D77" s="25">
        <v>45322</v>
      </c>
      <c r="E77" s="25"/>
      <c r="F77" s="25"/>
      <c r="G77" s="45">
        <f t="shared" si="7"/>
        <v>1.49</v>
      </c>
      <c r="H77" s="56">
        <v>1.49</v>
      </c>
      <c r="I77" s="28">
        <v>1.6</v>
      </c>
      <c r="J77" s="28"/>
      <c r="K77" s="45">
        <f t="shared" si="8"/>
        <v>4.5199999999999996</v>
      </c>
      <c r="L77" s="56">
        <v>4.5199999999999996</v>
      </c>
      <c r="M77" s="28">
        <v>4.54</v>
      </c>
      <c r="N77" s="45">
        <f t="shared" si="9"/>
        <v>7.22</v>
      </c>
      <c r="O77" s="56">
        <v>7.22</v>
      </c>
      <c r="P77" s="28">
        <v>7.48</v>
      </c>
      <c r="Q77" s="45">
        <f t="shared" si="10"/>
        <v>2.67</v>
      </c>
      <c r="R77" s="56">
        <v>2.67</v>
      </c>
      <c r="S77" s="28" t="s">
        <v>721</v>
      </c>
      <c r="T77" s="40" t="str">
        <f t="shared" si="11"/>
        <v/>
      </c>
      <c r="U77" s="26"/>
      <c r="V77" s="26"/>
      <c r="W77" s="50" t="str">
        <f t="shared" si="12"/>
        <v/>
      </c>
      <c r="X77" s="26"/>
      <c r="Y77" s="26"/>
      <c r="Z77" s="68" t="str">
        <f t="shared" si="13"/>
        <v/>
      </c>
      <c r="AA77" s="26"/>
      <c r="AB77" s="29"/>
    </row>
    <row r="78" spans="1:28" ht="15.75" customHeight="1" x14ac:dyDescent="0.3">
      <c r="A78" s="35" t="s">
        <v>113</v>
      </c>
      <c r="B78" s="35" t="str" cm="1">
        <f t="array" ref="B78">_xlfn.XLOOKUP(tbl_Pruebas[[#This Row],[Matrícula]],tbl_players[Matrícula],tbl_players[Nombres]&amp;" "&amp;tbl_players[Apellidos])</f>
        <v>Luis Emilio Orozco Aceves</v>
      </c>
      <c r="C78" s="35" t="str">
        <f>_xlfn.XLOOKUP(tbl_Pruebas[[#This Row],[Matrícula]],tbl_players[Matrícula],tbl_players[Pos])</f>
        <v>QB</v>
      </c>
      <c r="D78" s="25">
        <v>45322</v>
      </c>
      <c r="E78" s="25"/>
      <c r="F78" s="25"/>
      <c r="G78" s="45">
        <f t="shared" si="7"/>
        <v>1.58</v>
      </c>
      <c r="H78" s="56">
        <v>1.6</v>
      </c>
      <c r="I78" s="28">
        <v>1.58</v>
      </c>
      <c r="J78" s="28"/>
      <c r="K78" s="45">
        <f t="shared" si="8"/>
        <v>4.6500000000000004</v>
      </c>
      <c r="L78" s="56">
        <v>4.75</v>
      </c>
      <c r="M78" s="28">
        <v>4.6500000000000004</v>
      </c>
      <c r="N78" s="45">
        <f t="shared" si="9"/>
        <v>7.68</v>
      </c>
      <c r="O78" s="56">
        <v>7.68</v>
      </c>
      <c r="P78" s="28">
        <v>7.85</v>
      </c>
      <c r="Q78" s="45">
        <f t="shared" si="10"/>
        <v>2.35</v>
      </c>
      <c r="R78" s="56">
        <v>2.35</v>
      </c>
      <c r="S78" s="28" t="s">
        <v>721</v>
      </c>
      <c r="T78" s="40" t="str">
        <f t="shared" si="11"/>
        <v/>
      </c>
      <c r="U78" s="26"/>
      <c r="V78" s="26"/>
      <c r="W78" s="50" t="str">
        <f t="shared" si="12"/>
        <v/>
      </c>
      <c r="X78" s="26"/>
      <c r="Y78" s="26"/>
      <c r="Z78" s="68" t="str">
        <f t="shared" si="13"/>
        <v/>
      </c>
      <c r="AA78" s="26"/>
      <c r="AB78" s="29"/>
    </row>
    <row r="79" spans="1:28" ht="15.75" customHeight="1" x14ac:dyDescent="0.3">
      <c r="A79" s="35" t="s">
        <v>291</v>
      </c>
      <c r="B79" s="35" t="str" cm="1">
        <f t="array" ref="B79">_xlfn.XLOOKUP(tbl_Pruebas[[#This Row],[Matrícula]],tbl_players[Matrícula],tbl_players[Nombres]&amp;" "&amp;tbl_players[Apellidos])</f>
        <v>Alan Centeno Mena</v>
      </c>
      <c r="C79" s="35" t="str">
        <f>_xlfn.XLOOKUP(tbl_Pruebas[[#This Row],[Matrícula]],tbl_players[Matrícula],tbl_players[Pos])</f>
        <v>DL</v>
      </c>
      <c r="D79" s="25">
        <v>45322</v>
      </c>
      <c r="E79" s="25"/>
      <c r="F79" s="25"/>
      <c r="G79" s="45">
        <f t="shared" si="7"/>
        <v>1.59</v>
      </c>
      <c r="H79" s="56">
        <v>1.63</v>
      </c>
      <c r="I79" s="28">
        <v>1.59</v>
      </c>
      <c r="J79" s="28"/>
      <c r="K79" s="45">
        <f t="shared" si="8"/>
        <v>7.9</v>
      </c>
      <c r="L79" s="56">
        <v>7.9</v>
      </c>
      <c r="M79" s="28">
        <v>8.06</v>
      </c>
      <c r="N79" s="45">
        <f t="shared" si="9"/>
        <v>4.97</v>
      </c>
      <c r="O79" s="56">
        <v>5.15</v>
      </c>
      <c r="P79" s="28">
        <v>4.97</v>
      </c>
      <c r="Q79" s="45">
        <f t="shared" si="10"/>
        <v>2.4900000000000002</v>
      </c>
      <c r="R79" s="56">
        <v>2.4900000000000002</v>
      </c>
      <c r="S79" s="28" t="s">
        <v>721</v>
      </c>
      <c r="T79" s="40" t="str">
        <f t="shared" si="11"/>
        <v/>
      </c>
      <c r="U79" s="26"/>
      <c r="V79" s="26"/>
      <c r="W79" s="50" t="str">
        <f t="shared" si="12"/>
        <v/>
      </c>
      <c r="X79" s="26"/>
      <c r="Y79" s="26"/>
      <c r="Z79" s="68" t="str">
        <f t="shared" si="13"/>
        <v/>
      </c>
      <c r="AA79" s="26"/>
      <c r="AB79" s="29"/>
    </row>
    <row r="80" spans="1:28" ht="15.75" customHeight="1" x14ac:dyDescent="0.3">
      <c r="A80" s="35" t="s">
        <v>28</v>
      </c>
      <c r="B80" s="35" t="str" cm="1">
        <f t="array" ref="B80">_xlfn.XLOOKUP(tbl_Pruebas[[#This Row],[Matrícula]],tbl_players[Matrícula],tbl_players[Nombres]&amp;" "&amp;tbl_players[Apellidos])</f>
        <v>Adrian Briseño Ramones</v>
      </c>
      <c r="C80" s="35" t="str">
        <f>_xlfn.XLOOKUP(tbl_Pruebas[[#This Row],[Matrícula]],tbl_players[Matrícula],tbl_players[Pos])</f>
        <v>CB</v>
      </c>
      <c r="D80" s="25">
        <v>45322</v>
      </c>
      <c r="E80" s="25"/>
      <c r="F80" s="25"/>
      <c r="G80" s="45">
        <f t="shared" si="7"/>
        <v>1.54</v>
      </c>
      <c r="H80" s="56">
        <v>1.56</v>
      </c>
      <c r="I80" s="28">
        <v>1.54</v>
      </c>
      <c r="J80" s="28"/>
      <c r="K80" s="45">
        <f t="shared" si="8"/>
        <v>4.5</v>
      </c>
      <c r="L80" s="56">
        <v>4.5</v>
      </c>
      <c r="M80" s="28">
        <v>4.5599999999999996</v>
      </c>
      <c r="N80" s="45">
        <f t="shared" si="9"/>
        <v>7.46</v>
      </c>
      <c r="O80" s="56">
        <v>7.46</v>
      </c>
      <c r="P80" s="28">
        <v>7.46</v>
      </c>
      <c r="Q80" s="45">
        <f t="shared" si="10"/>
        <v>2.59</v>
      </c>
      <c r="R80" s="56">
        <v>2.52</v>
      </c>
      <c r="S80" s="28">
        <v>2.59</v>
      </c>
      <c r="T80" s="40" t="str">
        <f t="shared" si="11"/>
        <v/>
      </c>
      <c r="U80" s="26"/>
      <c r="V80" s="26"/>
      <c r="W80" s="50" t="str">
        <f t="shared" si="12"/>
        <v/>
      </c>
      <c r="X80" s="26"/>
      <c r="Y80" s="26"/>
      <c r="Z80" s="68" t="str">
        <f t="shared" si="13"/>
        <v/>
      </c>
      <c r="AA80" s="26"/>
      <c r="AB80" s="29"/>
    </row>
    <row r="81" spans="1:28" ht="15.75" customHeight="1" x14ac:dyDescent="0.3">
      <c r="A81" s="35" t="s">
        <v>80</v>
      </c>
      <c r="B81" s="35" t="str" cm="1">
        <f t="array" ref="B81">_xlfn.XLOOKUP(tbl_Pruebas[[#This Row],[Matrícula]],tbl_players[Matrícula],tbl_players[Nombres]&amp;" "&amp;tbl_players[Apellidos])</f>
        <v>Valdemar Estrada Trujillo</v>
      </c>
      <c r="C81" s="35" t="str">
        <f>_xlfn.XLOOKUP(tbl_Pruebas[[#This Row],[Matrícula]],tbl_players[Matrícula],tbl_players[Pos])</f>
        <v>LB</v>
      </c>
      <c r="D81" s="25">
        <v>45322</v>
      </c>
      <c r="E81" s="25"/>
      <c r="F81" s="25"/>
      <c r="G81" s="45">
        <f t="shared" si="7"/>
        <v>1.58</v>
      </c>
      <c r="H81" s="56">
        <v>1.58</v>
      </c>
      <c r="I81" s="28">
        <v>1.58</v>
      </c>
      <c r="J81" s="28"/>
      <c r="K81" s="45">
        <f t="shared" si="8"/>
        <v>4.6500000000000004</v>
      </c>
      <c r="L81" s="56">
        <v>4.6500000000000004</v>
      </c>
      <c r="M81" s="28">
        <v>4.8</v>
      </c>
      <c r="N81" s="45">
        <f t="shared" si="9"/>
        <v>7.6</v>
      </c>
      <c r="O81" s="56">
        <v>8.0299999999999994</v>
      </c>
      <c r="P81" s="28">
        <v>7.6</v>
      </c>
      <c r="Q81" s="45">
        <f t="shared" si="10"/>
        <v>2.52</v>
      </c>
      <c r="R81" s="56">
        <v>2.52</v>
      </c>
      <c r="S81" s="28">
        <v>2.44</v>
      </c>
      <c r="T81" s="40" t="str">
        <f t="shared" si="11"/>
        <v/>
      </c>
      <c r="U81" s="26"/>
      <c r="V81" s="26"/>
      <c r="W81" s="50" t="str">
        <f t="shared" si="12"/>
        <v/>
      </c>
      <c r="X81" s="26"/>
      <c r="Y81" s="26"/>
      <c r="Z81" s="68" t="str">
        <f t="shared" si="13"/>
        <v/>
      </c>
      <c r="AA81" s="26"/>
      <c r="AB81" s="29"/>
    </row>
    <row r="82" spans="1:28" ht="15.75" customHeight="1" x14ac:dyDescent="0.3">
      <c r="A82" s="35" t="s">
        <v>266</v>
      </c>
      <c r="B82" s="35" t="str" cm="1">
        <f t="array" ref="B82">_xlfn.XLOOKUP(tbl_Pruebas[[#This Row],[Matrícula]],tbl_players[Matrícula],tbl_players[Nombres]&amp;" "&amp;tbl_players[Apellidos])</f>
        <v>Juan Pablo Aceves Alor</v>
      </c>
      <c r="C82" s="35" t="str">
        <f>_xlfn.XLOOKUP(tbl_Pruebas[[#This Row],[Matrícula]],tbl_players[Matrícula],tbl_players[Pos])</f>
        <v>LB</v>
      </c>
      <c r="D82" s="25">
        <v>45322</v>
      </c>
      <c r="E82" s="25"/>
      <c r="F82" s="25"/>
      <c r="G82" s="45">
        <f t="shared" si="7"/>
        <v>1.58</v>
      </c>
      <c r="H82" s="56">
        <v>1.58</v>
      </c>
      <c r="I82" s="28">
        <v>1.6</v>
      </c>
      <c r="J82" s="28"/>
      <c r="K82" s="45">
        <f t="shared" si="8"/>
        <v>7.66</v>
      </c>
      <c r="L82" s="56">
        <v>7.66</v>
      </c>
      <c r="M82" s="28">
        <v>7.69</v>
      </c>
      <c r="N82" s="45">
        <f t="shared" si="9"/>
        <v>4.58</v>
      </c>
      <c r="O82" s="56">
        <v>4.58</v>
      </c>
      <c r="P82" s="28">
        <v>4.7</v>
      </c>
      <c r="Q82" s="45">
        <f t="shared" si="10"/>
        <v>2.54</v>
      </c>
      <c r="R82" s="56">
        <v>2.4</v>
      </c>
      <c r="S82" s="28">
        <v>2.54</v>
      </c>
      <c r="T82" s="40" t="str">
        <f t="shared" si="11"/>
        <v/>
      </c>
      <c r="U82" s="26"/>
      <c r="V82" s="26"/>
      <c r="W82" s="50" t="str">
        <f t="shared" si="12"/>
        <v/>
      </c>
      <c r="X82" s="26"/>
      <c r="Y82" s="26"/>
      <c r="Z82" s="68" t="str">
        <f t="shared" si="13"/>
        <v/>
      </c>
      <c r="AA82" s="26"/>
      <c r="AB82" s="29"/>
    </row>
    <row r="83" spans="1:28" ht="15.75" customHeight="1" x14ac:dyDescent="0.3">
      <c r="A83" s="35" t="s">
        <v>546</v>
      </c>
      <c r="B83" s="35" t="str" cm="1">
        <f t="array" ref="B83">_xlfn.XLOOKUP(tbl_Pruebas[[#This Row],[Matrícula]],tbl_players[Matrícula],tbl_players[Nombres]&amp;" "&amp;tbl_players[Apellidos])</f>
        <v>Javier García Acosta</v>
      </c>
      <c r="C83" s="35" t="str">
        <f>_xlfn.XLOOKUP(tbl_Pruebas[[#This Row],[Matrícula]],tbl_players[Matrícula],tbl_players[Pos])</f>
        <v>OL</v>
      </c>
      <c r="D83" s="25">
        <v>45322</v>
      </c>
      <c r="E83" s="25"/>
      <c r="F83" s="25"/>
      <c r="G83" s="45">
        <f t="shared" si="7"/>
        <v>1.8</v>
      </c>
      <c r="H83" s="56">
        <v>1.9</v>
      </c>
      <c r="I83" s="28">
        <v>1.8</v>
      </c>
      <c r="J83" s="28"/>
      <c r="K83" s="45">
        <f t="shared" si="8"/>
        <v>5.7</v>
      </c>
      <c r="L83" s="56" t="s">
        <v>721</v>
      </c>
      <c r="M83" s="28">
        <v>5.7</v>
      </c>
      <c r="N83" s="45">
        <f t="shared" si="9"/>
        <v>8.9700000000000006</v>
      </c>
      <c r="O83" s="56">
        <v>9.19</v>
      </c>
      <c r="P83" s="28">
        <v>8.9700000000000006</v>
      </c>
      <c r="Q83" s="45">
        <f t="shared" si="10"/>
        <v>2.17</v>
      </c>
      <c r="R83" s="56">
        <v>2.16</v>
      </c>
      <c r="S83" s="28">
        <v>2.17</v>
      </c>
      <c r="T83" s="40" t="str">
        <f t="shared" si="11"/>
        <v/>
      </c>
      <c r="U83" s="26"/>
      <c r="V83" s="26"/>
      <c r="W83" s="50" t="str">
        <f t="shared" si="12"/>
        <v/>
      </c>
      <c r="X83" s="26"/>
      <c r="Y83" s="26"/>
      <c r="Z83" s="68" t="str">
        <f t="shared" si="13"/>
        <v/>
      </c>
      <c r="AA83" s="26"/>
      <c r="AB83" s="29"/>
    </row>
    <row r="84" spans="1:28" ht="15.75" customHeight="1" x14ac:dyDescent="0.3">
      <c r="A84" s="35" t="s">
        <v>76</v>
      </c>
      <c r="B84" s="35" t="str" cm="1">
        <f t="array" ref="B84">_xlfn.XLOOKUP(tbl_Pruebas[[#This Row],[Matrícula]],tbl_players[Matrícula],tbl_players[Nombres]&amp;" "&amp;tbl_players[Apellidos])</f>
        <v>Gilberto Carlos Durán Venado</v>
      </c>
      <c r="C84" s="35" t="str">
        <f>_xlfn.XLOOKUP(tbl_Pruebas[[#This Row],[Matrícula]],tbl_players[Matrícula],tbl_players[Pos])</f>
        <v>LB</v>
      </c>
      <c r="D84" s="25">
        <v>45322</v>
      </c>
      <c r="E84" s="25"/>
      <c r="F84" s="25"/>
      <c r="G84" s="45">
        <f t="shared" si="7"/>
        <v>1.66</v>
      </c>
      <c r="H84" s="56">
        <v>1.72</v>
      </c>
      <c r="I84" s="28">
        <v>1.66</v>
      </c>
      <c r="J84" s="28"/>
      <c r="K84" s="45">
        <f t="shared" si="8"/>
        <v>4.88</v>
      </c>
      <c r="L84" s="56">
        <v>4.88</v>
      </c>
      <c r="M84" s="28">
        <v>5.0999999999999996</v>
      </c>
      <c r="N84" s="45">
        <f t="shared" si="9"/>
        <v>7.9</v>
      </c>
      <c r="O84" s="56">
        <v>7.9</v>
      </c>
      <c r="P84" s="28">
        <v>8.02</v>
      </c>
      <c r="Q84" s="45">
        <f t="shared" si="10"/>
        <v>2.36</v>
      </c>
      <c r="R84" s="56" t="s">
        <v>721</v>
      </c>
      <c r="S84" s="28">
        <v>2.36</v>
      </c>
      <c r="T84" s="40" t="str">
        <f t="shared" si="11"/>
        <v/>
      </c>
      <c r="U84" s="26"/>
      <c r="V84" s="26"/>
      <c r="W84" s="50" t="str">
        <f t="shared" si="12"/>
        <v/>
      </c>
      <c r="X84" s="26"/>
      <c r="Y84" s="26"/>
      <c r="Z84" s="68" t="str">
        <f t="shared" si="13"/>
        <v/>
      </c>
      <c r="AA84" s="26"/>
      <c r="AB84" s="29"/>
    </row>
    <row r="85" spans="1:28" ht="15.75" customHeight="1" x14ac:dyDescent="0.3">
      <c r="A85" s="35" t="s">
        <v>61</v>
      </c>
      <c r="B85" s="35" t="str" cm="1">
        <f t="array" ref="B85">_xlfn.XLOOKUP(tbl_Pruebas[[#This Row],[Matrícula]],tbl_players[Matrícula],tbl_players[Nombres]&amp;" "&amp;tbl_players[Apellidos])</f>
        <v>Jesús Emiliano Romero Loera</v>
      </c>
      <c r="C85" s="35" t="str">
        <f>_xlfn.XLOOKUP(tbl_Pruebas[[#This Row],[Matrícula]],tbl_players[Matrícula],tbl_players[Pos])</f>
        <v>DL</v>
      </c>
      <c r="D85" s="25">
        <v>45322</v>
      </c>
      <c r="E85" s="25"/>
      <c r="F85" s="25"/>
      <c r="G85" s="45">
        <f t="shared" si="7"/>
        <v>1.62</v>
      </c>
      <c r="H85" s="56">
        <v>1.62</v>
      </c>
      <c r="I85" s="28">
        <v>1.62</v>
      </c>
      <c r="J85" s="28"/>
      <c r="K85" s="45">
        <f t="shared" si="8"/>
        <v>7.66</v>
      </c>
      <c r="L85" s="56">
        <v>7.66</v>
      </c>
      <c r="M85" s="28">
        <v>7.82</v>
      </c>
      <c r="N85" s="45">
        <f t="shared" si="9"/>
        <v>4.74</v>
      </c>
      <c r="O85" s="56">
        <v>4.9000000000000004</v>
      </c>
      <c r="P85" s="28">
        <v>4.74</v>
      </c>
      <c r="Q85" s="45">
        <f t="shared" si="10"/>
        <v>2.25</v>
      </c>
      <c r="R85" s="56">
        <v>2.25</v>
      </c>
      <c r="S85" s="28">
        <v>2.21</v>
      </c>
      <c r="T85" s="40" t="str">
        <f t="shared" si="11"/>
        <v/>
      </c>
      <c r="U85" s="26"/>
      <c r="V85" s="26"/>
      <c r="W85" s="50" t="str">
        <f t="shared" si="12"/>
        <v/>
      </c>
      <c r="X85" s="26"/>
      <c r="Y85" s="26"/>
      <c r="Z85" s="68" t="str">
        <f t="shared" si="13"/>
        <v/>
      </c>
      <c r="AA85" s="26"/>
      <c r="AB85" s="29"/>
    </row>
    <row r="86" spans="1:28" ht="15.75" customHeight="1" x14ac:dyDescent="0.3">
      <c r="A86" s="35" t="s">
        <v>561</v>
      </c>
      <c r="B86" s="35" t="str" cm="1">
        <f t="array" ref="B86">_xlfn.XLOOKUP(tbl_Pruebas[[#This Row],[Matrícula]],tbl_players[Matrícula],tbl_players[Nombres]&amp;" "&amp;tbl_players[Apellidos])</f>
        <v>Sergio Arturo Camacho García</v>
      </c>
      <c r="C86" s="35" t="str">
        <f>_xlfn.XLOOKUP(tbl_Pruebas[[#This Row],[Matrícula]],tbl_players[Matrícula],tbl_players[Pos])</f>
        <v>RB</v>
      </c>
      <c r="D86" s="25">
        <v>45322</v>
      </c>
      <c r="E86" s="25"/>
      <c r="F86" s="25"/>
      <c r="G86" s="45">
        <f t="shared" si="7"/>
        <v>1.52</v>
      </c>
      <c r="H86" s="56">
        <v>1.52</v>
      </c>
      <c r="I86" s="28">
        <v>1.58</v>
      </c>
      <c r="J86" s="28"/>
      <c r="K86" s="45">
        <f t="shared" si="8"/>
        <v>4.34</v>
      </c>
      <c r="L86" s="56">
        <v>4.38</v>
      </c>
      <c r="M86" s="28">
        <v>4.34</v>
      </c>
      <c r="N86" s="45">
        <f t="shared" si="9"/>
        <v>6.9</v>
      </c>
      <c r="O86" s="56">
        <v>6.9</v>
      </c>
      <c r="P86" s="28">
        <v>7.07</v>
      </c>
      <c r="Q86" s="45">
        <f t="shared" si="10"/>
        <v>2.6</v>
      </c>
      <c r="R86" s="56">
        <v>2.58</v>
      </c>
      <c r="S86" s="28">
        <v>2.6</v>
      </c>
      <c r="T86" s="40" t="str">
        <f t="shared" si="11"/>
        <v/>
      </c>
      <c r="U86" s="26"/>
      <c r="V86" s="26"/>
      <c r="W86" s="50" t="str">
        <f t="shared" si="12"/>
        <v/>
      </c>
      <c r="X86" s="26"/>
      <c r="Y86" s="26"/>
      <c r="Z86" s="68" t="str">
        <f t="shared" si="13"/>
        <v/>
      </c>
      <c r="AA86" s="26"/>
      <c r="AB86" s="29"/>
    </row>
    <row r="87" spans="1:28" ht="15.75" customHeight="1" x14ac:dyDescent="0.3">
      <c r="A87" s="35" t="s">
        <v>53</v>
      </c>
      <c r="B87" s="35" t="str" cm="1">
        <f t="array" ref="B87">_xlfn.XLOOKUP(tbl_Pruebas[[#This Row],[Matrícula]],tbl_players[Matrícula],tbl_players[Nombres]&amp;" "&amp;tbl_players[Apellidos])</f>
        <v>Martín Alejandro Martínez Rodríguez</v>
      </c>
      <c r="C87" s="35" t="str">
        <f>_xlfn.XLOOKUP(tbl_Pruebas[[#This Row],[Matrícula]],tbl_players[Matrícula],tbl_players[Pos])</f>
        <v>DL</v>
      </c>
      <c r="D87" s="25">
        <v>45322</v>
      </c>
      <c r="E87" s="25"/>
      <c r="F87" s="25"/>
      <c r="G87" s="45">
        <f t="shared" si="7"/>
        <v>1.57</v>
      </c>
      <c r="H87" s="56">
        <v>1.57</v>
      </c>
      <c r="I87" s="28">
        <v>1.57</v>
      </c>
      <c r="J87" s="28"/>
      <c r="K87" s="45">
        <f t="shared" si="8"/>
        <v>7.68</v>
      </c>
      <c r="L87" s="56">
        <v>7.68</v>
      </c>
      <c r="M87" s="28">
        <v>7.87</v>
      </c>
      <c r="N87" s="45">
        <f t="shared" si="9"/>
        <v>4.68</v>
      </c>
      <c r="O87" s="56">
        <v>4.68</v>
      </c>
      <c r="P87" s="28">
        <v>5.78</v>
      </c>
      <c r="Q87" s="45">
        <f t="shared" si="10"/>
        <v>2.56</v>
      </c>
      <c r="R87" s="56">
        <v>2.54</v>
      </c>
      <c r="S87" s="28">
        <v>2.56</v>
      </c>
      <c r="T87" s="40" t="str">
        <f t="shared" si="11"/>
        <v/>
      </c>
      <c r="U87" s="26"/>
      <c r="V87" s="26"/>
      <c r="W87" s="50" t="str">
        <f t="shared" si="12"/>
        <v/>
      </c>
      <c r="X87" s="26"/>
      <c r="Y87" s="26"/>
      <c r="Z87" s="68" t="str">
        <f t="shared" si="13"/>
        <v/>
      </c>
      <c r="AA87" s="26"/>
      <c r="AB87" s="29"/>
    </row>
    <row r="88" spans="1:28" ht="15.75" customHeight="1" x14ac:dyDescent="0.3">
      <c r="A88" s="35" t="s">
        <v>319</v>
      </c>
      <c r="B88" s="35" t="str" cm="1">
        <f t="array" ref="B88">_xlfn.XLOOKUP(tbl_Pruebas[[#This Row],[Matrícula]],tbl_players[Matrícula],tbl_players[Nombres]&amp;" "&amp;tbl_players[Apellidos])</f>
        <v>Santiago Ulloa Flores</v>
      </c>
      <c r="C88" s="35" t="str">
        <f>_xlfn.XLOOKUP(tbl_Pruebas[[#This Row],[Matrícula]],tbl_players[Matrícula],tbl_players[Pos])</f>
        <v>S</v>
      </c>
      <c r="D88" s="25">
        <v>45322</v>
      </c>
      <c r="E88" s="25"/>
      <c r="F88" s="25"/>
      <c r="G88" s="45">
        <f t="shared" si="7"/>
        <v>1.49</v>
      </c>
      <c r="H88" s="56">
        <v>1.5</v>
      </c>
      <c r="I88" s="28">
        <v>1.49</v>
      </c>
      <c r="J88" s="28"/>
      <c r="K88" s="45">
        <f t="shared" si="8"/>
        <v>4.45</v>
      </c>
      <c r="L88" s="56">
        <v>4.4800000000000004</v>
      </c>
      <c r="M88" s="28">
        <v>4.45</v>
      </c>
      <c r="N88" s="45">
        <f t="shared" si="9"/>
        <v>7.4</v>
      </c>
      <c r="O88" s="56">
        <v>7.73</v>
      </c>
      <c r="P88" s="28">
        <v>7.4</v>
      </c>
      <c r="Q88" s="45" t="str">
        <f t="shared" si="10"/>
        <v/>
      </c>
      <c r="R88" s="56" t="s">
        <v>721</v>
      </c>
      <c r="S88" s="28" t="s">
        <v>721</v>
      </c>
      <c r="T88" s="40" t="str">
        <f t="shared" si="11"/>
        <v/>
      </c>
      <c r="U88" s="26"/>
      <c r="V88" s="26"/>
      <c r="W88" s="50" t="str">
        <f t="shared" si="12"/>
        <v/>
      </c>
      <c r="X88" s="26"/>
      <c r="Y88" s="26"/>
      <c r="Z88" s="68" t="str">
        <f t="shared" si="13"/>
        <v/>
      </c>
      <c r="AA88" s="26"/>
      <c r="AB88" s="29"/>
    </row>
    <row r="89" spans="1:28" ht="15.75" customHeight="1" x14ac:dyDescent="0.3">
      <c r="A89" s="35" t="s">
        <v>111</v>
      </c>
      <c r="B89" s="35" t="str" cm="1">
        <f t="array" ref="B89">_xlfn.XLOOKUP(tbl_Pruebas[[#This Row],[Matrícula]],tbl_players[Matrícula],tbl_players[Nombres]&amp;" "&amp;tbl_players[Apellidos])</f>
        <v>Diego Oropeza Gálvez</v>
      </c>
      <c r="C89" s="35" t="str">
        <f>_xlfn.XLOOKUP(tbl_Pruebas[[#This Row],[Matrícula]],tbl_players[Matrícula],tbl_players[Pos])</f>
        <v>QB</v>
      </c>
      <c r="D89" s="25">
        <v>45322</v>
      </c>
      <c r="E89" s="25"/>
      <c r="F89" s="25"/>
      <c r="G89" s="45">
        <f t="shared" si="7"/>
        <v>1.41</v>
      </c>
      <c r="H89" s="56">
        <v>1.46</v>
      </c>
      <c r="I89" s="28">
        <v>1.41</v>
      </c>
      <c r="J89" s="28"/>
      <c r="K89" s="45">
        <f t="shared" si="8"/>
        <v>4.43</v>
      </c>
      <c r="L89" s="56">
        <v>4.43</v>
      </c>
      <c r="M89" s="28">
        <v>4.5599999999999996</v>
      </c>
      <c r="N89" s="45">
        <f t="shared" si="9"/>
        <v>7.15</v>
      </c>
      <c r="O89" s="56">
        <v>7.23</v>
      </c>
      <c r="P89" s="28">
        <v>7.15</v>
      </c>
      <c r="Q89" s="45">
        <f t="shared" si="10"/>
        <v>2.73</v>
      </c>
      <c r="R89" s="56">
        <v>2.73</v>
      </c>
      <c r="S89" s="28">
        <v>2.71</v>
      </c>
      <c r="T89" s="40" t="str">
        <f t="shared" si="11"/>
        <v/>
      </c>
      <c r="U89" s="26"/>
      <c r="V89" s="26"/>
      <c r="W89" s="50" t="str">
        <f t="shared" si="12"/>
        <v/>
      </c>
      <c r="X89" s="26"/>
      <c r="Y89" s="26"/>
      <c r="Z89" s="68" t="str">
        <f t="shared" si="13"/>
        <v/>
      </c>
      <c r="AA89" s="26"/>
      <c r="AB89" s="29"/>
    </row>
    <row r="90" spans="1:28" ht="15.75" customHeight="1" x14ac:dyDescent="0.3">
      <c r="A90" s="35" t="s">
        <v>93</v>
      </c>
      <c r="B90" s="35" t="str" cm="1">
        <f t="array" ref="B90">_xlfn.XLOOKUP(tbl_Pruebas[[#This Row],[Matrícula]],tbl_players[Matrícula],tbl_players[Nombres]&amp;" "&amp;tbl_players[Apellidos])</f>
        <v>Leonardo Durán Nuñez</v>
      </c>
      <c r="C90" s="35" t="str">
        <f>_xlfn.XLOOKUP(tbl_Pruebas[[#This Row],[Matrícula]],tbl_players[Matrícula],tbl_players[Pos])</f>
        <v>OL</v>
      </c>
      <c r="D90" s="25">
        <v>45322</v>
      </c>
      <c r="E90" s="25"/>
      <c r="F90" s="25"/>
      <c r="G90" s="45">
        <f t="shared" si="7"/>
        <v>1.75</v>
      </c>
      <c r="H90" s="56">
        <v>1.81</v>
      </c>
      <c r="I90" s="28">
        <v>1.75</v>
      </c>
      <c r="J90" s="28"/>
      <c r="K90" s="45">
        <f t="shared" si="8"/>
        <v>5.1100000000000003</v>
      </c>
      <c r="L90" s="56">
        <v>5.26</v>
      </c>
      <c r="M90" s="28">
        <v>5.1100000000000003</v>
      </c>
      <c r="N90" s="45">
        <f t="shared" si="9"/>
        <v>8.2200000000000006</v>
      </c>
      <c r="O90" s="56">
        <v>8.2200000000000006</v>
      </c>
      <c r="P90" s="28">
        <v>8.5500000000000007</v>
      </c>
      <c r="Q90" s="45">
        <f t="shared" si="10"/>
        <v>2.1800000000000002</v>
      </c>
      <c r="R90" s="56">
        <v>2.14</v>
      </c>
      <c r="S90" s="28">
        <v>2.1800000000000002</v>
      </c>
      <c r="T90" s="40" t="str">
        <f t="shared" si="11"/>
        <v/>
      </c>
      <c r="U90" s="26"/>
      <c r="V90" s="26"/>
      <c r="W90" s="50" t="str">
        <f t="shared" si="12"/>
        <v/>
      </c>
      <c r="X90" s="26"/>
      <c r="Y90" s="26"/>
      <c r="Z90" s="68" t="str">
        <f t="shared" si="13"/>
        <v/>
      </c>
      <c r="AA90" s="26"/>
      <c r="AB90" s="29"/>
    </row>
    <row r="91" spans="1:28" ht="15.75" customHeight="1" x14ac:dyDescent="0.3">
      <c r="A91" s="35" t="s">
        <v>135</v>
      </c>
      <c r="B91" s="35" t="str" cm="1">
        <f t="array" ref="B91">_xlfn.XLOOKUP(tbl_Pruebas[[#This Row],[Matrícula]],tbl_players[Matrícula],tbl_players[Nombres]&amp;" "&amp;tbl_players[Apellidos])</f>
        <v>Carlo Confalonieri Wallace</v>
      </c>
      <c r="C91" s="35" t="str">
        <f>_xlfn.XLOOKUP(tbl_Pruebas[[#This Row],[Matrícula]],tbl_players[Matrícula],tbl_players[Pos])</f>
        <v>WR</v>
      </c>
      <c r="D91" s="25">
        <v>45322</v>
      </c>
      <c r="E91" s="25"/>
      <c r="F91" s="25"/>
      <c r="G91" s="45">
        <f t="shared" si="7"/>
        <v>1.38</v>
      </c>
      <c r="H91" s="56">
        <v>1.38</v>
      </c>
      <c r="I91" s="28">
        <v>1.42</v>
      </c>
      <c r="J91" s="28"/>
      <c r="K91" s="45">
        <f t="shared" si="8"/>
        <v>4.3</v>
      </c>
      <c r="L91" s="56">
        <v>4.3</v>
      </c>
      <c r="M91" s="28">
        <v>4.37</v>
      </c>
      <c r="N91" s="45">
        <f t="shared" si="9"/>
        <v>7.12</v>
      </c>
      <c r="O91" s="56">
        <v>7.22</v>
      </c>
      <c r="P91" s="28">
        <v>7.12</v>
      </c>
      <c r="Q91" s="45">
        <f t="shared" si="10"/>
        <v>2.59</v>
      </c>
      <c r="R91" s="56" t="s">
        <v>22</v>
      </c>
      <c r="S91" s="28">
        <v>2.59</v>
      </c>
      <c r="T91" s="40" t="str">
        <f t="shared" si="11"/>
        <v/>
      </c>
      <c r="U91" s="26"/>
      <c r="V91" s="26"/>
      <c r="W91" s="50" t="str">
        <f t="shared" si="12"/>
        <v/>
      </c>
      <c r="X91" s="26"/>
      <c r="Y91" s="26"/>
      <c r="Z91" s="68" t="str">
        <f t="shared" si="13"/>
        <v/>
      </c>
      <c r="AA91" s="26"/>
      <c r="AB91" s="29"/>
    </row>
    <row r="92" spans="1:28" ht="15.75" customHeight="1" x14ac:dyDescent="0.3">
      <c r="A92" s="35" t="s">
        <v>91</v>
      </c>
      <c r="B92" s="35" t="str" cm="1">
        <f t="array" ref="B92">_xlfn.XLOOKUP(tbl_Pruebas[[#This Row],[Matrícula]],tbl_players[Matrícula],tbl_players[Nombres]&amp;" "&amp;tbl_players[Apellidos])</f>
        <v>André Hernández Torija</v>
      </c>
      <c r="C92" s="35" t="str">
        <f>_xlfn.XLOOKUP(tbl_Pruebas[[#This Row],[Matrícula]],tbl_players[Matrícula],tbl_players[Pos])</f>
        <v>OL</v>
      </c>
      <c r="D92" s="25">
        <v>45322</v>
      </c>
      <c r="E92" s="25"/>
      <c r="F92" s="25"/>
      <c r="G92" s="45">
        <f t="shared" si="7"/>
        <v>1.65</v>
      </c>
      <c r="H92" s="56">
        <v>1.65</v>
      </c>
      <c r="I92" s="28">
        <v>1.68</v>
      </c>
      <c r="J92" s="28"/>
      <c r="K92" s="45">
        <f t="shared" si="8"/>
        <v>4.84</v>
      </c>
      <c r="L92" s="56">
        <v>4.8899999999999997</v>
      </c>
      <c r="M92" s="28">
        <v>4.84</v>
      </c>
      <c r="N92" s="45">
        <f t="shared" si="9"/>
        <v>7.94</v>
      </c>
      <c r="O92" s="56">
        <v>8.27</v>
      </c>
      <c r="P92" s="28">
        <v>7.94</v>
      </c>
      <c r="Q92" s="45">
        <f t="shared" si="10"/>
        <v>2.25</v>
      </c>
      <c r="R92" s="56" t="s">
        <v>721</v>
      </c>
      <c r="S92" s="28">
        <v>2.25</v>
      </c>
      <c r="T92" s="40" t="str">
        <f t="shared" si="11"/>
        <v/>
      </c>
      <c r="U92" s="26"/>
      <c r="V92" s="26"/>
      <c r="W92" s="50" t="str">
        <f t="shared" si="12"/>
        <v/>
      </c>
      <c r="X92" s="26"/>
      <c r="Y92" s="26"/>
      <c r="Z92" s="68" t="str">
        <f t="shared" si="13"/>
        <v/>
      </c>
      <c r="AA92" s="26"/>
      <c r="AB92" s="29"/>
    </row>
    <row r="93" spans="1:28" ht="15.75" customHeight="1" x14ac:dyDescent="0.3">
      <c r="A93" s="35" t="s">
        <v>261</v>
      </c>
      <c r="B93" s="35" t="str" cm="1">
        <f t="array" ref="B93">_xlfn.XLOOKUP(tbl_Pruebas[[#This Row],[Matrícula]],tbl_players[Matrícula],tbl_players[Nombres]&amp;" "&amp;tbl_players[Apellidos])</f>
        <v>Diego Ornelas Hernández</v>
      </c>
      <c r="C93" s="35" t="str">
        <f>_xlfn.XLOOKUP(tbl_Pruebas[[#This Row],[Matrícula]],tbl_players[Matrícula],tbl_players[Pos])</f>
        <v>WR</v>
      </c>
      <c r="D93" s="25">
        <v>45322</v>
      </c>
      <c r="E93" s="25"/>
      <c r="F93" s="25"/>
      <c r="G93" s="45">
        <f t="shared" si="7"/>
        <v>1.47</v>
      </c>
      <c r="H93" s="56">
        <v>1.47</v>
      </c>
      <c r="I93" s="28">
        <v>1.47</v>
      </c>
      <c r="J93" s="28"/>
      <c r="K93" s="45">
        <f t="shared" si="8"/>
        <v>4.43</v>
      </c>
      <c r="L93" s="56">
        <v>4.5199999999999996</v>
      </c>
      <c r="M93" s="28">
        <v>4.43</v>
      </c>
      <c r="N93" s="45">
        <f t="shared" si="9"/>
        <v>7</v>
      </c>
      <c r="O93" s="56">
        <v>7</v>
      </c>
      <c r="P93" s="28">
        <v>7.5</v>
      </c>
      <c r="Q93" s="45">
        <f t="shared" si="10"/>
        <v>2.5099999999999998</v>
      </c>
      <c r="R93" s="56">
        <v>2.5099999999999998</v>
      </c>
      <c r="S93" s="28">
        <v>2.46</v>
      </c>
      <c r="T93" s="40" t="str">
        <f t="shared" si="11"/>
        <v/>
      </c>
      <c r="U93" s="26"/>
      <c r="V93" s="26"/>
      <c r="W93" s="50" t="str">
        <f t="shared" si="12"/>
        <v/>
      </c>
      <c r="X93" s="26"/>
      <c r="Y93" s="26"/>
      <c r="Z93" s="68" t="str">
        <f t="shared" si="13"/>
        <v/>
      </c>
      <c r="AA93" s="26"/>
      <c r="AB93" s="29"/>
    </row>
    <row r="94" spans="1:28" ht="15.75" customHeight="1" x14ac:dyDescent="0.3">
      <c r="A94" s="35" t="s">
        <v>334</v>
      </c>
      <c r="B94" s="35" t="str" cm="1">
        <f t="array" ref="B94">_xlfn.XLOOKUP(tbl_Pruebas[[#This Row],[Matrícula]],tbl_players[Matrícula],tbl_players[Nombres]&amp;" "&amp;tbl_players[Apellidos])</f>
        <v>Denilson Santiago Rodriguez Reyes</v>
      </c>
      <c r="C94" s="35" t="str">
        <f>_xlfn.XLOOKUP(tbl_Pruebas[[#This Row],[Matrícula]],tbl_players[Matrícula],tbl_players[Pos])</f>
        <v>RB</v>
      </c>
      <c r="D94" s="25">
        <v>45322</v>
      </c>
      <c r="E94" s="25"/>
      <c r="F94" s="25"/>
      <c r="G94" s="45">
        <f t="shared" si="7"/>
        <v>1.43</v>
      </c>
      <c r="H94" s="56">
        <v>1.5</v>
      </c>
      <c r="I94" s="28">
        <v>1.43</v>
      </c>
      <c r="J94" s="28"/>
      <c r="K94" s="45">
        <f t="shared" si="8"/>
        <v>4.3600000000000003</v>
      </c>
      <c r="L94" s="56">
        <v>4.37</v>
      </c>
      <c r="M94" s="28">
        <v>4.3600000000000003</v>
      </c>
      <c r="N94" s="45">
        <f t="shared" si="9"/>
        <v>7.33</v>
      </c>
      <c r="O94" s="56">
        <v>7.33</v>
      </c>
      <c r="P94" s="28">
        <v>7.35</v>
      </c>
      <c r="Q94" s="45">
        <f t="shared" si="10"/>
        <v>2.54</v>
      </c>
      <c r="R94" s="56">
        <v>2.54</v>
      </c>
      <c r="S94" s="28" t="s">
        <v>22</v>
      </c>
      <c r="T94" s="40" t="str">
        <f t="shared" si="11"/>
        <v/>
      </c>
      <c r="U94" s="26"/>
      <c r="V94" s="26"/>
      <c r="W94" s="50" t="str">
        <f t="shared" si="12"/>
        <v/>
      </c>
      <c r="X94" s="26"/>
      <c r="Y94" s="26"/>
      <c r="Z94" s="68" t="str">
        <f t="shared" si="13"/>
        <v/>
      </c>
      <c r="AA94" s="26"/>
      <c r="AB94" s="29"/>
    </row>
    <row r="95" spans="1:28" ht="15.75" customHeight="1" x14ac:dyDescent="0.3">
      <c r="A95" s="35" t="s">
        <v>72</v>
      </c>
      <c r="B95" s="35" t="str" cm="1">
        <f t="array" ref="B95">_xlfn.XLOOKUP(tbl_Pruebas[[#This Row],[Matrícula]],tbl_players[Matrícula],tbl_players[Nombres]&amp;" "&amp;tbl_players[Apellidos])</f>
        <v>Alfonso Efraín Cruz Pérez</v>
      </c>
      <c r="C95" s="35" t="str">
        <f>_xlfn.XLOOKUP(tbl_Pruebas[[#This Row],[Matrícula]],tbl_players[Matrícula],tbl_players[Pos])</f>
        <v>LB</v>
      </c>
      <c r="D95" s="25">
        <v>45322</v>
      </c>
      <c r="E95" s="25"/>
      <c r="F95" s="25"/>
      <c r="G95" s="45">
        <f t="shared" si="7"/>
        <v>1.5</v>
      </c>
      <c r="H95" s="56">
        <v>1.56</v>
      </c>
      <c r="I95" s="28">
        <v>1.5</v>
      </c>
      <c r="J95" s="28"/>
      <c r="K95" s="45">
        <f t="shared" si="8"/>
        <v>4.41</v>
      </c>
      <c r="L95" s="56">
        <v>4.41</v>
      </c>
      <c r="M95" s="28">
        <v>4.5</v>
      </c>
      <c r="N95" s="45">
        <f t="shared" si="9"/>
        <v>7.28</v>
      </c>
      <c r="O95" s="56">
        <v>7.43</v>
      </c>
      <c r="P95" s="28">
        <v>7.28</v>
      </c>
      <c r="Q95" s="45">
        <f t="shared" si="10"/>
        <v>2.64</v>
      </c>
      <c r="R95" s="56">
        <v>2.64</v>
      </c>
      <c r="S95" s="28">
        <v>2.56</v>
      </c>
      <c r="T95" s="40" t="str">
        <f t="shared" si="11"/>
        <v/>
      </c>
      <c r="U95" s="26"/>
      <c r="V95" s="26"/>
      <c r="W95" s="50" t="str">
        <f t="shared" si="12"/>
        <v/>
      </c>
      <c r="X95" s="26"/>
      <c r="Y95" s="26"/>
      <c r="Z95" s="68" t="str">
        <f t="shared" si="13"/>
        <v/>
      </c>
      <c r="AA95" s="26"/>
      <c r="AB95" s="29"/>
    </row>
    <row r="96" spans="1:28" ht="15.75" customHeight="1" x14ac:dyDescent="0.3">
      <c r="A96" s="35" t="s">
        <v>337</v>
      </c>
      <c r="B96" s="35" t="str" cm="1">
        <f t="array" ref="B96">_xlfn.XLOOKUP(tbl_Pruebas[[#This Row],[Matrícula]],tbl_players[Matrícula],tbl_players[Nombres]&amp;" "&amp;tbl_players[Apellidos])</f>
        <v>Jioshi Morrison Gonzalez</v>
      </c>
      <c r="C96" s="35" t="str">
        <f>_xlfn.XLOOKUP(tbl_Pruebas[[#This Row],[Matrícula]],tbl_players[Matrícula],tbl_players[Pos])</f>
        <v>DL</v>
      </c>
      <c r="D96" s="25">
        <v>45322</v>
      </c>
      <c r="E96" s="25"/>
      <c r="F96" s="25"/>
      <c r="G96" s="45">
        <f t="shared" si="7"/>
        <v>1.5</v>
      </c>
      <c r="H96" s="56">
        <v>1.5</v>
      </c>
      <c r="I96" s="28">
        <v>1.54</v>
      </c>
      <c r="J96" s="28"/>
      <c r="K96" s="45">
        <f t="shared" si="8"/>
        <v>7.66</v>
      </c>
      <c r="L96" s="56">
        <v>7.66</v>
      </c>
      <c r="M96" s="28">
        <v>7.78</v>
      </c>
      <c r="N96" s="45">
        <f t="shared" si="9"/>
        <v>4.6500000000000004</v>
      </c>
      <c r="O96" s="56">
        <v>4.6500000000000004</v>
      </c>
      <c r="P96" s="28">
        <v>4.74</v>
      </c>
      <c r="Q96" s="45">
        <f t="shared" si="10"/>
        <v>2.4900000000000002</v>
      </c>
      <c r="R96" s="56">
        <v>2.4900000000000002</v>
      </c>
      <c r="S96" s="28">
        <v>2.4900000000000002</v>
      </c>
      <c r="T96" s="40" t="str">
        <f t="shared" si="11"/>
        <v/>
      </c>
      <c r="U96" s="26"/>
      <c r="V96" s="26"/>
      <c r="W96" s="50" t="str">
        <f t="shared" si="12"/>
        <v/>
      </c>
      <c r="X96" s="26"/>
      <c r="Y96" s="26"/>
      <c r="Z96" s="68" t="str">
        <f t="shared" si="13"/>
        <v/>
      </c>
      <c r="AA96" s="26"/>
      <c r="AB96" s="29"/>
    </row>
    <row r="97" spans="1:28" ht="15.75" customHeight="1" x14ac:dyDescent="0.3">
      <c r="A97" s="35" t="s">
        <v>147</v>
      </c>
      <c r="B97" s="35" t="str" cm="1">
        <f t="array" ref="B97">_xlfn.XLOOKUP(tbl_Pruebas[[#This Row],[Matrícula]],tbl_players[Matrícula],tbl_players[Nombres]&amp;" "&amp;tbl_players[Apellidos])</f>
        <v>Marlon Iván Canales Ramírez</v>
      </c>
      <c r="C97" s="35" t="str">
        <f>_xlfn.XLOOKUP(tbl_Pruebas[[#This Row],[Matrícula]],tbl_players[Matrícula],tbl_players[Pos])</f>
        <v>WR</v>
      </c>
      <c r="D97" s="25">
        <v>45322</v>
      </c>
      <c r="E97" s="25"/>
      <c r="F97" s="25"/>
      <c r="G97" s="45">
        <f t="shared" si="7"/>
        <v>1.67</v>
      </c>
      <c r="H97" s="56">
        <v>1.68</v>
      </c>
      <c r="I97" s="28">
        <v>1.67</v>
      </c>
      <c r="J97" s="28"/>
      <c r="K97" s="45">
        <f t="shared" si="8"/>
        <v>4.49</v>
      </c>
      <c r="L97" s="56">
        <v>4.58</v>
      </c>
      <c r="M97" s="28">
        <v>4.49</v>
      </c>
      <c r="N97" s="45">
        <f t="shared" si="9"/>
        <v>7.14</v>
      </c>
      <c r="O97" s="56">
        <v>7.14</v>
      </c>
      <c r="P97" s="28">
        <v>7.35</v>
      </c>
      <c r="Q97" s="45">
        <f t="shared" si="10"/>
        <v>2.74</v>
      </c>
      <c r="R97" s="56">
        <v>2.74</v>
      </c>
      <c r="S97" s="28">
        <v>2.72</v>
      </c>
      <c r="T97" s="40" t="str">
        <f t="shared" si="11"/>
        <v/>
      </c>
      <c r="U97" s="26"/>
      <c r="V97" s="26"/>
      <c r="W97" s="50" t="str">
        <f t="shared" si="12"/>
        <v/>
      </c>
      <c r="X97" s="26"/>
      <c r="Y97" s="26"/>
      <c r="Z97" s="68" t="str">
        <f t="shared" si="13"/>
        <v/>
      </c>
      <c r="AA97" s="26"/>
      <c r="AB97" s="29"/>
    </row>
    <row r="98" spans="1:28" ht="15.75" customHeight="1" x14ac:dyDescent="0.3">
      <c r="A98" s="35" t="s">
        <v>30</v>
      </c>
      <c r="B98" s="35" t="str" cm="1">
        <f t="array" ref="B98">_xlfn.XLOOKUP(tbl_Pruebas[[#This Row],[Matrícula]],tbl_players[Matrícula],tbl_players[Nombres]&amp;" "&amp;tbl_players[Apellidos])</f>
        <v>Sebastián Valdespino Tamayo</v>
      </c>
      <c r="C98" s="35" t="str">
        <f>_xlfn.XLOOKUP(tbl_Pruebas[[#This Row],[Matrícula]],tbl_players[Matrícula],tbl_players[Pos])</f>
        <v>S</v>
      </c>
      <c r="D98" s="25">
        <v>45322</v>
      </c>
      <c r="E98" s="25"/>
      <c r="F98" s="25"/>
      <c r="G98" s="45">
        <f t="shared" si="7"/>
        <v>1.47</v>
      </c>
      <c r="H98" s="56">
        <v>1.57</v>
      </c>
      <c r="I98" s="28">
        <v>1.47</v>
      </c>
      <c r="J98" s="28"/>
      <c r="K98" s="45">
        <f t="shared" si="8"/>
        <v>4.72</v>
      </c>
      <c r="L98" s="56">
        <v>4.72</v>
      </c>
      <c r="M98" s="28">
        <v>4.87</v>
      </c>
      <c r="N98" s="45" t="str">
        <f t="shared" si="9"/>
        <v/>
      </c>
      <c r="O98" s="56"/>
      <c r="P98" s="28"/>
      <c r="Q98" s="45" t="str">
        <f t="shared" si="10"/>
        <v/>
      </c>
      <c r="R98" s="56"/>
      <c r="S98" s="28"/>
      <c r="T98" s="40" t="str">
        <f t="shared" si="11"/>
        <v/>
      </c>
      <c r="U98" s="26"/>
      <c r="V98" s="26"/>
      <c r="W98" s="50" t="str">
        <f t="shared" si="12"/>
        <v/>
      </c>
      <c r="X98" s="26"/>
      <c r="Y98" s="26"/>
      <c r="Z98" s="68" t="str">
        <f t="shared" si="13"/>
        <v/>
      </c>
      <c r="AA98" s="26"/>
      <c r="AB98" s="29"/>
    </row>
    <row r="99" spans="1:28" ht="15.75" customHeight="1" x14ac:dyDescent="0.3">
      <c r="A99" s="35" t="s">
        <v>104</v>
      </c>
      <c r="B99" s="35" t="str" cm="1">
        <f t="array" ref="B99">_xlfn.XLOOKUP(tbl_Pruebas[[#This Row],[Matrícula]],tbl_players[Matrícula],tbl_players[Nombres]&amp;" "&amp;tbl_players[Apellidos])</f>
        <v>Gabriel López Santiago</v>
      </c>
      <c r="C99" s="35" t="str">
        <f>_xlfn.XLOOKUP(tbl_Pruebas[[#This Row],[Matrícula]],tbl_players[Matrícula],tbl_players[Pos])</f>
        <v>OL</v>
      </c>
      <c r="D99" s="25">
        <v>45322</v>
      </c>
      <c r="E99" s="25"/>
      <c r="F99" s="25"/>
      <c r="G99" s="45">
        <f t="shared" si="7"/>
        <v>1.93</v>
      </c>
      <c r="H99" s="56">
        <v>1.97</v>
      </c>
      <c r="I99" s="28">
        <v>1.93</v>
      </c>
      <c r="J99" s="28"/>
      <c r="K99" s="45">
        <f t="shared" si="8"/>
        <v>5.09</v>
      </c>
      <c r="L99" s="56">
        <v>5.5</v>
      </c>
      <c r="M99" s="28">
        <v>5.09</v>
      </c>
      <c r="N99" s="45">
        <f t="shared" si="9"/>
        <v>8.81</v>
      </c>
      <c r="O99" s="56">
        <v>8.81</v>
      </c>
      <c r="P99" s="28">
        <v>9.3800000000000008</v>
      </c>
      <c r="Q99" s="45">
        <f t="shared" si="10"/>
        <v>1.96</v>
      </c>
      <c r="R99" s="56">
        <v>1.89</v>
      </c>
      <c r="S99" s="28">
        <v>1.96</v>
      </c>
      <c r="T99" s="40" t="str">
        <f t="shared" si="11"/>
        <v/>
      </c>
      <c r="U99" s="26"/>
      <c r="V99" s="26"/>
      <c r="W99" s="50" t="str">
        <f t="shared" si="12"/>
        <v/>
      </c>
      <c r="X99" s="26"/>
      <c r="Y99" s="26"/>
      <c r="Z99" s="68" t="str">
        <f t="shared" si="13"/>
        <v/>
      </c>
      <c r="AA99" s="26"/>
      <c r="AB99" s="29"/>
    </row>
    <row r="100" spans="1:28" ht="15.75" customHeight="1" x14ac:dyDescent="0.3">
      <c r="A100" s="35" t="s">
        <v>36</v>
      </c>
      <c r="B100" s="35" t="str" cm="1">
        <f t="array" ref="B100">_xlfn.XLOOKUP(tbl_Pruebas[[#This Row],[Matrícula]],tbl_players[Matrícula],tbl_players[Nombres]&amp;" "&amp;tbl_players[Apellidos])</f>
        <v>Gabriel Encalada Gallardo</v>
      </c>
      <c r="C100" s="35" t="str">
        <f>_xlfn.XLOOKUP(tbl_Pruebas[[#This Row],[Matrícula]],tbl_players[Matrícula],tbl_players[Pos])</f>
        <v>CB</v>
      </c>
      <c r="D100" s="25">
        <v>45322</v>
      </c>
      <c r="E100" s="25"/>
      <c r="F100" s="25"/>
      <c r="G100" s="45">
        <f t="shared" si="7"/>
        <v>1.38</v>
      </c>
      <c r="H100" s="56">
        <v>1.53</v>
      </c>
      <c r="I100" s="28">
        <v>1.38</v>
      </c>
      <c r="J100" s="28"/>
      <c r="K100" s="45">
        <f t="shared" si="8"/>
        <v>4.4800000000000004</v>
      </c>
      <c r="L100" s="56">
        <v>4.4800000000000004</v>
      </c>
      <c r="M100" s="28">
        <v>4.49</v>
      </c>
      <c r="N100" s="45">
        <f t="shared" si="9"/>
        <v>7.33</v>
      </c>
      <c r="O100" s="56">
        <v>7.34</v>
      </c>
      <c r="P100" s="28">
        <v>7.33</v>
      </c>
      <c r="Q100" s="45">
        <f t="shared" si="10"/>
        <v>2.74</v>
      </c>
      <c r="R100" s="56" t="s">
        <v>721</v>
      </c>
      <c r="S100" s="28">
        <v>2.74</v>
      </c>
      <c r="T100" s="40" t="str">
        <f t="shared" si="11"/>
        <v/>
      </c>
      <c r="U100" s="26"/>
      <c r="V100" s="26"/>
      <c r="W100" s="50" t="str">
        <f t="shared" si="12"/>
        <v/>
      </c>
      <c r="X100" s="26"/>
      <c r="Y100" s="26"/>
      <c r="Z100" s="68" t="str">
        <f t="shared" si="13"/>
        <v/>
      </c>
      <c r="AA100" s="26"/>
      <c r="AB100" s="29"/>
    </row>
    <row r="101" spans="1:28" ht="15.75" customHeight="1" x14ac:dyDescent="0.3">
      <c r="A101" s="35" t="s">
        <v>116</v>
      </c>
      <c r="B101" s="35" t="str" cm="1">
        <f t="array" ref="B101">_xlfn.XLOOKUP(tbl_Pruebas[[#This Row],[Matrícula]],tbl_players[Matrícula],tbl_players[Nombres]&amp;" "&amp;tbl_players[Apellidos])</f>
        <v>Jorge Emilio González Guzmán</v>
      </c>
      <c r="C101" s="35" t="str">
        <f>_xlfn.XLOOKUP(tbl_Pruebas[[#This Row],[Matrícula]],tbl_players[Matrícula],tbl_players[Pos])</f>
        <v>QB</v>
      </c>
      <c r="D101" s="25">
        <v>45322</v>
      </c>
      <c r="E101" s="25"/>
      <c r="F101" s="25"/>
      <c r="G101" s="45">
        <f t="shared" si="7"/>
        <v>1.45</v>
      </c>
      <c r="H101" s="56">
        <v>1.48</v>
      </c>
      <c r="I101" s="28">
        <v>1.45</v>
      </c>
      <c r="J101" s="28"/>
      <c r="K101" s="45">
        <f t="shared" si="8"/>
        <v>4.6399999999999997</v>
      </c>
      <c r="L101" s="56">
        <v>4.79</v>
      </c>
      <c r="M101" s="28">
        <v>4.6399999999999997</v>
      </c>
      <c r="N101" s="45">
        <f t="shared" si="9"/>
        <v>7.34</v>
      </c>
      <c r="O101" s="56">
        <v>7.35</v>
      </c>
      <c r="P101" s="28">
        <v>7.34</v>
      </c>
      <c r="Q101" s="45">
        <f t="shared" si="10"/>
        <v>2.94</v>
      </c>
      <c r="R101" s="56" t="s">
        <v>721</v>
      </c>
      <c r="S101" s="28">
        <v>2.94</v>
      </c>
      <c r="T101" s="40" t="str">
        <f t="shared" si="11"/>
        <v/>
      </c>
      <c r="U101" s="26"/>
      <c r="V101" s="26"/>
      <c r="W101" s="50" t="str">
        <f t="shared" si="12"/>
        <v/>
      </c>
      <c r="X101" s="26"/>
      <c r="Y101" s="26"/>
      <c r="Z101" s="68" t="str">
        <f t="shared" si="13"/>
        <v/>
      </c>
      <c r="AA101" s="26"/>
      <c r="AB101" s="29"/>
    </row>
    <row r="102" spans="1:28" ht="15.75" customHeight="1" x14ac:dyDescent="0.3">
      <c r="A102" s="35" t="s">
        <v>65</v>
      </c>
      <c r="B102" s="35" t="str" cm="1">
        <f t="array" ref="B102">_xlfn.XLOOKUP(tbl_Pruebas[[#This Row],[Matrícula]],tbl_players[Matrícula],tbl_players[Nombres]&amp;" "&amp;tbl_players[Apellidos])</f>
        <v>Leonardo Jiménez Alemán</v>
      </c>
      <c r="C102" s="35" t="str">
        <f>_xlfn.XLOOKUP(tbl_Pruebas[[#This Row],[Matrícula]],tbl_players[Matrícula],tbl_players[Pos])</f>
        <v>DL</v>
      </c>
      <c r="D102" s="25">
        <v>45322</v>
      </c>
      <c r="E102" s="25"/>
      <c r="F102" s="25"/>
      <c r="G102" s="45">
        <f t="shared" si="7"/>
        <v>1.53</v>
      </c>
      <c r="H102" s="56">
        <v>1.55</v>
      </c>
      <c r="I102" s="28">
        <v>1.53</v>
      </c>
      <c r="J102" s="28"/>
      <c r="K102" s="45">
        <f t="shared" si="8"/>
        <v>7.68</v>
      </c>
      <c r="L102" s="56">
        <v>7.68</v>
      </c>
      <c r="M102" s="28">
        <v>7.85</v>
      </c>
      <c r="N102" s="45">
        <f t="shared" si="9"/>
        <v>4.71</v>
      </c>
      <c r="O102" s="56">
        <v>4.71</v>
      </c>
      <c r="P102" s="28">
        <v>4.91</v>
      </c>
      <c r="Q102" s="45">
        <f t="shared" si="10"/>
        <v>2.48</v>
      </c>
      <c r="R102" s="56">
        <v>2.48</v>
      </c>
      <c r="S102" s="28" t="s">
        <v>721</v>
      </c>
      <c r="T102" s="40" t="str">
        <f t="shared" si="11"/>
        <v/>
      </c>
      <c r="U102" s="26"/>
      <c r="V102" s="26"/>
      <c r="W102" s="50" t="str">
        <f t="shared" si="12"/>
        <v/>
      </c>
      <c r="X102" s="26"/>
      <c r="Y102" s="26"/>
      <c r="Z102" s="68" t="str">
        <f t="shared" si="13"/>
        <v/>
      </c>
      <c r="AA102" s="26"/>
      <c r="AB102" s="29"/>
    </row>
    <row r="103" spans="1:28" ht="15.75" customHeight="1" x14ac:dyDescent="0.3">
      <c r="A103" s="35" t="s">
        <v>540</v>
      </c>
      <c r="B103" s="35" t="str" cm="1">
        <f t="array" ref="B103">_xlfn.XLOOKUP(tbl_Pruebas[[#This Row],[Matrícula]],tbl_players[Matrícula],tbl_players[Nombres]&amp;" "&amp;tbl_players[Apellidos])</f>
        <v>Marcotulio Córdoba Rivera</v>
      </c>
      <c r="C103" s="35" t="str">
        <f>_xlfn.XLOOKUP(tbl_Pruebas[[#This Row],[Matrícula]],tbl_players[Matrícula],tbl_players[Pos])</f>
        <v>LB</v>
      </c>
      <c r="D103" s="25">
        <v>45322</v>
      </c>
      <c r="E103" s="25"/>
      <c r="F103" s="25"/>
      <c r="G103" s="45">
        <f t="shared" si="7"/>
        <v>1.54</v>
      </c>
      <c r="H103" s="56">
        <v>1.54</v>
      </c>
      <c r="I103" s="28">
        <v>1.55</v>
      </c>
      <c r="J103" s="28"/>
      <c r="K103" s="45">
        <f t="shared" si="8"/>
        <v>4.96</v>
      </c>
      <c r="L103" s="56">
        <v>5.13</v>
      </c>
      <c r="M103" s="28">
        <v>4.96</v>
      </c>
      <c r="N103" s="45">
        <f t="shared" si="9"/>
        <v>8.16</v>
      </c>
      <c r="O103" s="56">
        <v>8.19</v>
      </c>
      <c r="P103" s="28">
        <v>8.16</v>
      </c>
      <c r="Q103" s="45">
        <f t="shared" si="10"/>
        <v>2.33</v>
      </c>
      <c r="R103" s="56" t="s">
        <v>721</v>
      </c>
      <c r="S103" s="28">
        <v>2.33</v>
      </c>
      <c r="T103" s="40" t="str">
        <f t="shared" si="11"/>
        <v/>
      </c>
      <c r="U103" s="26"/>
      <c r="V103" s="26"/>
      <c r="W103" s="50" t="str">
        <f t="shared" si="12"/>
        <v/>
      </c>
      <c r="X103" s="26"/>
      <c r="Y103" s="26"/>
      <c r="Z103" s="68" t="str">
        <f t="shared" si="13"/>
        <v/>
      </c>
      <c r="AA103" s="26"/>
      <c r="AB103" s="29"/>
    </row>
    <row r="104" spans="1:28" ht="15.75" customHeight="1" x14ac:dyDescent="0.3">
      <c r="A104" s="35" t="s">
        <v>55</v>
      </c>
      <c r="B104" s="35" t="str" cm="1">
        <f t="array" ref="B104">_xlfn.XLOOKUP(tbl_Pruebas[[#This Row],[Matrícula]],tbl_players[Matrícula],tbl_players[Nombres]&amp;" "&amp;tbl_players[Apellidos])</f>
        <v>Iván Andrés Pérez Fletes</v>
      </c>
      <c r="C104" s="35" t="str">
        <f>_xlfn.XLOOKUP(tbl_Pruebas[[#This Row],[Matrícula]],tbl_players[Matrícula],tbl_players[Pos])</f>
        <v>DL</v>
      </c>
      <c r="D104" s="25">
        <v>45322</v>
      </c>
      <c r="E104" s="25"/>
      <c r="F104" s="25"/>
      <c r="G104" s="45">
        <f t="shared" si="7"/>
        <v>1.58</v>
      </c>
      <c r="H104" s="56">
        <v>1.59</v>
      </c>
      <c r="I104" s="28">
        <v>1.58</v>
      </c>
      <c r="J104" s="28"/>
      <c r="K104" s="45">
        <f t="shared" si="8"/>
        <v>7.75</v>
      </c>
      <c r="L104" s="56">
        <v>7.75</v>
      </c>
      <c r="M104" s="28">
        <v>7.81</v>
      </c>
      <c r="N104" s="45">
        <f t="shared" si="9"/>
        <v>4.9000000000000004</v>
      </c>
      <c r="O104" s="56">
        <v>4.9000000000000004</v>
      </c>
      <c r="P104" s="28" t="s">
        <v>721</v>
      </c>
      <c r="Q104" s="45">
        <f t="shared" si="10"/>
        <v>2.63</v>
      </c>
      <c r="R104" s="56">
        <v>2.63</v>
      </c>
      <c r="S104" s="28" t="s">
        <v>721</v>
      </c>
      <c r="T104" s="40" t="str">
        <f t="shared" si="11"/>
        <v/>
      </c>
      <c r="U104" s="26"/>
      <c r="V104" s="26"/>
      <c r="W104" s="50" t="str">
        <f t="shared" si="12"/>
        <v/>
      </c>
      <c r="X104" s="26"/>
      <c r="Y104" s="26"/>
      <c r="Z104" s="68" t="str">
        <f t="shared" si="13"/>
        <v/>
      </c>
      <c r="AA104" s="26"/>
      <c r="AB104" s="29"/>
    </row>
    <row r="105" spans="1:28" ht="15.75" customHeight="1" x14ac:dyDescent="0.3">
      <c r="A105" s="35" t="s">
        <v>108</v>
      </c>
      <c r="B105" s="35" t="str" cm="1">
        <f t="array" ref="B105">_xlfn.XLOOKUP(tbl_Pruebas[[#This Row],[Matrícula]],tbl_players[Matrícula],tbl_players[Nombres]&amp;" "&amp;tbl_players[Apellidos])</f>
        <v>Edgar Santiago Martín Del Campo Mejía</v>
      </c>
      <c r="C105" s="35" t="str">
        <f>_xlfn.XLOOKUP(tbl_Pruebas[[#This Row],[Matrícula]],tbl_players[Matrícula],tbl_players[Pos])</f>
        <v>OL</v>
      </c>
      <c r="D105" s="25">
        <v>45322</v>
      </c>
      <c r="E105" s="25"/>
      <c r="F105" s="25"/>
      <c r="G105" s="45">
        <f t="shared" si="7"/>
        <v>1.69</v>
      </c>
      <c r="H105" s="56">
        <v>1.69</v>
      </c>
      <c r="I105" s="28">
        <v>1.75</v>
      </c>
      <c r="J105" s="28"/>
      <c r="K105" s="45">
        <f t="shared" si="8"/>
        <v>5.0599999999999996</v>
      </c>
      <c r="L105" s="56">
        <v>5.0599999999999996</v>
      </c>
      <c r="M105" s="28">
        <v>5.08</v>
      </c>
      <c r="N105" s="45">
        <f t="shared" si="9"/>
        <v>8.11</v>
      </c>
      <c r="O105" s="56">
        <v>8.25</v>
      </c>
      <c r="P105" s="28">
        <v>8.11</v>
      </c>
      <c r="Q105" s="45">
        <f t="shared" si="10"/>
        <v>2.12</v>
      </c>
      <c r="R105" s="56">
        <v>2.12</v>
      </c>
      <c r="S105" s="28" t="s">
        <v>721</v>
      </c>
      <c r="T105" s="40" t="str">
        <f t="shared" si="11"/>
        <v/>
      </c>
      <c r="U105" s="26"/>
      <c r="V105" s="26"/>
      <c r="W105" s="50" t="str">
        <f t="shared" si="12"/>
        <v/>
      </c>
      <c r="X105" s="26"/>
      <c r="Y105" s="26"/>
      <c r="Z105" s="68" t="str">
        <f t="shared" si="13"/>
        <v/>
      </c>
      <c r="AA105" s="26"/>
      <c r="AB105" s="29"/>
    </row>
    <row r="106" spans="1:28" ht="15.75" customHeight="1" x14ac:dyDescent="0.3">
      <c r="A106" s="35" t="s">
        <v>558</v>
      </c>
      <c r="B106" s="35" t="str" cm="1">
        <f t="array" ref="B106">_xlfn.XLOOKUP(tbl_Pruebas[[#This Row],[Matrícula]],tbl_players[Matrícula],tbl_players[Nombres]&amp;" "&amp;tbl_players[Apellidos])</f>
        <v>Jorge Alejandro Telona Servin</v>
      </c>
      <c r="C106" s="35" t="str">
        <f>_xlfn.XLOOKUP(tbl_Pruebas[[#This Row],[Matrícula]],tbl_players[Matrícula],tbl_players[Pos])</f>
        <v>LB</v>
      </c>
      <c r="D106" s="25">
        <v>45322</v>
      </c>
      <c r="E106" s="25"/>
      <c r="F106" s="25"/>
      <c r="G106" s="45">
        <f t="shared" si="7"/>
        <v>1.55</v>
      </c>
      <c r="H106" s="56">
        <v>1.56</v>
      </c>
      <c r="I106" s="28">
        <v>1.55</v>
      </c>
      <c r="J106" s="28"/>
      <c r="K106" s="45">
        <f t="shared" si="8"/>
        <v>4.82</v>
      </c>
      <c r="L106" s="56">
        <v>4.82</v>
      </c>
      <c r="M106" s="28">
        <v>5.0999999999999996</v>
      </c>
      <c r="N106" s="45">
        <f t="shared" si="9"/>
        <v>7.62</v>
      </c>
      <c r="O106" s="56">
        <v>7.75</v>
      </c>
      <c r="P106" s="28">
        <v>7.62</v>
      </c>
      <c r="Q106" s="45">
        <f t="shared" si="10"/>
        <v>2.42</v>
      </c>
      <c r="R106" s="56" t="s">
        <v>721</v>
      </c>
      <c r="S106" s="28">
        <v>2.42</v>
      </c>
      <c r="T106" s="40" t="str">
        <f t="shared" si="11"/>
        <v/>
      </c>
      <c r="U106" s="26"/>
      <c r="V106" s="26"/>
      <c r="W106" s="50" t="str">
        <f t="shared" si="12"/>
        <v/>
      </c>
      <c r="X106" s="26"/>
      <c r="Y106" s="26"/>
      <c r="Z106" s="68" t="str">
        <f t="shared" si="13"/>
        <v/>
      </c>
      <c r="AA106" s="26"/>
      <c r="AB106" s="29"/>
    </row>
    <row r="107" spans="1:28" ht="15.75" customHeight="1" x14ac:dyDescent="0.3">
      <c r="A107" s="35" t="s">
        <v>555</v>
      </c>
      <c r="B107" s="35" t="str" cm="1">
        <f t="array" ref="B107">_xlfn.XLOOKUP(tbl_Pruebas[[#This Row],[Matrícula]],tbl_players[Matrícula],tbl_players[Nombres]&amp;" "&amp;tbl_players[Apellidos])</f>
        <v>Liam Lopez Ferrer</v>
      </c>
      <c r="C107" s="35" t="str">
        <f>_xlfn.XLOOKUP(tbl_Pruebas[[#This Row],[Matrícula]],tbl_players[Matrícula],tbl_players[Pos])</f>
        <v>TE</v>
      </c>
      <c r="D107" s="25">
        <v>45322</v>
      </c>
      <c r="E107" s="25"/>
      <c r="F107" s="25"/>
      <c r="G107" s="45">
        <f t="shared" si="7"/>
        <v>1.57</v>
      </c>
      <c r="H107" s="56">
        <v>1.6</v>
      </c>
      <c r="I107" s="28">
        <v>1.57</v>
      </c>
      <c r="J107" s="28"/>
      <c r="K107" s="45">
        <f t="shared" si="8"/>
        <v>4.3499999999999996</v>
      </c>
      <c r="L107" s="56">
        <v>4.47</v>
      </c>
      <c r="M107" s="28">
        <v>4.3499999999999996</v>
      </c>
      <c r="N107" s="45">
        <f t="shared" si="9"/>
        <v>7.09</v>
      </c>
      <c r="O107" s="56">
        <v>7.25</v>
      </c>
      <c r="P107" s="28">
        <v>7.09</v>
      </c>
      <c r="Q107" s="45">
        <f t="shared" si="10"/>
        <v>2.44</v>
      </c>
      <c r="R107" s="56">
        <v>2.44</v>
      </c>
      <c r="S107" s="28" t="s">
        <v>721</v>
      </c>
      <c r="T107" s="40" t="str">
        <f t="shared" si="11"/>
        <v/>
      </c>
      <c r="U107" s="26"/>
      <c r="V107" s="26"/>
      <c r="W107" s="50" t="str">
        <f t="shared" si="12"/>
        <v/>
      </c>
      <c r="X107" s="26"/>
      <c r="Y107" s="26"/>
      <c r="Z107" s="68" t="str">
        <f t="shared" si="13"/>
        <v/>
      </c>
      <c r="AA107" s="26"/>
      <c r="AB107" s="29"/>
    </row>
    <row r="108" spans="1:28" ht="15.75" customHeight="1" x14ac:dyDescent="0.3">
      <c r="A108" s="35" t="s">
        <v>102</v>
      </c>
      <c r="B108" s="35" t="str" cm="1">
        <f t="array" ref="B108">_xlfn.XLOOKUP(tbl_Pruebas[[#This Row],[Matrícula]],tbl_players[Matrícula],tbl_players[Nombres]&amp;" "&amp;tbl_players[Apellidos])</f>
        <v>Kevin Emmanuel González García</v>
      </c>
      <c r="C108" s="35" t="str">
        <f>_xlfn.XLOOKUP(tbl_Pruebas[[#This Row],[Matrícula]],tbl_players[Matrícula],tbl_players[Pos])</f>
        <v>OL</v>
      </c>
      <c r="D108" s="25">
        <v>45322</v>
      </c>
      <c r="E108" s="25"/>
      <c r="F108" s="25"/>
      <c r="G108" s="45">
        <f t="shared" si="7"/>
        <v>1.95</v>
      </c>
      <c r="H108" s="56">
        <v>1.95</v>
      </c>
      <c r="I108" s="28">
        <v>2.0499999999999998</v>
      </c>
      <c r="J108" s="28"/>
      <c r="K108" s="45">
        <f t="shared" si="8"/>
        <v>5.79</v>
      </c>
      <c r="L108" s="56">
        <v>5.79</v>
      </c>
      <c r="M108" s="28">
        <v>5.86</v>
      </c>
      <c r="N108" s="45">
        <f t="shared" si="9"/>
        <v>9.49</v>
      </c>
      <c r="O108" s="56">
        <v>9.5</v>
      </c>
      <c r="P108" s="28">
        <v>9.49</v>
      </c>
      <c r="Q108" s="45">
        <f t="shared" si="10"/>
        <v>1.89</v>
      </c>
      <c r="R108" s="56" t="s">
        <v>721</v>
      </c>
      <c r="S108" s="28">
        <v>1.89</v>
      </c>
      <c r="T108" s="40" t="str">
        <f t="shared" si="11"/>
        <v/>
      </c>
      <c r="U108" s="26"/>
      <c r="V108" s="26"/>
      <c r="W108" s="50" t="str">
        <f t="shared" si="12"/>
        <v/>
      </c>
      <c r="X108" s="26"/>
      <c r="Y108" s="26"/>
      <c r="Z108" s="68" t="str">
        <f t="shared" si="13"/>
        <v/>
      </c>
      <c r="AA108" s="26"/>
      <c r="AB108" s="29"/>
    </row>
    <row r="109" spans="1:28" ht="15.75" customHeight="1" x14ac:dyDescent="0.3">
      <c r="A109" s="35" t="s">
        <v>567</v>
      </c>
      <c r="B109" s="35" t="str" cm="1">
        <f t="array" ref="B109">_xlfn.XLOOKUP(tbl_Pruebas[[#This Row],[Matrícula]],tbl_players[Matrícula],tbl_players[Nombres]&amp;" "&amp;tbl_players[Apellidos])</f>
        <v>Jose Rodriguez Arenivar</v>
      </c>
      <c r="C109" s="35" t="str">
        <f>_xlfn.XLOOKUP(tbl_Pruebas[[#This Row],[Matrícula]],tbl_players[Matrícula],tbl_players[Pos])</f>
        <v>RB</v>
      </c>
      <c r="D109" s="25">
        <v>45322</v>
      </c>
      <c r="E109" s="25"/>
      <c r="F109" s="25"/>
      <c r="G109" s="45">
        <f t="shared" si="7"/>
        <v>1.48</v>
      </c>
      <c r="H109" s="56">
        <v>1.48</v>
      </c>
      <c r="I109" s="28">
        <v>1.48</v>
      </c>
      <c r="J109" s="28"/>
      <c r="K109" s="45">
        <f t="shared" si="8"/>
        <v>4.55</v>
      </c>
      <c r="L109" s="56">
        <v>4.55</v>
      </c>
      <c r="M109" s="28">
        <v>4.68</v>
      </c>
      <c r="N109" s="45">
        <f t="shared" si="9"/>
        <v>7.3</v>
      </c>
      <c r="O109" s="56">
        <v>7.34</v>
      </c>
      <c r="P109" s="28">
        <v>7.3</v>
      </c>
      <c r="Q109" s="45">
        <f t="shared" si="10"/>
        <v>2.75</v>
      </c>
      <c r="R109" s="56">
        <v>2.7</v>
      </c>
      <c r="S109" s="28">
        <v>2.75</v>
      </c>
      <c r="T109" s="40" t="str">
        <f t="shared" si="11"/>
        <v/>
      </c>
      <c r="U109" s="26"/>
      <c r="V109" s="26"/>
      <c r="W109" s="50" t="str">
        <f t="shared" si="12"/>
        <v/>
      </c>
      <c r="X109" s="26"/>
      <c r="Y109" s="26"/>
      <c r="Z109" s="68" t="str">
        <f t="shared" si="13"/>
        <v/>
      </c>
      <c r="AA109" s="26"/>
      <c r="AB109" s="29"/>
    </row>
    <row r="110" spans="1:28" ht="15.75" customHeight="1" x14ac:dyDescent="0.3">
      <c r="A110" s="35" t="s">
        <v>145</v>
      </c>
      <c r="B110" s="35" t="str" cm="1">
        <f t="array" ref="B110">_xlfn.XLOOKUP(tbl_Pruebas[[#This Row],[Matrícula]],tbl_players[Matrícula],tbl_players[Nombres]&amp;" "&amp;tbl_players[Apellidos])</f>
        <v>Carlos Tristan Gamez Alvarez</v>
      </c>
      <c r="C110" s="35" t="str">
        <f>_xlfn.XLOOKUP(tbl_Pruebas[[#This Row],[Matrícula]],tbl_players[Matrícula],tbl_players[Pos])</f>
        <v>WR</v>
      </c>
      <c r="D110" s="25">
        <v>45322</v>
      </c>
      <c r="E110" s="25"/>
      <c r="F110" s="25"/>
      <c r="G110" s="45">
        <f t="shared" si="7"/>
        <v>1.41</v>
      </c>
      <c r="H110" s="56">
        <v>1.41</v>
      </c>
      <c r="I110" s="28">
        <v>1.41</v>
      </c>
      <c r="J110" s="28"/>
      <c r="K110" s="45">
        <f t="shared" si="8"/>
        <v>4.43</v>
      </c>
      <c r="L110" s="56">
        <v>4.43</v>
      </c>
      <c r="M110" s="28" t="s">
        <v>721</v>
      </c>
      <c r="N110" s="45">
        <f t="shared" si="9"/>
        <v>6.88</v>
      </c>
      <c r="O110" s="56">
        <v>6.88</v>
      </c>
      <c r="P110" s="28">
        <v>7.03</v>
      </c>
      <c r="Q110" s="45" t="str">
        <f t="shared" si="10"/>
        <v/>
      </c>
      <c r="R110" s="56" t="s">
        <v>721</v>
      </c>
      <c r="S110" s="28" t="s">
        <v>721</v>
      </c>
      <c r="T110" s="40" t="str">
        <f t="shared" si="11"/>
        <v/>
      </c>
      <c r="U110" s="26"/>
      <c r="V110" s="26"/>
      <c r="W110" s="50" t="str">
        <f t="shared" si="12"/>
        <v/>
      </c>
      <c r="X110" s="26"/>
      <c r="Y110" s="26"/>
      <c r="Z110" s="68" t="str">
        <f t="shared" si="13"/>
        <v/>
      </c>
      <c r="AA110" s="26"/>
      <c r="AB110" s="29"/>
    </row>
    <row r="111" spans="1:28" ht="15.75" customHeight="1" x14ac:dyDescent="0.3">
      <c r="A111" s="35" t="s">
        <v>573</v>
      </c>
      <c r="B111" s="35" t="str" cm="1">
        <f t="array" ref="B111">_xlfn.XLOOKUP(tbl_Pruebas[[#This Row],[Matrícula]],tbl_players[Matrícula],tbl_players[Nombres]&amp;" "&amp;tbl_players[Apellidos])</f>
        <v>Marco Pablo Merino Pérez</v>
      </c>
      <c r="C111" s="35" t="str">
        <f>_xlfn.XLOOKUP(tbl_Pruebas[[#This Row],[Matrícula]],tbl_players[Matrícula],tbl_players[Pos])</f>
        <v>OL</v>
      </c>
      <c r="D111" s="25">
        <v>45322</v>
      </c>
      <c r="E111" s="25"/>
      <c r="F111" s="25"/>
      <c r="G111" s="45">
        <f t="shared" si="7"/>
        <v>1.77</v>
      </c>
      <c r="H111" s="56">
        <v>1.77</v>
      </c>
      <c r="I111" s="28">
        <v>1.8</v>
      </c>
      <c r="J111" s="28"/>
      <c r="K111" s="45">
        <f t="shared" si="8"/>
        <v>5.29</v>
      </c>
      <c r="L111" s="56">
        <v>5.29</v>
      </c>
      <c r="M111" s="28">
        <v>5.32</v>
      </c>
      <c r="N111" s="45">
        <f t="shared" si="9"/>
        <v>8.5</v>
      </c>
      <c r="O111" s="56">
        <v>8.6999999999999993</v>
      </c>
      <c r="P111" s="28">
        <v>8.5</v>
      </c>
      <c r="Q111" s="45">
        <f t="shared" si="10"/>
        <v>2.0699999999999998</v>
      </c>
      <c r="R111" s="56">
        <v>2.06</v>
      </c>
      <c r="S111" s="28">
        <v>2.0699999999999998</v>
      </c>
      <c r="T111" s="40" t="str">
        <f t="shared" si="11"/>
        <v/>
      </c>
      <c r="U111" s="26"/>
      <c r="V111" s="26"/>
      <c r="W111" s="50" t="str">
        <f t="shared" si="12"/>
        <v/>
      </c>
      <c r="X111" s="26"/>
      <c r="Y111" s="26"/>
      <c r="Z111" s="68" t="str">
        <f t="shared" si="13"/>
        <v/>
      </c>
      <c r="AA111" s="26"/>
      <c r="AB111" s="29"/>
    </row>
    <row r="112" spans="1:28" ht="15.75" customHeight="1" x14ac:dyDescent="0.3">
      <c r="A112" s="35" t="s">
        <v>552</v>
      </c>
      <c r="B112" s="35" t="str" cm="1">
        <f t="array" ref="B112">_xlfn.XLOOKUP(tbl_Pruebas[[#This Row],[Matrícula]],tbl_players[Matrícula],tbl_players[Nombres]&amp;" "&amp;tbl_players[Apellidos])</f>
        <v>Luis Eduardo Velazquez Salinas</v>
      </c>
      <c r="C112" s="35" t="str">
        <f>_xlfn.XLOOKUP(tbl_Pruebas[[#This Row],[Matrícula]],tbl_players[Matrícula],tbl_players[Pos])</f>
        <v>K</v>
      </c>
      <c r="D112" s="25">
        <v>45322</v>
      </c>
      <c r="E112" s="25"/>
      <c r="F112" s="25"/>
      <c r="G112" s="45">
        <f t="shared" si="7"/>
        <v>1.57</v>
      </c>
      <c r="H112" s="56">
        <v>1.58</v>
      </c>
      <c r="I112" s="28">
        <v>1.57</v>
      </c>
      <c r="J112" s="28"/>
      <c r="K112" s="45">
        <f t="shared" si="8"/>
        <v>4.66</v>
      </c>
      <c r="L112" s="56">
        <v>4.6900000000000004</v>
      </c>
      <c r="M112" s="28">
        <v>4.66</v>
      </c>
      <c r="N112" s="45">
        <f t="shared" si="9"/>
        <v>7.58</v>
      </c>
      <c r="O112" s="56">
        <v>7.58</v>
      </c>
      <c r="P112" s="28">
        <v>7.95</v>
      </c>
      <c r="Q112" s="45" t="str">
        <f t="shared" si="10"/>
        <v/>
      </c>
      <c r="R112" s="56" t="s">
        <v>721</v>
      </c>
      <c r="S112" s="28" t="s">
        <v>721</v>
      </c>
      <c r="T112" s="40" t="str">
        <f t="shared" si="11"/>
        <v/>
      </c>
      <c r="U112" s="26"/>
      <c r="V112" s="26"/>
      <c r="W112" s="50" t="str">
        <f t="shared" si="12"/>
        <v/>
      </c>
      <c r="X112" s="26"/>
      <c r="Y112" s="26"/>
      <c r="Z112" s="68" t="str">
        <f t="shared" si="13"/>
        <v/>
      </c>
      <c r="AA112" s="26"/>
      <c r="AB112" s="29"/>
    </row>
    <row r="113" spans="1:28" ht="15.75" customHeight="1" x14ac:dyDescent="0.3">
      <c r="A113" s="35" t="s">
        <v>517</v>
      </c>
      <c r="B113" s="35" t="str" cm="1">
        <f t="array" ref="B113">_xlfn.XLOOKUP(tbl_Pruebas[[#This Row],[Matrícula]],tbl_players[Matrícula],tbl_players[Nombres]&amp;" "&amp;tbl_players[Apellidos])</f>
        <v>Roberto Tenorio Jiménez</v>
      </c>
      <c r="C113" s="35" t="str">
        <f>_xlfn.XLOOKUP(tbl_Pruebas[[#This Row],[Matrícula]],tbl_players[Matrícula],tbl_players[Pos])</f>
        <v>LB</v>
      </c>
      <c r="D113" s="25">
        <v>45322</v>
      </c>
      <c r="E113" s="25"/>
      <c r="F113" s="25"/>
      <c r="G113" s="45">
        <f t="shared" si="7"/>
        <v>1.58</v>
      </c>
      <c r="H113" s="56">
        <v>1.58</v>
      </c>
      <c r="I113" s="28">
        <v>1.6</v>
      </c>
      <c r="J113" s="28"/>
      <c r="K113" s="45">
        <f t="shared" si="8"/>
        <v>4.96</v>
      </c>
      <c r="L113" s="56">
        <v>5.0599999999999996</v>
      </c>
      <c r="M113" s="28">
        <v>4.96</v>
      </c>
      <c r="N113" s="45">
        <f t="shared" si="9"/>
        <v>8</v>
      </c>
      <c r="O113" s="56">
        <v>8</v>
      </c>
      <c r="P113" s="28">
        <v>8.1300000000000008</v>
      </c>
      <c r="Q113" s="45">
        <f t="shared" si="10"/>
        <v>2.15</v>
      </c>
      <c r="R113" s="56">
        <v>2.15</v>
      </c>
      <c r="S113" s="28" t="s">
        <v>721</v>
      </c>
      <c r="T113" s="40" t="str">
        <f t="shared" si="11"/>
        <v/>
      </c>
      <c r="U113" s="26"/>
      <c r="V113" s="26"/>
      <c r="W113" s="50" t="str">
        <f t="shared" si="12"/>
        <v/>
      </c>
      <c r="X113" s="26"/>
      <c r="Y113" s="26"/>
      <c r="Z113" s="68" t="str">
        <f t="shared" si="13"/>
        <v/>
      </c>
      <c r="AA113" s="26"/>
      <c r="AB113" s="29"/>
    </row>
    <row r="114" spans="1:28" ht="15.75" customHeight="1" x14ac:dyDescent="0.3">
      <c r="A114" s="35" t="s">
        <v>63</v>
      </c>
      <c r="B114" s="35" t="str" cm="1">
        <f t="array" ref="B114">_xlfn.XLOOKUP(tbl_Pruebas[[#This Row],[Matrícula]],tbl_players[Matrícula],tbl_players[Nombres]&amp;" "&amp;tbl_players[Apellidos])</f>
        <v>Omar David Ríos Monjaraz</v>
      </c>
      <c r="C114" s="35" t="str">
        <f>_xlfn.XLOOKUP(tbl_Pruebas[[#This Row],[Matrícula]],tbl_players[Matrícula],tbl_players[Pos])</f>
        <v>DL</v>
      </c>
      <c r="D114" s="25">
        <v>45322</v>
      </c>
      <c r="E114" s="25"/>
      <c r="F114" s="25"/>
      <c r="G114" s="45">
        <f t="shared" si="7"/>
        <v>1.57</v>
      </c>
      <c r="H114" s="56">
        <v>1.63</v>
      </c>
      <c r="I114" s="28">
        <v>1.57</v>
      </c>
      <c r="J114" s="28"/>
      <c r="K114" s="45">
        <f t="shared" si="8"/>
        <v>7.53</v>
      </c>
      <c r="L114" s="56">
        <v>7.53</v>
      </c>
      <c r="M114" s="28">
        <v>7.63</v>
      </c>
      <c r="N114" s="45">
        <f t="shared" si="9"/>
        <v>4.72</v>
      </c>
      <c r="O114" s="56">
        <v>4.72</v>
      </c>
      <c r="P114" s="28">
        <v>4.8600000000000003</v>
      </c>
      <c r="Q114" s="45">
        <f t="shared" si="10"/>
        <v>2.36</v>
      </c>
      <c r="R114" s="56">
        <v>2.34</v>
      </c>
      <c r="S114" s="28">
        <v>2.36</v>
      </c>
      <c r="T114" s="40" t="str">
        <f t="shared" si="11"/>
        <v/>
      </c>
      <c r="U114" s="26"/>
      <c r="V114" s="26"/>
      <c r="W114" s="50" t="str">
        <f t="shared" si="12"/>
        <v/>
      </c>
      <c r="X114" s="26"/>
      <c r="Y114" s="26"/>
      <c r="Z114" s="68" t="str">
        <f t="shared" si="13"/>
        <v/>
      </c>
      <c r="AA114" s="26"/>
      <c r="AB114" s="29"/>
    </row>
    <row r="115" spans="1:28" ht="15.75" customHeight="1" x14ac:dyDescent="0.3">
      <c r="A115" s="35" t="s">
        <v>137</v>
      </c>
      <c r="B115" s="35" t="str" cm="1">
        <f t="array" ref="B115">_xlfn.XLOOKUP(tbl_Pruebas[[#This Row],[Matrícula]],tbl_players[Matrícula],tbl_players[Nombres]&amp;" "&amp;tbl_players[Apellidos])</f>
        <v>Bruno Zuradelli Ramírez</v>
      </c>
      <c r="C115" s="35" t="str">
        <f>_xlfn.XLOOKUP(tbl_Pruebas[[#This Row],[Matrícula]],tbl_players[Matrícula],tbl_players[Pos])</f>
        <v>WR</v>
      </c>
      <c r="D115" s="25">
        <v>45322</v>
      </c>
      <c r="E115" s="25"/>
      <c r="F115" s="25"/>
      <c r="G115" s="45">
        <f t="shared" si="7"/>
        <v>1.49</v>
      </c>
      <c r="H115" s="56">
        <v>1.49</v>
      </c>
      <c r="I115" s="28">
        <v>1.51</v>
      </c>
      <c r="J115" s="28"/>
      <c r="K115" s="45">
        <f t="shared" si="8"/>
        <v>4.47</v>
      </c>
      <c r="L115" s="56">
        <v>4.6500000000000004</v>
      </c>
      <c r="M115" s="28">
        <v>4.47</v>
      </c>
      <c r="N115" s="45">
        <f t="shared" si="9"/>
        <v>7.45</v>
      </c>
      <c r="O115" s="56">
        <v>7.47</v>
      </c>
      <c r="P115" s="28">
        <v>7.45</v>
      </c>
      <c r="Q115" s="45">
        <f t="shared" si="10"/>
        <v>2.64</v>
      </c>
      <c r="R115" s="56">
        <v>2.64</v>
      </c>
      <c r="S115" s="28">
        <v>2.63</v>
      </c>
      <c r="T115" s="40" t="str">
        <f t="shared" si="11"/>
        <v/>
      </c>
      <c r="U115" s="26"/>
      <c r="V115" s="26"/>
      <c r="W115" s="50" t="str">
        <f t="shared" si="12"/>
        <v/>
      </c>
      <c r="X115" s="26"/>
      <c r="Y115" s="26"/>
      <c r="Z115" s="68" t="str">
        <f t="shared" si="13"/>
        <v/>
      </c>
      <c r="AA115" s="26"/>
      <c r="AB115" s="29"/>
    </row>
    <row r="116" spans="1:28" ht="15.75" customHeight="1" x14ac:dyDescent="0.3">
      <c r="A116" s="35" t="s">
        <v>68</v>
      </c>
      <c r="B116" s="35" t="str" cm="1">
        <f t="array" ref="B116">_xlfn.XLOOKUP(tbl_Pruebas[[#This Row],[Matrícula]],tbl_players[Matrícula],tbl_players[Nombres]&amp;" "&amp;tbl_players[Apellidos])</f>
        <v>Mauricio Xavier Rodea Zempoalteca</v>
      </c>
      <c r="C116" s="35" t="str">
        <f>_xlfn.XLOOKUP(tbl_Pruebas[[#This Row],[Matrícula]],tbl_players[Matrícula],tbl_players[Pos])</f>
        <v>LB</v>
      </c>
      <c r="D116" s="25">
        <v>45322</v>
      </c>
      <c r="E116" s="25"/>
      <c r="F116" s="25"/>
      <c r="G116" s="45">
        <f t="shared" si="7"/>
        <v>1.59</v>
      </c>
      <c r="H116" s="56">
        <v>1.61</v>
      </c>
      <c r="I116" s="28">
        <v>1.59</v>
      </c>
      <c r="J116" s="28"/>
      <c r="K116" s="45">
        <f t="shared" si="8"/>
        <v>4.58</v>
      </c>
      <c r="L116" s="56">
        <v>4.62</v>
      </c>
      <c r="M116" s="28">
        <v>4.58</v>
      </c>
      <c r="N116" s="45">
        <f t="shared" si="9"/>
        <v>7.61</v>
      </c>
      <c r="O116" s="56">
        <v>7.72</v>
      </c>
      <c r="P116" s="28">
        <v>7.61</v>
      </c>
      <c r="Q116" s="45">
        <f t="shared" si="10"/>
        <v>2.35</v>
      </c>
      <c r="R116" s="56">
        <v>2.35</v>
      </c>
      <c r="S116" s="28">
        <v>2.29</v>
      </c>
      <c r="T116" s="40" t="str">
        <f t="shared" si="11"/>
        <v/>
      </c>
      <c r="U116" s="26"/>
      <c r="V116" s="26"/>
      <c r="W116" s="50" t="str">
        <f t="shared" si="12"/>
        <v/>
      </c>
      <c r="X116" s="26"/>
      <c r="Y116" s="26"/>
      <c r="Z116" s="68" t="str">
        <f t="shared" si="13"/>
        <v/>
      </c>
      <c r="AA116" s="26"/>
      <c r="AB116" s="29"/>
    </row>
    <row r="117" spans="1:28" ht="15.75" customHeight="1" x14ac:dyDescent="0.3">
      <c r="A117" s="35" t="s">
        <v>141</v>
      </c>
      <c r="B117" s="35" t="str" cm="1">
        <f t="array" ref="B117">_xlfn.XLOOKUP(tbl_Pruebas[[#This Row],[Matrícula]],tbl_players[Matrícula],tbl_players[Nombres]&amp;" "&amp;tbl_players[Apellidos])</f>
        <v>Enrique Sánchez Meixueiro</v>
      </c>
      <c r="C117" s="35" t="str">
        <f>_xlfn.XLOOKUP(tbl_Pruebas[[#This Row],[Matrícula]],tbl_players[Matrícula],tbl_players[Pos])</f>
        <v>WR</v>
      </c>
      <c r="D117" s="25">
        <v>45322</v>
      </c>
      <c r="E117" s="25"/>
      <c r="F117" s="25"/>
      <c r="G117" s="45">
        <f t="shared" si="7"/>
        <v>1.49</v>
      </c>
      <c r="H117" s="56">
        <v>1.49</v>
      </c>
      <c r="I117" s="28">
        <v>1.5</v>
      </c>
      <c r="J117" s="28"/>
      <c r="K117" s="45">
        <f t="shared" si="8"/>
        <v>4.34</v>
      </c>
      <c r="L117" s="56">
        <v>4.34</v>
      </c>
      <c r="M117" s="28">
        <v>4.5</v>
      </c>
      <c r="N117" s="45">
        <f t="shared" si="9"/>
        <v>7.25</v>
      </c>
      <c r="O117" s="56">
        <v>8.84</v>
      </c>
      <c r="P117" s="28">
        <v>7.25</v>
      </c>
      <c r="Q117" s="45">
        <f t="shared" si="10"/>
        <v>2.81</v>
      </c>
      <c r="R117" s="56">
        <v>2.74</v>
      </c>
      <c r="S117" s="28">
        <v>2.81</v>
      </c>
      <c r="T117" s="40" t="str">
        <f t="shared" si="11"/>
        <v/>
      </c>
      <c r="U117" s="26"/>
      <c r="V117" s="26"/>
      <c r="W117" s="50" t="str">
        <f t="shared" si="12"/>
        <v/>
      </c>
      <c r="X117" s="26"/>
      <c r="Y117" s="26"/>
      <c r="Z117" s="68" t="str">
        <f t="shared" si="13"/>
        <v/>
      </c>
      <c r="AA117" s="26"/>
      <c r="AB117" s="29"/>
    </row>
    <row r="118" spans="1:28" ht="15.75" customHeight="1" x14ac:dyDescent="0.3">
      <c r="A118" s="35" t="s">
        <v>21</v>
      </c>
      <c r="B118" s="35" t="str" cm="1">
        <f t="array" ref="B118">_xlfn.XLOOKUP(tbl_Pruebas[[#This Row],[Matrícula]],tbl_players[Matrícula],tbl_players[Nombres]&amp;" "&amp;tbl_players[Apellidos])</f>
        <v>David Bazaldúa Méndez</v>
      </c>
      <c r="C118" s="35" t="str">
        <f>_xlfn.XLOOKUP(tbl_Pruebas[[#This Row],[Matrícula]],tbl_players[Matrícula],tbl_players[Pos])</f>
        <v>S</v>
      </c>
      <c r="D118" s="25">
        <v>45322</v>
      </c>
      <c r="E118" s="25"/>
      <c r="F118" s="25"/>
      <c r="G118" s="45">
        <f t="shared" si="7"/>
        <v>1.48</v>
      </c>
      <c r="H118" s="56">
        <v>1.48</v>
      </c>
      <c r="I118" s="28">
        <v>1.54</v>
      </c>
      <c r="J118" s="28"/>
      <c r="K118" s="45">
        <f t="shared" si="8"/>
        <v>4.33</v>
      </c>
      <c r="L118" s="56">
        <v>4.33</v>
      </c>
      <c r="M118" s="28">
        <v>4.4400000000000004</v>
      </c>
      <c r="N118" s="45">
        <f t="shared" si="9"/>
        <v>7.6</v>
      </c>
      <c r="O118" s="56">
        <v>8.14</v>
      </c>
      <c r="P118" s="28">
        <v>7.6</v>
      </c>
      <c r="Q118" s="45">
        <f t="shared" si="10"/>
        <v>2.52</v>
      </c>
      <c r="R118" s="56">
        <v>2.52</v>
      </c>
      <c r="S118" s="28" t="s">
        <v>721</v>
      </c>
      <c r="T118" s="40" t="str">
        <f t="shared" si="11"/>
        <v/>
      </c>
      <c r="U118" s="26"/>
      <c r="V118" s="26"/>
      <c r="W118" s="50" t="str">
        <f t="shared" si="12"/>
        <v/>
      </c>
      <c r="X118" s="26"/>
      <c r="Y118" s="26"/>
      <c r="Z118" s="68" t="str">
        <f t="shared" si="13"/>
        <v/>
      </c>
      <c r="AA118" s="26"/>
      <c r="AB118" s="29"/>
    </row>
    <row r="119" spans="1:28" ht="15.75" customHeight="1" x14ac:dyDescent="0.3">
      <c r="A119" s="35" t="s">
        <v>530</v>
      </c>
      <c r="B119" s="35" t="str" cm="1">
        <f t="array" ref="B119">_xlfn.XLOOKUP(tbl_Pruebas[[#This Row],[Matrícula]],tbl_players[Matrícula],tbl_players[Nombres]&amp;" "&amp;tbl_players[Apellidos])</f>
        <v>Jorge Luna Rueda</v>
      </c>
      <c r="C119" s="35" t="str">
        <f>_xlfn.XLOOKUP(tbl_Pruebas[[#This Row],[Matrícula]],tbl_players[Matrícula],tbl_players[Pos])</f>
        <v>CB</v>
      </c>
      <c r="D119" s="25">
        <v>45322</v>
      </c>
      <c r="E119" s="25"/>
      <c r="F119" s="25"/>
      <c r="G119" s="45">
        <f t="shared" si="7"/>
        <v>1.59</v>
      </c>
      <c r="H119" s="56">
        <v>1.59</v>
      </c>
      <c r="I119" s="28">
        <v>1.59</v>
      </c>
      <c r="J119" s="28"/>
      <c r="K119" s="45">
        <f t="shared" si="8"/>
        <v>4.49</v>
      </c>
      <c r="L119" s="56">
        <v>4.62</v>
      </c>
      <c r="M119" s="28">
        <v>4.49</v>
      </c>
      <c r="N119" s="45">
        <f t="shared" si="9"/>
        <v>7.49</v>
      </c>
      <c r="O119" s="56">
        <v>7.65</v>
      </c>
      <c r="P119" s="28">
        <v>7.49</v>
      </c>
      <c r="Q119" s="45">
        <f t="shared" si="10"/>
        <v>2.46</v>
      </c>
      <c r="R119" s="56" t="s">
        <v>721</v>
      </c>
      <c r="S119" s="28">
        <v>2.46</v>
      </c>
      <c r="T119" s="40" t="str">
        <f t="shared" si="11"/>
        <v/>
      </c>
      <c r="U119" s="26"/>
      <c r="V119" s="26"/>
      <c r="W119" s="50" t="str">
        <f t="shared" si="12"/>
        <v/>
      </c>
      <c r="X119" s="26"/>
      <c r="Y119" s="26"/>
      <c r="Z119" s="68" t="str">
        <f t="shared" si="13"/>
        <v/>
      </c>
      <c r="AA119" s="26"/>
      <c r="AB119" s="29"/>
    </row>
    <row r="120" spans="1:28" ht="15.75" customHeight="1" x14ac:dyDescent="0.3">
      <c r="A120" s="35" t="s">
        <v>26</v>
      </c>
      <c r="B120" s="35" t="str" cm="1">
        <f t="array" ref="B120">_xlfn.XLOOKUP(tbl_Pruebas[[#This Row],[Matrícula]],tbl_players[Matrícula],tbl_players[Nombres]&amp;" "&amp;tbl_players[Apellidos])</f>
        <v>Luis Ignacio Pelayo Castillo</v>
      </c>
      <c r="C120" s="35" t="str">
        <f>_xlfn.XLOOKUP(tbl_Pruebas[[#This Row],[Matrícula]],tbl_players[Matrícula],tbl_players[Pos])</f>
        <v>CB</v>
      </c>
      <c r="D120" s="25">
        <v>45322</v>
      </c>
      <c r="E120" s="25"/>
      <c r="F120" s="25"/>
      <c r="G120" s="45">
        <f t="shared" si="7"/>
        <v>1.38</v>
      </c>
      <c r="H120" s="56">
        <v>1.38</v>
      </c>
      <c r="I120" s="28">
        <v>1.48</v>
      </c>
      <c r="J120" s="28"/>
      <c r="K120" s="45">
        <f t="shared" si="8"/>
        <v>4.33</v>
      </c>
      <c r="L120" s="56">
        <v>4.4000000000000004</v>
      </c>
      <c r="M120" s="28">
        <v>4.33</v>
      </c>
      <c r="N120" s="45">
        <f t="shared" si="9"/>
        <v>7.28</v>
      </c>
      <c r="O120" s="56">
        <v>7.28</v>
      </c>
      <c r="P120" s="28">
        <v>7.45</v>
      </c>
      <c r="Q120" s="45">
        <f t="shared" si="10"/>
        <v>2.71</v>
      </c>
      <c r="R120" s="56">
        <v>2.66</v>
      </c>
      <c r="S120" s="28">
        <v>2.71</v>
      </c>
      <c r="T120" s="40" t="str">
        <f t="shared" si="11"/>
        <v/>
      </c>
      <c r="U120" s="26"/>
      <c r="V120" s="26"/>
      <c r="W120" s="50" t="str">
        <f t="shared" si="12"/>
        <v/>
      </c>
      <c r="X120" s="26"/>
      <c r="Y120" s="26"/>
      <c r="Z120" s="68" t="str">
        <f t="shared" si="13"/>
        <v/>
      </c>
      <c r="AA120" s="26"/>
      <c r="AB120" s="29"/>
    </row>
    <row r="121" spans="1:28" ht="15.75" customHeight="1" x14ac:dyDescent="0.3">
      <c r="A121" s="35" t="s">
        <v>520</v>
      </c>
      <c r="B121" s="35" t="str" cm="1">
        <f t="array" ref="B121">_xlfn.XLOOKUP(tbl_Pruebas[[#This Row],[Matrícula]],tbl_players[Matrícula],tbl_players[Nombres]&amp;" "&amp;tbl_players[Apellidos])</f>
        <v>Adán Avila Esparza</v>
      </c>
      <c r="C121" s="35" t="str">
        <f>_xlfn.XLOOKUP(tbl_Pruebas[[#This Row],[Matrícula]],tbl_players[Matrícula],tbl_players[Pos])</f>
        <v>RB</v>
      </c>
      <c r="D121" s="25">
        <v>45322</v>
      </c>
      <c r="E121" s="25"/>
      <c r="F121" s="25"/>
      <c r="G121" s="45">
        <f t="shared" si="7"/>
        <v>1.51</v>
      </c>
      <c r="H121" s="56">
        <v>1.58</v>
      </c>
      <c r="I121" s="28">
        <v>1.51</v>
      </c>
      <c r="J121" s="28"/>
      <c r="K121" s="45">
        <f t="shared" si="8"/>
        <v>4.47</v>
      </c>
      <c r="L121" s="56" t="s">
        <v>721</v>
      </c>
      <c r="M121" s="28">
        <v>4.47</v>
      </c>
      <c r="N121" s="45">
        <f t="shared" si="9"/>
        <v>7.24</v>
      </c>
      <c r="O121" s="56">
        <v>7.4</v>
      </c>
      <c r="P121" s="28">
        <v>7.24</v>
      </c>
      <c r="Q121" s="45">
        <f t="shared" si="10"/>
        <v>2.41</v>
      </c>
      <c r="R121" s="56">
        <v>2.41</v>
      </c>
      <c r="S121" s="28">
        <v>2.4</v>
      </c>
      <c r="T121" s="40" t="str">
        <f t="shared" si="11"/>
        <v/>
      </c>
      <c r="U121" s="26"/>
      <c r="V121" s="26"/>
      <c r="W121" s="50" t="str">
        <f t="shared" si="12"/>
        <v/>
      </c>
      <c r="X121" s="26"/>
      <c r="Y121" s="26"/>
      <c r="Z121" s="68" t="str">
        <f t="shared" si="13"/>
        <v/>
      </c>
      <c r="AA121" s="26"/>
      <c r="AB121" s="29"/>
    </row>
    <row r="122" spans="1:28" ht="15.75" customHeight="1" x14ac:dyDescent="0.3">
      <c r="A122" s="35" t="s">
        <v>19</v>
      </c>
      <c r="B122" s="35" t="str" cm="1">
        <f t="array" ref="B122">_xlfn.XLOOKUP(tbl_Pruebas[[#This Row],[Matrícula]],tbl_players[Matrícula],tbl_players[Nombres]&amp;" "&amp;tbl_players[Apellidos])</f>
        <v>Paulo Lerma Aburto</v>
      </c>
      <c r="C122" s="35" t="str">
        <f>_xlfn.XLOOKUP(tbl_Pruebas[[#This Row],[Matrícula]],tbl_players[Matrícula],tbl_players[Pos])</f>
        <v>S</v>
      </c>
      <c r="D122" s="25">
        <v>45322</v>
      </c>
      <c r="E122" s="25"/>
      <c r="F122" s="25"/>
      <c r="G122" s="45">
        <f t="shared" si="7"/>
        <v>1.45</v>
      </c>
      <c r="H122" s="56">
        <v>1.49</v>
      </c>
      <c r="I122" s="28">
        <v>1.45</v>
      </c>
      <c r="J122" s="28"/>
      <c r="K122" s="45">
        <f t="shared" si="8"/>
        <v>4.49</v>
      </c>
      <c r="L122" s="56">
        <v>4.49</v>
      </c>
      <c r="M122" s="28">
        <v>4.6399999999999997</v>
      </c>
      <c r="N122" s="45">
        <f t="shared" si="9"/>
        <v>7.44</v>
      </c>
      <c r="O122" s="56">
        <v>7.44</v>
      </c>
      <c r="P122" s="28">
        <v>7.73</v>
      </c>
      <c r="Q122" s="45">
        <f t="shared" si="10"/>
        <v>2.63</v>
      </c>
      <c r="R122" s="56" t="s">
        <v>721</v>
      </c>
      <c r="S122" s="28">
        <v>2.63</v>
      </c>
      <c r="T122" s="40" t="str">
        <f t="shared" si="11"/>
        <v/>
      </c>
      <c r="U122" s="26"/>
      <c r="V122" s="26"/>
      <c r="W122" s="50" t="str">
        <f t="shared" si="12"/>
        <v/>
      </c>
      <c r="X122" s="26"/>
      <c r="Y122" s="26"/>
      <c r="Z122" s="68" t="str">
        <f t="shared" si="13"/>
        <v/>
      </c>
      <c r="AA122" s="26"/>
      <c r="AB122" s="29"/>
    </row>
    <row r="123" spans="1:28" ht="15.75" customHeight="1" x14ac:dyDescent="0.3">
      <c r="A123" s="35" t="s">
        <v>269</v>
      </c>
      <c r="B123" s="35" t="str" cm="1">
        <f t="array" ref="B123">_xlfn.XLOOKUP(tbl_Pruebas[[#This Row],[Matrícula]],tbl_players[Matrícula],tbl_players[Nombres]&amp;" "&amp;tbl_players[Apellidos])</f>
        <v>David Mateo Jimenez Paz</v>
      </c>
      <c r="C123" s="35" t="str">
        <f>_xlfn.XLOOKUP(tbl_Pruebas[[#This Row],[Matrícula]],tbl_players[Matrícula],tbl_players[Pos])</f>
        <v>LB</v>
      </c>
      <c r="D123" s="25">
        <v>45322</v>
      </c>
      <c r="E123" s="25"/>
      <c r="F123" s="25"/>
      <c r="G123" s="45">
        <f t="shared" si="7"/>
        <v>1.55</v>
      </c>
      <c r="H123" s="56">
        <v>1.55</v>
      </c>
      <c r="I123" s="28">
        <v>1.65</v>
      </c>
      <c r="J123" s="28"/>
      <c r="K123" s="45">
        <f t="shared" si="8"/>
        <v>7.97</v>
      </c>
      <c r="L123" s="56">
        <v>8.25</v>
      </c>
      <c r="M123" s="28">
        <v>7.97</v>
      </c>
      <c r="N123" s="45">
        <f t="shared" si="9"/>
        <v>4.93</v>
      </c>
      <c r="O123" s="56">
        <v>4.93</v>
      </c>
      <c r="P123" s="28">
        <v>5.12</v>
      </c>
      <c r="Q123" s="45">
        <f t="shared" si="10"/>
        <v>2.25</v>
      </c>
      <c r="R123" s="56">
        <v>2.25</v>
      </c>
      <c r="S123" s="28" t="s">
        <v>721</v>
      </c>
      <c r="T123" s="40" t="str">
        <f t="shared" si="11"/>
        <v/>
      </c>
      <c r="U123" s="26"/>
      <c r="V123" s="26"/>
      <c r="W123" s="50" t="str">
        <f t="shared" si="12"/>
        <v/>
      </c>
      <c r="X123" s="26"/>
      <c r="Y123" s="26"/>
      <c r="Z123" s="68" t="str">
        <f t="shared" si="13"/>
        <v/>
      </c>
      <c r="AA123" s="26"/>
      <c r="AB123" s="29"/>
    </row>
    <row r="124" spans="1:28" ht="15.75" customHeight="1" x14ac:dyDescent="0.3">
      <c r="A124" s="35" t="s">
        <v>128</v>
      </c>
      <c r="B124" s="35" t="str" cm="1">
        <f t="array" ref="B124">_xlfn.XLOOKUP(tbl_Pruebas[[#This Row],[Matrícula]],tbl_players[Matrícula],tbl_players[Nombres]&amp;" "&amp;tbl_players[Apellidos])</f>
        <v>Sebastián Andrés Araujo Corona</v>
      </c>
      <c r="C124" s="35" t="str">
        <f>_xlfn.XLOOKUP(tbl_Pruebas[[#This Row],[Matrícula]],tbl_players[Matrícula],tbl_players[Pos])</f>
        <v>TE</v>
      </c>
      <c r="D124" s="25">
        <v>45322</v>
      </c>
      <c r="E124" s="25"/>
      <c r="F124" s="25"/>
      <c r="G124" s="45">
        <f t="shared" si="7"/>
        <v>1.65</v>
      </c>
      <c r="H124" s="56">
        <v>1.65</v>
      </c>
      <c r="I124" s="28">
        <v>1.69</v>
      </c>
      <c r="J124" s="28"/>
      <c r="K124" s="45">
        <f t="shared" si="8"/>
        <v>4.6900000000000004</v>
      </c>
      <c r="L124" s="56">
        <v>4.79</v>
      </c>
      <c r="M124" s="28">
        <v>4.6900000000000004</v>
      </c>
      <c r="N124" s="45">
        <f t="shared" si="9"/>
        <v>7.54</v>
      </c>
      <c r="O124" s="56">
        <v>7.7</v>
      </c>
      <c r="P124" s="28">
        <v>7.54</v>
      </c>
      <c r="Q124" s="45">
        <f t="shared" si="10"/>
        <v>2.48</v>
      </c>
      <c r="R124" s="56">
        <v>2.48</v>
      </c>
      <c r="S124" s="28">
        <v>2.41</v>
      </c>
      <c r="T124" s="40" t="str">
        <f t="shared" si="11"/>
        <v/>
      </c>
      <c r="U124" s="26"/>
      <c r="V124" s="26"/>
      <c r="W124" s="50" t="str">
        <f t="shared" si="12"/>
        <v/>
      </c>
      <c r="X124" s="26"/>
      <c r="Y124" s="26"/>
      <c r="Z124" s="68" t="str">
        <f t="shared" si="13"/>
        <v/>
      </c>
      <c r="AA124" s="26"/>
      <c r="AB124" s="29"/>
    </row>
    <row r="125" spans="1:28" ht="15.75" customHeight="1" x14ac:dyDescent="0.3">
      <c r="A125" s="35" t="s">
        <v>95</v>
      </c>
      <c r="B125" s="35" t="str" cm="1">
        <f t="array" ref="B125">_xlfn.XLOOKUP(tbl_Pruebas[[#This Row],[Matrícula]],tbl_players[Matrícula],tbl_players[Nombres]&amp;" "&amp;tbl_players[Apellidos])</f>
        <v>Juan Manuel Galván García</v>
      </c>
      <c r="C125" s="35" t="str">
        <f>_xlfn.XLOOKUP(tbl_Pruebas[[#This Row],[Matrícula]],tbl_players[Matrícula],tbl_players[Pos])</f>
        <v>OL</v>
      </c>
      <c r="D125" s="25">
        <v>45322</v>
      </c>
      <c r="E125" s="25"/>
      <c r="F125" s="25"/>
      <c r="G125" s="45">
        <f t="shared" si="7"/>
        <v>1.85</v>
      </c>
      <c r="H125" s="56">
        <v>1.86</v>
      </c>
      <c r="I125" s="28">
        <v>1.85</v>
      </c>
      <c r="J125" s="28"/>
      <c r="K125" s="45">
        <f t="shared" si="8"/>
        <v>5.32</v>
      </c>
      <c r="L125" s="56">
        <v>5.49</v>
      </c>
      <c r="M125" s="28">
        <v>5.32</v>
      </c>
      <c r="N125" s="45">
        <f t="shared" si="9"/>
        <v>8.3800000000000008</v>
      </c>
      <c r="O125" s="56">
        <v>8.58</v>
      </c>
      <c r="P125" s="28">
        <v>8.3800000000000008</v>
      </c>
      <c r="Q125" s="45">
        <f t="shared" si="10"/>
        <v>2.0299999999999998</v>
      </c>
      <c r="R125" s="56">
        <v>2.0299999999999998</v>
      </c>
      <c r="S125" s="28">
        <v>2.0299999999999998</v>
      </c>
      <c r="T125" s="40" t="str">
        <f t="shared" si="11"/>
        <v/>
      </c>
      <c r="U125" s="26"/>
      <c r="V125" s="26"/>
      <c r="W125" s="50" t="str">
        <f t="shared" si="12"/>
        <v/>
      </c>
      <c r="X125" s="26"/>
      <c r="Y125" s="26"/>
      <c r="Z125" s="68" t="str">
        <f t="shared" si="13"/>
        <v/>
      </c>
      <c r="AA125" s="26"/>
      <c r="AB125" s="29"/>
    </row>
    <row r="126" spans="1:28" ht="15.75" customHeight="1" x14ac:dyDescent="0.3">
      <c r="A126" s="35" t="s">
        <v>328</v>
      </c>
      <c r="B126" s="35" t="str" cm="1">
        <f t="array" ref="B126">_xlfn.XLOOKUP(tbl_Pruebas[[#This Row],[Matrícula]],tbl_players[Matrícula],tbl_players[Nombres]&amp;" "&amp;tbl_players[Apellidos])</f>
        <v>Gustavo Sandoval Baz</v>
      </c>
      <c r="C126" s="35" t="str">
        <f>_xlfn.XLOOKUP(tbl_Pruebas[[#This Row],[Matrícula]],tbl_players[Matrícula],tbl_players[Pos])</f>
        <v>WR</v>
      </c>
      <c r="D126" s="25">
        <v>45322</v>
      </c>
      <c r="E126" s="25"/>
      <c r="F126" s="25"/>
      <c r="G126" s="45">
        <f t="shared" si="7"/>
        <v>1.41</v>
      </c>
      <c r="H126" s="56">
        <v>1.41</v>
      </c>
      <c r="I126" s="28">
        <v>1.48</v>
      </c>
      <c r="J126" s="28"/>
      <c r="K126" s="45">
        <f t="shared" si="8"/>
        <v>4.4400000000000004</v>
      </c>
      <c r="L126" s="56">
        <v>4.4400000000000004</v>
      </c>
      <c r="M126" s="28">
        <v>4.46</v>
      </c>
      <c r="N126" s="45">
        <f t="shared" si="9"/>
        <v>7.16</v>
      </c>
      <c r="O126" s="56">
        <v>7.16</v>
      </c>
      <c r="P126" s="28">
        <v>7.23</v>
      </c>
      <c r="Q126" s="45">
        <f t="shared" si="10"/>
        <v>2.89</v>
      </c>
      <c r="R126" s="56" t="s">
        <v>721</v>
      </c>
      <c r="S126" s="28">
        <v>2.89</v>
      </c>
      <c r="T126" s="40" t="str">
        <f t="shared" si="11"/>
        <v/>
      </c>
      <c r="U126" s="26"/>
      <c r="V126" s="26"/>
      <c r="W126" s="50" t="str">
        <f t="shared" si="12"/>
        <v/>
      </c>
      <c r="X126" s="26"/>
      <c r="Y126" s="26"/>
      <c r="Z126" s="68" t="str">
        <f t="shared" si="13"/>
        <v/>
      </c>
      <c r="AA126" s="26"/>
      <c r="AB126" s="29"/>
    </row>
    <row r="127" spans="1:28" ht="15.75" customHeight="1" x14ac:dyDescent="0.3">
      <c r="A127" s="35" t="s">
        <v>48</v>
      </c>
      <c r="B127" s="35" t="str" cm="1">
        <f t="array" ref="B127">_xlfn.XLOOKUP(tbl_Pruebas[[#This Row],[Matrícula]],tbl_players[Matrícula],tbl_players[Nombres]&amp;" "&amp;tbl_players[Apellidos])</f>
        <v>Santiago Garcia Gandarillas</v>
      </c>
      <c r="C127" s="35" t="str">
        <f>_xlfn.XLOOKUP(tbl_Pruebas[[#This Row],[Matrícula]],tbl_players[Matrícula],tbl_players[Pos])</f>
        <v>S</v>
      </c>
      <c r="D127" s="25">
        <v>45322</v>
      </c>
      <c r="E127" s="25"/>
      <c r="F127" s="25"/>
      <c r="G127" s="45">
        <f t="shared" si="7"/>
        <v>1.48</v>
      </c>
      <c r="H127" s="56">
        <v>1.51</v>
      </c>
      <c r="I127" s="28">
        <v>1.48</v>
      </c>
      <c r="J127" s="28"/>
      <c r="K127" s="45">
        <f t="shared" si="8"/>
        <v>4.58</v>
      </c>
      <c r="L127" s="56">
        <v>4.5999999999999996</v>
      </c>
      <c r="M127" s="28">
        <v>4.58</v>
      </c>
      <c r="N127" s="45">
        <f t="shared" si="9"/>
        <v>7.88</v>
      </c>
      <c r="O127" s="56">
        <v>8.1300000000000008</v>
      </c>
      <c r="P127" s="28">
        <v>7.88</v>
      </c>
      <c r="Q127" s="45">
        <f t="shared" si="10"/>
        <v>2.63</v>
      </c>
      <c r="R127" s="56">
        <v>2.59</v>
      </c>
      <c r="S127" s="28">
        <v>2.63</v>
      </c>
      <c r="T127" s="40" t="str">
        <f t="shared" si="11"/>
        <v/>
      </c>
      <c r="U127" s="26"/>
      <c r="V127" s="26"/>
      <c r="W127" s="50" t="str">
        <f t="shared" si="12"/>
        <v/>
      </c>
      <c r="X127" s="26"/>
      <c r="Y127" s="26"/>
      <c r="Z127" s="68" t="str">
        <f t="shared" si="13"/>
        <v/>
      </c>
      <c r="AA127" s="26"/>
      <c r="AB127" s="29"/>
    </row>
    <row r="128" spans="1:28" ht="15.75" customHeight="1" x14ac:dyDescent="0.3">
      <c r="A128" s="35" t="s">
        <v>44</v>
      </c>
      <c r="B128" s="35" t="str" cm="1">
        <f t="array" ref="B128">_xlfn.XLOOKUP(tbl_Pruebas[[#This Row],[Matrícula]],tbl_players[Matrícula],tbl_players[Nombres]&amp;" "&amp;tbl_players[Apellidos])</f>
        <v>Rafael De La Concha García</v>
      </c>
      <c r="C128" s="35" t="str">
        <f>_xlfn.XLOOKUP(tbl_Pruebas[[#This Row],[Matrícula]],tbl_players[Matrícula],tbl_players[Pos])</f>
        <v>CB</v>
      </c>
      <c r="D128" s="25">
        <v>45322</v>
      </c>
      <c r="E128" s="25"/>
      <c r="F128" s="25"/>
      <c r="G128" s="45">
        <f t="shared" si="7"/>
        <v>1.39</v>
      </c>
      <c r="H128" s="56">
        <v>1.39</v>
      </c>
      <c r="I128" s="28">
        <v>1.41</v>
      </c>
      <c r="J128" s="28"/>
      <c r="K128" s="45">
        <f t="shared" si="8"/>
        <v>4.4400000000000004</v>
      </c>
      <c r="L128" s="56">
        <v>4.4400000000000004</v>
      </c>
      <c r="M128" s="28">
        <v>4.55</v>
      </c>
      <c r="N128" s="45">
        <f t="shared" si="9"/>
        <v>7.03</v>
      </c>
      <c r="O128" s="56">
        <v>7.29</v>
      </c>
      <c r="P128" s="28">
        <v>7.03</v>
      </c>
      <c r="Q128" s="45">
        <f t="shared" si="10"/>
        <v>2.89</v>
      </c>
      <c r="R128" s="56">
        <v>2.72</v>
      </c>
      <c r="S128" s="28">
        <v>2.89</v>
      </c>
      <c r="T128" s="40" t="str">
        <f t="shared" si="11"/>
        <v/>
      </c>
      <c r="U128" s="26"/>
      <c r="V128" s="26"/>
      <c r="W128" s="50" t="str">
        <f t="shared" si="12"/>
        <v/>
      </c>
      <c r="X128" s="26"/>
      <c r="Y128" s="26"/>
      <c r="Z128" s="68" t="str">
        <f t="shared" si="13"/>
        <v/>
      </c>
      <c r="AA128" s="26"/>
      <c r="AB128" s="29"/>
    </row>
    <row r="129" spans="1:28" ht="15.75" customHeight="1" x14ac:dyDescent="0.3">
      <c r="A129" s="35" t="s">
        <v>133</v>
      </c>
      <c r="B129" s="35" t="str" cm="1">
        <f t="array" ref="B129">_xlfn.XLOOKUP(tbl_Pruebas[[#This Row],[Matrícula]],tbl_players[Matrícula],tbl_players[Nombres]&amp;" "&amp;tbl_players[Apellidos])</f>
        <v>Alvaro Garcia Valadez</v>
      </c>
      <c r="C129" s="35" t="str">
        <f>_xlfn.XLOOKUP(tbl_Pruebas[[#This Row],[Matrícula]],tbl_players[Matrícula],tbl_players[Pos])</f>
        <v>WR</v>
      </c>
      <c r="D129" s="25">
        <v>45251</v>
      </c>
      <c r="E129" s="26"/>
      <c r="F129" s="26"/>
      <c r="G129" s="45">
        <f t="shared" si="7"/>
        <v>1.48</v>
      </c>
      <c r="H129" s="26">
        <v>1.57</v>
      </c>
      <c r="I129" s="26">
        <v>1.48</v>
      </c>
      <c r="J129" s="26"/>
      <c r="K129" s="45">
        <f t="shared" si="8"/>
        <v>4.75</v>
      </c>
      <c r="L129" s="26">
        <v>4.8</v>
      </c>
      <c r="M129" s="26">
        <v>4.75</v>
      </c>
      <c r="N129" s="45">
        <f t="shared" si="9"/>
        <v>7.7</v>
      </c>
      <c r="O129" s="26">
        <v>7.7</v>
      </c>
      <c r="P129" s="26">
        <v>7.9</v>
      </c>
      <c r="Q129" s="45">
        <f t="shared" si="10"/>
        <v>2.34</v>
      </c>
      <c r="R129" s="26" t="s">
        <v>22</v>
      </c>
      <c r="S129" s="26">
        <v>2.34</v>
      </c>
      <c r="T129" s="40">
        <f t="shared" si="11"/>
        <v>100</v>
      </c>
      <c r="U129" s="26">
        <v>95</v>
      </c>
      <c r="V129" s="26">
        <v>100</v>
      </c>
      <c r="W129" s="50" t="str">
        <f t="shared" si="12"/>
        <v/>
      </c>
      <c r="X129" s="54"/>
      <c r="Y129" s="54"/>
      <c r="Z129" s="68" t="str">
        <f t="shared" si="13"/>
        <v/>
      </c>
      <c r="AA129" s="54"/>
      <c r="AB129" s="69"/>
    </row>
    <row r="130" spans="1:28" ht="15.75" customHeight="1" x14ac:dyDescent="0.3">
      <c r="A130" s="35" t="s">
        <v>514</v>
      </c>
      <c r="B130" s="35" t="str" cm="1">
        <f t="array" ref="B130">_xlfn.XLOOKUP(tbl_Pruebas[[#This Row],[Matrícula]],tbl_players[Matrícula],tbl_players[Nombres]&amp;" "&amp;tbl_players[Apellidos])</f>
        <v>Diego Eduardo Puente Muñoz</v>
      </c>
      <c r="C130" s="35" t="str">
        <f>_xlfn.XLOOKUP(tbl_Pruebas[[#This Row],[Matrícula]],tbl_players[Matrícula],tbl_players[Pos])</f>
        <v>RB</v>
      </c>
      <c r="D130" s="25">
        <v>45251</v>
      </c>
      <c r="E130" s="26"/>
      <c r="F130" s="26"/>
      <c r="G130" s="45">
        <f t="shared" ref="G130:G193" si="14">IF(OR(H130="F", I130="F"), "", IF(AND(ISNUMBER(H130), ISNUMBER(I130)), MIN(H130, I130), IF(ISNUMBER(H130), H130, IF(ISNUMBER(I130), I130, ""))))</f>
        <v>1.42</v>
      </c>
      <c r="H130" s="26">
        <v>1.52</v>
      </c>
      <c r="I130" s="26">
        <v>1.42</v>
      </c>
      <c r="J130" s="26"/>
      <c r="K130" s="45">
        <f t="shared" ref="K130:K193" si="15">IF(AND(ISNUMBER(L130), ISNUMBER(M130)), MIN(L130, M130), IF(ISNUMBER(L130), L130, IF(ISNUMBER(M130), M130, "")))</f>
        <v>4.49</v>
      </c>
      <c r="L130" s="26">
        <v>4.49</v>
      </c>
      <c r="M130" s="26">
        <v>4.95</v>
      </c>
      <c r="N130" s="45">
        <f t="shared" ref="N130:N193" si="16">IF(AND(ISNUMBER(O130), ISNUMBER(P130)), MIN(O130, P130), IF(ISNUMBER(O130), O130, IF(ISNUMBER(P130), P130, "")))</f>
        <v>7.37</v>
      </c>
      <c r="O130" s="26">
        <v>7.37</v>
      </c>
      <c r="P130" s="26">
        <v>7.53</v>
      </c>
      <c r="Q130" s="45" t="str">
        <f t="shared" ref="Q130:Q193" si="17">IF(AND(ISNUMBER(R130), ISNUMBER(S130)), MAX(R130, S130), IF(ISNUMBER(R130), R130, IF(ISNUMBER(S130), S130, "")))</f>
        <v/>
      </c>
      <c r="R130" s="26" t="s">
        <v>22</v>
      </c>
      <c r="S130" s="26" t="s">
        <v>22</v>
      </c>
      <c r="T130" s="40">
        <f t="shared" ref="T130:T193" si="18">IF(AND(ISNUMBER(U130), ISNUMBER(V130)), MAX(U130, V130), IF(ISNUMBER(U130), U130, IF(ISNUMBER(V130), V130, "")))</f>
        <v>110</v>
      </c>
      <c r="U130" s="26">
        <v>105</v>
      </c>
      <c r="V130" s="26">
        <v>110</v>
      </c>
      <c r="W130" s="50">
        <f t="shared" ref="W130:W193" si="19">IF(AND(ISNUMBER(X130), ISNUMBER(Y130)), MAX(X130, Y130), IF(ISNUMBER(X130), X130, IF(ISNUMBER(Y130), Y130, "")))</f>
        <v>95</v>
      </c>
      <c r="X130" s="54">
        <v>95</v>
      </c>
      <c r="Y130" s="54"/>
      <c r="Z130" s="68">
        <f t="shared" ref="Z130:Z193" si="20">IF(AND(ISNUMBER(AA130), ISNUMBER(AB130)), MAX(AA130, AB130), IF(ISNUMBER(AA130), AA130, IF(ISNUMBER(AB130), AB130, "")))</f>
        <v>120</v>
      </c>
      <c r="AA130" s="54">
        <v>120</v>
      </c>
      <c r="AB130" s="69"/>
    </row>
    <row r="131" spans="1:28" ht="15.75" customHeight="1" x14ac:dyDescent="0.3">
      <c r="A131" s="35" t="s">
        <v>543</v>
      </c>
      <c r="B131" s="35" t="str" cm="1">
        <f t="array" ref="B131">_xlfn.XLOOKUP(tbl_Pruebas[[#This Row],[Matrícula]],tbl_players[Matrícula],tbl_players[Nombres]&amp;" "&amp;tbl_players[Apellidos])</f>
        <v>Moisés Noguerón Jiménez</v>
      </c>
      <c r="C131" s="35" t="str">
        <f>_xlfn.XLOOKUP(tbl_Pruebas[[#This Row],[Matrícula]],tbl_players[Matrícula],tbl_players[Pos])</f>
        <v>WR</v>
      </c>
      <c r="D131" s="25">
        <v>45251</v>
      </c>
      <c r="E131" s="26"/>
      <c r="F131" s="26"/>
      <c r="G131" s="45">
        <f t="shared" si="14"/>
        <v>1.49</v>
      </c>
      <c r="H131" s="26">
        <v>1.49</v>
      </c>
      <c r="I131" s="26">
        <v>1.5</v>
      </c>
      <c r="J131" s="26"/>
      <c r="K131" s="45">
        <f t="shared" si="15"/>
        <v>4.46</v>
      </c>
      <c r="L131" s="26">
        <v>4.46</v>
      </c>
      <c r="M131" s="26">
        <v>4.46</v>
      </c>
      <c r="N131" s="45">
        <f t="shared" si="16"/>
        <v>7.19</v>
      </c>
      <c r="O131" s="26">
        <v>7.19</v>
      </c>
      <c r="P131" s="26">
        <v>7.6</v>
      </c>
      <c r="Q131" s="45">
        <f t="shared" si="17"/>
        <v>2.7</v>
      </c>
      <c r="R131" s="26">
        <v>2.64</v>
      </c>
      <c r="S131" s="26">
        <v>2.7</v>
      </c>
      <c r="T131" s="40">
        <f t="shared" si="18"/>
        <v>100</v>
      </c>
      <c r="U131" s="26">
        <v>100</v>
      </c>
      <c r="V131" s="26"/>
      <c r="W131" s="50">
        <f t="shared" si="19"/>
        <v>85</v>
      </c>
      <c r="X131" s="54">
        <v>85</v>
      </c>
      <c r="Y131" s="54"/>
      <c r="Z131" s="68">
        <f t="shared" si="20"/>
        <v>140</v>
      </c>
      <c r="AA131" s="54">
        <v>140</v>
      </c>
      <c r="AB131" s="69"/>
    </row>
    <row r="132" spans="1:28" ht="15.75" customHeight="1" x14ac:dyDescent="0.3">
      <c r="A132" s="35" t="s">
        <v>570</v>
      </c>
      <c r="B132" s="35" t="str" cm="1">
        <f t="array" ref="B132">_xlfn.XLOOKUP(tbl_Pruebas[[#This Row],[Matrícula]],tbl_players[Matrícula],tbl_players[Nombres]&amp;" "&amp;tbl_players[Apellidos])</f>
        <v>Jean Carlo Duverger Santiago</v>
      </c>
      <c r="C132" s="35" t="str">
        <f>_xlfn.XLOOKUP(tbl_Pruebas[[#This Row],[Matrícula]],tbl_players[Matrícula],tbl_players[Pos])</f>
        <v>WR</v>
      </c>
      <c r="D132" s="25">
        <v>45251</v>
      </c>
      <c r="E132" s="26"/>
      <c r="F132" s="26"/>
      <c r="G132" s="45">
        <f t="shared" si="14"/>
        <v>1.48</v>
      </c>
      <c r="H132" s="26">
        <v>1.56</v>
      </c>
      <c r="I132" s="26">
        <v>1.48</v>
      </c>
      <c r="J132" s="26"/>
      <c r="K132" s="45">
        <f t="shared" si="15"/>
        <v>4.59</v>
      </c>
      <c r="L132" s="26">
        <v>4.76</v>
      </c>
      <c r="M132" s="26">
        <v>4.59</v>
      </c>
      <c r="N132" s="45">
        <f t="shared" si="16"/>
        <v>7.15</v>
      </c>
      <c r="O132" s="26">
        <v>7.41</v>
      </c>
      <c r="P132" s="26">
        <v>7.15</v>
      </c>
      <c r="Q132" s="45">
        <f t="shared" si="17"/>
        <v>2.77</v>
      </c>
      <c r="R132" s="26">
        <v>2.76</v>
      </c>
      <c r="S132" s="26">
        <v>2.77</v>
      </c>
      <c r="T132" s="40">
        <f t="shared" si="18"/>
        <v>100</v>
      </c>
      <c r="U132" s="26">
        <v>90</v>
      </c>
      <c r="V132" s="26">
        <v>100</v>
      </c>
      <c r="W132" s="50">
        <f t="shared" si="19"/>
        <v>85</v>
      </c>
      <c r="X132" s="54">
        <v>85</v>
      </c>
      <c r="Y132" s="54"/>
      <c r="Z132" s="68">
        <f t="shared" si="20"/>
        <v>140</v>
      </c>
      <c r="AA132" s="54"/>
      <c r="AB132" s="69">
        <v>140</v>
      </c>
    </row>
    <row r="133" spans="1:28" ht="15.75" customHeight="1" x14ac:dyDescent="0.3">
      <c r="A133" s="35" t="s">
        <v>549</v>
      </c>
      <c r="B133" s="35" t="str" cm="1">
        <f t="array" ref="B133">_xlfn.XLOOKUP(tbl_Pruebas[[#This Row],[Matrícula]],tbl_players[Matrícula],tbl_players[Nombres]&amp;" "&amp;tbl_players[Apellidos])</f>
        <v>Emiliano Rodríguez Garza</v>
      </c>
      <c r="C133" s="35" t="str">
        <f>_xlfn.XLOOKUP(tbl_Pruebas[[#This Row],[Matrícula]],tbl_players[Matrícula],tbl_players[Pos])</f>
        <v>S</v>
      </c>
      <c r="D133" s="25">
        <v>45251</v>
      </c>
      <c r="E133" s="26"/>
      <c r="F133" s="26"/>
      <c r="G133" s="45" t="str">
        <f t="shared" si="14"/>
        <v/>
      </c>
      <c r="H133" s="26"/>
      <c r="I133" s="26"/>
      <c r="J133" s="26"/>
      <c r="K133" s="45" t="str">
        <f t="shared" si="15"/>
        <v/>
      </c>
      <c r="L133" s="26"/>
      <c r="M133" s="26"/>
      <c r="N133" s="45" t="str">
        <f t="shared" si="16"/>
        <v/>
      </c>
      <c r="O133" s="26"/>
      <c r="P133" s="26"/>
      <c r="Q133" s="45" t="str">
        <f t="shared" si="17"/>
        <v/>
      </c>
      <c r="R133" s="26"/>
      <c r="S133" s="26"/>
      <c r="T133" s="40">
        <f t="shared" si="18"/>
        <v>110</v>
      </c>
      <c r="U133" s="26"/>
      <c r="V133" s="26">
        <v>110</v>
      </c>
      <c r="W133" s="50" t="str">
        <f t="shared" si="19"/>
        <v/>
      </c>
      <c r="X133" s="54"/>
      <c r="Y133" s="54"/>
      <c r="Z133" s="68" t="str">
        <f t="shared" si="20"/>
        <v/>
      </c>
      <c r="AA133" s="54"/>
      <c r="AB133" s="69"/>
    </row>
    <row r="134" spans="1:28" ht="15.75" customHeight="1" x14ac:dyDescent="0.3">
      <c r="A134" s="35" t="s">
        <v>24</v>
      </c>
      <c r="B134" s="35" t="str" cm="1">
        <f t="array" ref="B134">_xlfn.XLOOKUP(tbl_Pruebas[[#This Row],[Matrícula]],tbl_players[Matrícula],tbl_players[Nombres]&amp;" "&amp;tbl_players[Apellidos])</f>
        <v>Héctor Felipe Alejandro Ramos Herrera</v>
      </c>
      <c r="C134" s="35" t="str">
        <f>_xlfn.XLOOKUP(tbl_Pruebas[[#This Row],[Matrícula]],tbl_players[Matrícula],tbl_players[Pos])</f>
        <v>S</v>
      </c>
      <c r="D134" s="25">
        <v>45251</v>
      </c>
      <c r="E134" s="26"/>
      <c r="F134" s="26"/>
      <c r="G134" s="45">
        <f t="shared" si="14"/>
        <v>1.54</v>
      </c>
      <c r="H134" s="26">
        <v>1.59</v>
      </c>
      <c r="I134" s="26">
        <v>1.54</v>
      </c>
      <c r="J134" s="26"/>
      <c r="K134" s="45">
        <f t="shared" si="15"/>
        <v>4.78</v>
      </c>
      <c r="L134" s="26">
        <v>5.13</v>
      </c>
      <c r="M134" s="26">
        <v>4.78</v>
      </c>
      <c r="N134" s="45">
        <f t="shared" si="16"/>
        <v>7.59</v>
      </c>
      <c r="O134" s="26">
        <v>7.75</v>
      </c>
      <c r="P134" s="26">
        <v>7.59</v>
      </c>
      <c r="Q134" s="45">
        <f t="shared" si="17"/>
        <v>2.65</v>
      </c>
      <c r="R134" s="26">
        <v>2.65</v>
      </c>
      <c r="S134" s="26">
        <v>2.59</v>
      </c>
      <c r="T134" s="40">
        <f t="shared" si="18"/>
        <v>100</v>
      </c>
      <c r="U134" s="26">
        <v>100</v>
      </c>
      <c r="V134" s="26"/>
      <c r="W134" s="50">
        <f t="shared" si="19"/>
        <v>90</v>
      </c>
      <c r="X134" s="54">
        <v>90</v>
      </c>
      <c r="Y134" s="54"/>
      <c r="Z134" s="68">
        <f t="shared" si="20"/>
        <v>140</v>
      </c>
      <c r="AA134" s="54">
        <v>140</v>
      </c>
      <c r="AB134" s="69"/>
    </row>
    <row r="135" spans="1:28" ht="15.75" customHeight="1" x14ac:dyDescent="0.3">
      <c r="A135" s="35" t="s">
        <v>113</v>
      </c>
      <c r="B135" s="35" t="str" cm="1">
        <f t="array" ref="B135">_xlfn.XLOOKUP(tbl_Pruebas[[#This Row],[Matrícula]],tbl_players[Matrícula],tbl_players[Nombres]&amp;" "&amp;tbl_players[Apellidos])</f>
        <v>Luis Emilio Orozco Aceves</v>
      </c>
      <c r="C135" s="35" t="str">
        <f>_xlfn.XLOOKUP(tbl_Pruebas[[#This Row],[Matrícula]],tbl_players[Matrícula],tbl_players[Pos])</f>
        <v>QB</v>
      </c>
      <c r="D135" s="25">
        <v>45251</v>
      </c>
      <c r="E135" s="26"/>
      <c r="F135" s="26"/>
      <c r="G135" s="45">
        <f t="shared" si="14"/>
        <v>1.57</v>
      </c>
      <c r="H135" s="26">
        <v>1.57</v>
      </c>
      <c r="I135" s="26">
        <v>1.64</v>
      </c>
      <c r="J135" s="26"/>
      <c r="K135" s="45">
        <f t="shared" si="15"/>
        <v>4.7699999999999996</v>
      </c>
      <c r="L135" s="26">
        <v>4.7699999999999996</v>
      </c>
      <c r="M135" s="26">
        <v>4.7699999999999996</v>
      </c>
      <c r="N135" s="45">
        <f t="shared" si="16"/>
        <v>7.47</v>
      </c>
      <c r="O135" s="26">
        <v>7.47</v>
      </c>
      <c r="P135" s="26">
        <v>7.57</v>
      </c>
      <c r="Q135" s="45">
        <f t="shared" si="17"/>
        <v>2.5</v>
      </c>
      <c r="R135" s="26">
        <v>2.4300000000000002</v>
      </c>
      <c r="S135" s="26">
        <v>2.5</v>
      </c>
      <c r="T135" s="40">
        <f t="shared" si="18"/>
        <v>90</v>
      </c>
      <c r="U135" s="26">
        <v>90</v>
      </c>
      <c r="V135" s="26"/>
      <c r="W135" s="50">
        <f t="shared" si="19"/>
        <v>80</v>
      </c>
      <c r="X135" s="54">
        <v>80</v>
      </c>
      <c r="Y135" s="54"/>
      <c r="Z135" s="68">
        <f t="shared" si="20"/>
        <v>110</v>
      </c>
      <c r="AA135" s="54">
        <v>110</v>
      </c>
      <c r="AB135" s="69"/>
    </row>
    <row r="136" spans="1:28" ht="15.75" customHeight="1" x14ac:dyDescent="0.3">
      <c r="A136" s="35" t="s">
        <v>291</v>
      </c>
      <c r="B136" s="35" t="str" cm="1">
        <f t="array" ref="B136">_xlfn.XLOOKUP(tbl_Pruebas[[#This Row],[Matrícula]],tbl_players[Matrícula],tbl_players[Nombres]&amp;" "&amp;tbl_players[Apellidos])</f>
        <v>Alan Centeno Mena</v>
      </c>
      <c r="C136" s="35" t="str">
        <f>_xlfn.XLOOKUP(tbl_Pruebas[[#This Row],[Matrícula]],tbl_players[Matrícula],tbl_players[Pos])</f>
        <v>DL</v>
      </c>
      <c r="D136" s="25">
        <v>45251</v>
      </c>
      <c r="E136" s="26"/>
      <c r="F136" s="26"/>
      <c r="G136" s="45">
        <f t="shared" si="14"/>
        <v>1.71</v>
      </c>
      <c r="H136" s="26">
        <v>1.71</v>
      </c>
      <c r="I136" s="26">
        <v>1.75</v>
      </c>
      <c r="J136" s="26"/>
      <c r="K136" s="45">
        <f t="shared" si="15"/>
        <v>4.87</v>
      </c>
      <c r="L136" s="26">
        <v>4.87</v>
      </c>
      <c r="M136" s="26">
        <v>4.96</v>
      </c>
      <c r="N136" s="45">
        <f t="shared" si="16"/>
        <v>7.81</v>
      </c>
      <c r="O136" s="26">
        <v>7.81</v>
      </c>
      <c r="P136" s="26">
        <v>7.96</v>
      </c>
      <c r="Q136" s="45">
        <f t="shared" si="17"/>
        <v>2.37</v>
      </c>
      <c r="R136" s="26">
        <v>2.29</v>
      </c>
      <c r="S136" s="26">
        <v>2.37</v>
      </c>
      <c r="T136" s="40" t="str">
        <f t="shared" si="18"/>
        <v/>
      </c>
      <c r="U136" s="26"/>
      <c r="V136" s="26"/>
      <c r="W136" s="50">
        <f t="shared" si="19"/>
        <v>110</v>
      </c>
      <c r="X136" s="54">
        <v>100</v>
      </c>
      <c r="Y136" s="54">
        <v>110</v>
      </c>
      <c r="Z136" s="68">
        <f t="shared" si="20"/>
        <v>170</v>
      </c>
      <c r="AA136" s="54">
        <v>170</v>
      </c>
      <c r="AB136" s="69"/>
    </row>
    <row r="137" spans="1:28" ht="15.75" customHeight="1" x14ac:dyDescent="0.3">
      <c r="A137" s="35" t="s">
        <v>97</v>
      </c>
      <c r="B137" s="35" t="str" cm="1">
        <f t="array" ref="B137">_xlfn.XLOOKUP(tbl_Pruebas[[#This Row],[Matrícula]],tbl_players[Matrícula],tbl_players[Nombres]&amp;" "&amp;tbl_players[Apellidos])</f>
        <v>Joel Efraín Peña Briseño</v>
      </c>
      <c r="C137" s="35" t="str">
        <f>_xlfn.XLOOKUP(tbl_Pruebas[[#This Row],[Matrícula]],tbl_players[Matrícula],tbl_players[Pos])</f>
        <v>OL</v>
      </c>
      <c r="D137" s="25">
        <v>45251</v>
      </c>
      <c r="E137" s="26"/>
      <c r="F137" s="26"/>
      <c r="G137" s="45" t="str">
        <f t="shared" si="14"/>
        <v/>
      </c>
      <c r="H137" s="26"/>
      <c r="I137" s="26"/>
      <c r="J137" s="26"/>
      <c r="K137" s="45" t="str">
        <f t="shared" si="15"/>
        <v/>
      </c>
      <c r="L137" s="26"/>
      <c r="M137" s="26"/>
      <c r="N137" s="45" t="str">
        <f t="shared" si="16"/>
        <v/>
      </c>
      <c r="O137" s="26"/>
      <c r="P137" s="26"/>
      <c r="Q137" s="45" t="str">
        <f t="shared" si="17"/>
        <v/>
      </c>
      <c r="R137" s="26"/>
      <c r="S137" s="26"/>
      <c r="T137" s="40">
        <f t="shared" si="18"/>
        <v>145</v>
      </c>
      <c r="U137" s="26">
        <v>135</v>
      </c>
      <c r="V137" s="26">
        <v>145</v>
      </c>
      <c r="W137" s="50" t="str">
        <f t="shared" si="19"/>
        <v/>
      </c>
      <c r="X137" s="54"/>
      <c r="Y137" s="54"/>
      <c r="Z137" s="68" t="str">
        <f t="shared" si="20"/>
        <v/>
      </c>
      <c r="AA137" s="54"/>
      <c r="AB137" s="69"/>
    </row>
    <row r="138" spans="1:28" ht="15.75" customHeight="1" x14ac:dyDescent="0.3">
      <c r="A138" s="35" t="s">
        <v>28</v>
      </c>
      <c r="B138" s="35" t="str" cm="1">
        <f t="array" ref="B138">_xlfn.XLOOKUP(tbl_Pruebas[[#This Row],[Matrícula]],tbl_players[Matrícula],tbl_players[Nombres]&amp;" "&amp;tbl_players[Apellidos])</f>
        <v>Adrian Briseño Ramones</v>
      </c>
      <c r="C138" s="35" t="str">
        <f>_xlfn.XLOOKUP(tbl_Pruebas[[#This Row],[Matrícula]],tbl_players[Matrícula],tbl_players[Pos])</f>
        <v>CB</v>
      </c>
      <c r="D138" s="25">
        <v>45251</v>
      </c>
      <c r="E138" s="26"/>
      <c r="F138" s="26"/>
      <c r="G138" s="45">
        <f t="shared" si="14"/>
        <v>1.57</v>
      </c>
      <c r="H138" s="26">
        <v>1.63</v>
      </c>
      <c r="I138" s="26">
        <v>1.57</v>
      </c>
      <c r="J138" s="26"/>
      <c r="K138" s="45">
        <f t="shared" si="15"/>
        <v>4.42</v>
      </c>
      <c r="L138" s="26">
        <v>4.4800000000000004</v>
      </c>
      <c r="M138" s="26">
        <v>4.42</v>
      </c>
      <c r="N138" s="45">
        <f t="shared" si="16"/>
        <v>7.21</v>
      </c>
      <c r="O138" s="26">
        <v>7.21</v>
      </c>
      <c r="P138" s="26">
        <v>7.25</v>
      </c>
      <c r="Q138" s="45">
        <f t="shared" si="17"/>
        <v>2.68</v>
      </c>
      <c r="R138" s="26">
        <v>2.65</v>
      </c>
      <c r="S138" s="26">
        <v>2.68</v>
      </c>
      <c r="T138" s="40">
        <f t="shared" si="18"/>
        <v>100</v>
      </c>
      <c r="U138" s="26">
        <v>100</v>
      </c>
      <c r="V138" s="26"/>
      <c r="W138" s="50">
        <f t="shared" si="19"/>
        <v>105</v>
      </c>
      <c r="X138" s="54">
        <v>100</v>
      </c>
      <c r="Y138" s="54">
        <v>105</v>
      </c>
      <c r="Z138" s="68">
        <f t="shared" si="20"/>
        <v>130</v>
      </c>
      <c r="AA138" s="54">
        <v>130</v>
      </c>
      <c r="AB138" s="69"/>
    </row>
    <row r="139" spans="1:28" ht="15.75" customHeight="1" x14ac:dyDescent="0.3">
      <c r="A139" s="35" t="s">
        <v>78</v>
      </c>
      <c r="B139" s="35" t="str" cm="1">
        <f t="array" ref="B139">_xlfn.XLOOKUP(tbl_Pruebas[[#This Row],[Matrícula]],tbl_players[Matrícula],tbl_players[Nombres]&amp;" "&amp;tbl_players[Apellidos])</f>
        <v>Edgar Andrés Moreno Coronado</v>
      </c>
      <c r="C139" s="35" t="str">
        <f>_xlfn.XLOOKUP(tbl_Pruebas[[#This Row],[Matrícula]],tbl_players[Matrícula],tbl_players[Pos])</f>
        <v>LB</v>
      </c>
      <c r="D139" s="25">
        <v>45251</v>
      </c>
      <c r="E139" s="26"/>
      <c r="F139" s="26"/>
      <c r="G139" s="45">
        <f t="shared" si="14"/>
        <v>1.48</v>
      </c>
      <c r="H139" s="26">
        <v>1.48</v>
      </c>
      <c r="I139" s="26">
        <v>1.55</v>
      </c>
      <c r="J139" s="26"/>
      <c r="K139" s="45">
        <f t="shared" si="15"/>
        <v>4.5</v>
      </c>
      <c r="L139" s="26">
        <v>4.5</v>
      </c>
      <c r="M139" s="26">
        <v>4.5199999999999996</v>
      </c>
      <c r="N139" s="45" t="str">
        <f t="shared" si="16"/>
        <v/>
      </c>
      <c r="O139" s="26"/>
      <c r="P139" s="26"/>
      <c r="Q139" s="45">
        <f t="shared" si="17"/>
        <v>2.76</v>
      </c>
      <c r="R139" s="26">
        <v>2.7</v>
      </c>
      <c r="S139" s="26">
        <v>2.76</v>
      </c>
      <c r="T139" s="40">
        <f t="shared" si="18"/>
        <v>150</v>
      </c>
      <c r="U139" s="26">
        <v>150</v>
      </c>
      <c r="V139" s="26">
        <v>0</v>
      </c>
      <c r="W139" s="50">
        <f t="shared" si="19"/>
        <v>110</v>
      </c>
      <c r="X139" s="54">
        <v>110</v>
      </c>
      <c r="Y139" s="54"/>
      <c r="Z139" s="68">
        <f t="shared" si="20"/>
        <v>180</v>
      </c>
      <c r="AA139" s="54">
        <v>160</v>
      </c>
      <c r="AB139" s="69">
        <v>180</v>
      </c>
    </row>
    <row r="140" spans="1:28" ht="15.75" customHeight="1" x14ac:dyDescent="0.3">
      <c r="A140" s="35" t="s">
        <v>130</v>
      </c>
      <c r="B140" s="35" t="str" cm="1">
        <f t="array" ref="B140">_xlfn.XLOOKUP(tbl_Pruebas[[#This Row],[Matrícula]],tbl_players[Matrícula],tbl_players[Nombres]&amp;" "&amp;tbl_players[Apellidos])</f>
        <v>Iñaki Colin Guazo</v>
      </c>
      <c r="C140" s="35" t="str">
        <f>_xlfn.XLOOKUP(tbl_Pruebas[[#This Row],[Matrícula]],tbl_players[Matrícula],tbl_players[Pos])</f>
        <v>TE</v>
      </c>
      <c r="D140" s="25">
        <v>45251</v>
      </c>
      <c r="E140" s="26"/>
      <c r="F140" s="26"/>
      <c r="G140" s="45">
        <f t="shared" si="14"/>
        <v>1.55</v>
      </c>
      <c r="H140" s="26">
        <v>1.55</v>
      </c>
      <c r="I140" s="26">
        <v>1.56</v>
      </c>
      <c r="J140" s="26"/>
      <c r="K140" s="45">
        <f t="shared" si="15"/>
        <v>4.62</v>
      </c>
      <c r="L140" s="26">
        <v>4.62</v>
      </c>
      <c r="M140" s="26">
        <v>4.6500000000000004</v>
      </c>
      <c r="N140" s="45">
        <f t="shared" si="16"/>
        <v>7.65</v>
      </c>
      <c r="O140" s="26">
        <v>7.65</v>
      </c>
      <c r="P140" s="26">
        <v>7.91</v>
      </c>
      <c r="Q140" s="45">
        <f t="shared" si="17"/>
        <v>2.66</v>
      </c>
      <c r="R140" s="26" t="s">
        <v>22</v>
      </c>
      <c r="S140" s="26">
        <v>2.66</v>
      </c>
      <c r="T140" s="40">
        <f t="shared" si="18"/>
        <v>140</v>
      </c>
      <c r="U140" s="26">
        <v>140</v>
      </c>
      <c r="V140" s="26"/>
      <c r="W140" s="50">
        <f t="shared" si="19"/>
        <v>130</v>
      </c>
      <c r="X140" s="54">
        <v>120</v>
      </c>
      <c r="Y140" s="54">
        <v>130</v>
      </c>
      <c r="Z140" s="68">
        <f t="shared" si="20"/>
        <v>160</v>
      </c>
      <c r="AA140" s="54">
        <v>160</v>
      </c>
      <c r="AB140" s="69"/>
    </row>
    <row r="141" spans="1:28" ht="15.75" customHeight="1" x14ac:dyDescent="0.3">
      <c r="A141" s="35" t="s">
        <v>74</v>
      </c>
      <c r="B141" s="35" t="str" cm="1">
        <f t="array" ref="B141">_xlfn.XLOOKUP(tbl_Pruebas[[#This Row],[Matrícula]],tbl_players[Matrícula],tbl_players[Nombres]&amp;" "&amp;tbl_players[Apellidos])</f>
        <v>Juan José Olivares Macías</v>
      </c>
      <c r="C141" s="35" t="str">
        <f>_xlfn.XLOOKUP(tbl_Pruebas[[#This Row],[Matrícula]],tbl_players[Matrícula],tbl_players[Pos])</f>
        <v>LB</v>
      </c>
      <c r="D141" s="25">
        <v>45251</v>
      </c>
      <c r="E141" s="26"/>
      <c r="F141" s="26"/>
      <c r="G141" s="45">
        <f t="shared" si="14"/>
        <v>1.69</v>
      </c>
      <c r="H141" s="26">
        <v>1.69</v>
      </c>
      <c r="I141" s="26">
        <v>1.73</v>
      </c>
      <c r="J141" s="26"/>
      <c r="K141" s="45">
        <f t="shared" si="15"/>
        <v>4.7300000000000004</v>
      </c>
      <c r="L141" s="26">
        <v>4.8499999999999996</v>
      </c>
      <c r="M141" s="26">
        <v>4.7300000000000004</v>
      </c>
      <c r="N141" s="45">
        <f t="shared" si="16"/>
        <v>7.55</v>
      </c>
      <c r="O141" s="26">
        <v>7.55</v>
      </c>
      <c r="P141" s="26">
        <v>7.76</v>
      </c>
      <c r="Q141" s="45">
        <f t="shared" si="17"/>
        <v>2.4500000000000002</v>
      </c>
      <c r="R141" s="26">
        <v>2.4300000000000002</v>
      </c>
      <c r="S141" s="26">
        <v>2.4500000000000002</v>
      </c>
      <c r="T141" s="40">
        <f t="shared" si="18"/>
        <v>120</v>
      </c>
      <c r="U141" s="26">
        <v>120</v>
      </c>
      <c r="V141" s="26"/>
      <c r="W141" s="50">
        <f t="shared" si="19"/>
        <v>115</v>
      </c>
      <c r="X141" s="54">
        <v>105</v>
      </c>
      <c r="Y141" s="54">
        <v>115</v>
      </c>
      <c r="Z141" s="68">
        <f t="shared" si="20"/>
        <v>170</v>
      </c>
      <c r="AA141" s="54">
        <v>150</v>
      </c>
      <c r="AB141" s="69">
        <v>170</v>
      </c>
    </row>
    <row r="142" spans="1:28" ht="15.75" customHeight="1" x14ac:dyDescent="0.3">
      <c r="A142" s="35" t="s">
        <v>546</v>
      </c>
      <c r="B142" s="35" t="str" cm="1">
        <f t="array" ref="B142">_xlfn.XLOOKUP(tbl_Pruebas[[#This Row],[Matrícula]],tbl_players[Matrícula],tbl_players[Nombres]&amp;" "&amp;tbl_players[Apellidos])</f>
        <v>Javier García Acosta</v>
      </c>
      <c r="C142" s="35" t="str">
        <f>_xlfn.XLOOKUP(tbl_Pruebas[[#This Row],[Matrícula]],tbl_players[Matrícula],tbl_players[Pos])</f>
        <v>OL</v>
      </c>
      <c r="D142" s="25">
        <v>45251</v>
      </c>
      <c r="E142" s="26"/>
      <c r="F142" s="26"/>
      <c r="G142" s="45">
        <f t="shared" si="14"/>
        <v>1.68</v>
      </c>
      <c r="H142" s="26">
        <v>1.83</v>
      </c>
      <c r="I142" s="26">
        <v>1.68</v>
      </c>
      <c r="J142" s="26"/>
      <c r="K142" s="45">
        <f t="shared" si="15"/>
        <v>5.4</v>
      </c>
      <c r="L142" s="26">
        <v>5.4</v>
      </c>
      <c r="M142" s="26">
        <v>5.85</v>
      </c>
      <c r="N142" s="45">
        <f t="shared" si="16"/>
        <v>9.07</v>
      </c>
      <c r="O142" s="26">
        <v>9.32</v>
      </c>
      <c r="P142" s="26">
        <v>9.07</v>
      </c>
      <c r="Q142" s="45">
        <f t="shared" si="17"/>
        <v>2.11</v>
      </c>
      <c r="R142" s="26">
        <v>2.0099999999999998</v>
      </c>
      <c r="S142" s="26">
        <v>2.11</v>
      </c>
      <c r="T142" s="40">
        <f t="shared" si="18"/>
        <v>135</v>
      </c>
      <c r="U142" s="26">
        <v>130</v>
      </c>
      <c r="V142" s="26">
        <v>135</v>
      </c>
      <c r="W142" s="50" t="str">
        <f t="shared" si="19"/>
        <v/>
      </c>
      <c r="X142" s="54"/>
      <c r="Y142" s="54"/>
      <c r="Z142" s="68">
        <f t="shared" si="20"/>
        <v>140</v>
      </c>
      <c r="AA142" s="54">
        <v>140</v>
      </c>
      <c r="AB142" s="69"/>
    </row>
    <row r="143" spans="1:28" ht="15.75" customHeight="1" x14ac:dyDescent="0.3">
      <c r="A143" s="35" t="s">
        <v>76</v>
      </c>
      <c r="B143" s="35" t="str" cm="1">
        <f t="array" ref="B143">_xlfn.XLOOKUP(tbl_Pruebas[[#This Row],[Matrícula]],tbl_players[Matrícula],tbl_players[Nombres]&amp;" "&amp;tbl_players[Apellidos])</f>
        <v>Gilberto Carlos Durán Venado</v>
      </c>
      <c r="C143" s="35" t="str">
        <f>_xlfn.XLOOKUP(tbl_Pruebas[[#This Row],[Matrícula]],tbl_players[Matrícula],tbl_players[Pos])</f>
        <v>LB</v>
      </c>
      <c r="D143" s="25">
        <v>45251</v>
      </c>
      <c r="E143" s="26"/>
      <c r="F143" s="26"/>
      <c r="G143" s="45">
        <f t="shared" si="14"/>
        <v>1.65</v>
      </c>
      <c r="H143" s="26">
        <v>1.73</v>
      </c>
      <c r="I143" s="26">
        <v>1.65</v>
      </c>
      <c r="J143" s="26"/>
      <c r="K143" s="45">
        <f t="shared" si="15"/>
        <v>5.04</v>
      </c>
      <c r="L143" s="26">
        <v>5.04</v>
      </c>
      <c r="M143" s="26">
        <v>5.23</v>
      </c>
      <c r="N143" s="45">
        <f t="shared" si="16"/>
        <v>8.2899999999999991</v>
      </c>
      <c r="O143" s="26">
        <v>8.34</v>
      </c>
      <c r="P143" s="26">
        <v>8.2899999999999991</v>
      </c>
      <c r="Q143" s="45" t="str">
        <f t="shared" si="17"/>
        <v/>
      </c>
      <c r="R143" s="26" t="s">
        <v>22</v>
      </c>
      <c r="S143" s="26" t="s">
        <v>22</v>
      </c>
      <c r="T143" s="40">
        <f t="shared" si="18"/>
        <v>130</v>
      </c>
      <c r="U143" s="26">
        <v>120</v>
      </c>
      <c r="V143" s="26">
        <v>130</v>
      </c>
      <c r="W143" s="50">
        <f t="shared" si="19"/>
        <v>115</v>
      </c>
      <c r="X143" s="54">
        <v>105</v>
      </c>
      <c r="Y143" s="54">
        <v>115</v>
      </c>
      <c r="Z143" s="68">
        <f t="shared" si="20"/>
        <v>160</v>
      </c>
      <c r="AA143" s="54">
        <v>160</v>
      </c>
      <c r="AB143" s="69"/>
    </row>
    <row r="144" spans="1:28" ht="15.75" customHeight="1" x14ac:dyDescent="0.3">
      <c r="A144" s="35" t="s">
        <v>34</v>
      </c>
      <c r="B144" s="35" t="str" cm="1">
        <f t="array" ref="B144">_xlfn.XLOOKUP(tbl_Pruebas[[#This Row],[Matrícula]],tbl_players[Matrícula],tbl_players[Nombres]&amp;" "&amp;tbl_players[Apellidos])</f>
        <v>Ulises Hermida González</v>
      </c>
      <c r="C144" s="35" t="str">
        <f>_xlfn.XLOOKUP(tbl_Pruebas[[#This Row],[Matrícula]],tbl_players[Matrícula],tbl_players[Pos])</f>
        <v>S</v>
      </c>
      <c r="D144" s="25">
        <v>45251</v>
      </c>
      <c r="E144" s="26"/>
      <c r="F144" s="26"/>
      <c r="G144" s="45">
        <f t="shared" si="14"/>
        <v>1.52</v>
      </c>
      <c r="H144" s="26">
        <v>1.52</v>
      </c>
      <c r="I144" s="26">
        <v>1.52</v>
      </c>
      <c r="J144" s="26"/>
      <c r="K144" s="45">
        <f t="shared" si="15"/>
        <v>4.5</v>
      </c>
      <c r="L144" s="26">
        <v>4.75</v>
      </c>
      <c r="M144" s="26">
        <v>4.5</v>
      </c>
      <c r="N144" s="45">
        <f t="shared" si="16"/>
        <v>7.33</v>
      </c>
      <c r="O144" s="26">
        <v>7.88</v>
      </c>
      <c r="P144" s="26">
        <v>7.33</v>
      </c>
      <c r="Q144" s="45">
        <f t="shared" si="17"/>
        <v>2.54</v>
      </c>
      <c r="R144" s="26">
        <v>2.54</v>
      </c>
      <c r="S144" s="26">
        <v>2.54</v>
      </c>
      <c r="T144" s="40" t="str">
        <f t="shared" si="18"/>
        <v/>
      </c>
      <c r="U144" s="26"/>
      <c r="V144" s="26"/>
      <c r="W144" s="50" t="str">
        <f t="shared" si="19"/>
        <v/>
      </c>
      <c r="X144" s="54"/>
      <c r="Y144" s="54"/>
      <c r="Z144" s="68">
        <f t="shared" si="20"/>
        <v>150</v>
      </c>
      <c r="AA144" s="54"/>
      <c r="AB144" s="69">
        <v>150</v>
      </c>
    </row>
    <row r="145" spans="1:28" ht="15.75" customHeight="1" x14ac:dyDescent="0.3">
      <c r="A145" s="35" t="s">
        <v>561</v>
      </c>
      <c r="B145" s="35" t="str" cm="1">
        <f t="array" ref="B145">_xlfn.XLOOKUP(tbl_Pruebas[[#This Row],[Matrícula]],tbl_players[Matrícula],tbl_players[Nombres]&amp;" "&amp;tbl_players[Apellidos])</f>
        <v>Sergio Arturo Camacho García</v>
      </c>
      <c r="C145" s="35" t="str">
        <f>_xlfn.XLOOKUP(tbl_Pruebas[[#This Row],[Matrícula]],tbl_players[Matrícula],tbl_players[Pos])</f>
        <v>RB</v>
      </c>
      <c r="D145" s="25">
        <v>45251</v>
      </c>
      <c r="E145" s="26"/>
      <c r="F145" s="26"/>
      <c r="G145" s="45">
        <f t="shared" si="14"/>
        <v>1.51</v>
      </c>
      <c r="H145" s="26">
        <v>1.51</v>
      </c>
      <c r="I145" s="26">
        <v>1.57</v>
      </c>
      <c r="J145" s="26"/>
      <c r="K145" s="45">
        <f t="shared" si="15"/>
        <v>4.45</v>
      </c>
      <c r="L145" s="26" t="s">
        <v>22</v>
      </c>
      <c r="M145" s="26">
        <v>4.45</v>
      </c>
      <c r="N145" s="45">
        <f t="shared" si="16"/>
        <v>7.37</v>
      </c>
      <c r="O145" s="26">
        <v>7.42</v>
      </c>
      <c r="P145" s="26">
        <v>7.37</v>
      </c>
      <c r="Q145" s="45">
        <f t="shared" si="17"/>
        <v>2.35</v>
      </c>
      <c r="R145" s="26" t="s">
        <v>22</v>
      </c>
      <c r="S145" s="26">
        <v>2.35</v>
      </c>
      <c r="T145" s="40" t="str">
        <f t="shared" si="18"/>
        <v/>
      </c>
      <c r="U145" s="26"/>
      <c r="V145" s="26"/>
      <c r="W145" s="50">
        <f t="shared" si="19"/>
        <v>120</v>
      </c>
      <c r="X145" s="54">
        <v>110</v>
      </c>
      <c r="Y145" s="54">
        <v>120</v>
      </c>
      <c r="Z145" s="68">
        <f t="shared" si="20"/>
        <v>150</v>
      </c>
      <c r="AA145" s="54">
        <v>150</v>
      </c>
      <c r="AB145" s="69"/>
    </row>
    <row r="146" spans="1:28" ht="15.75" customHeight="1" x14ac:dyDescent="0.3">
      <c r="A146" s="35" t="s">
        <v>53</v>
      </c>
      <c r="B146" s="35" t="str" cm="1">
        <f t="array" ref="B146">_xlfn.XLOOKUP(tbl_Pruebas[[#This Row],[Matrícula]],tbl_players[Matrícula],tbl_players[Nombres]&amp;" "&amp;tbl_players[Apellidos])</f>
        <v>Martín Alejandro Martínez Rodríguez</v>
      </c>
      <c r="C146" s="35" t="str">
        <f>_xlfn.XLOOKUP(tbl_Pruebas[[#This Row],[Matrícula]],tbl_players[Matrícula],tbl_players[Pos])</f>
        <v>DL</v>
      </c>
      <c r="D146" s="25">
        <v>45251</v>
      </c>
      <c r="E146" s="26"/>
      <c r="F146" s="26"/>
      <c r="G146" s="45">
        <f t="shared" si="14"/>
        <v>1.59</v>
      </c>
      <c r="H146" s="26">
        <v>1.59</v>
      </c>
      <c r="I146" s="26">
        <v>1.6</v>
      </c>
      <c r="J146" s="26"/>
      <c r="K146" s="45">
        <f t="shared" si="15"/>
        <v>4.6500000000000004</v>
      </c>
      <c r="L146" s="26">
        <v>4.6500000000000004</v>
      </c>
      <c r="M146" s="26" t="s">
        <v>22</v>
      </c>
      <c r="N146" s="45">
        <f t="shared" si="16"/>
        <v>7.66</v>
      </c>
      <c r="O146" s="26">
        <v>7.66</v>
      </c>
      <c r="P146" s="26" t="s">
        <v>22</v>
      </c>
      <c r="Q146" s="45">
        <f t="shared" si="17"/>
        <v>2.5099999999999998</v>
      </c>
      <c r="R146" s="26">
        <v>2.5099999999999998</v>
      </c>
      <c r="S146" s="26">
        <v>2.48</v>
      </c>
      <c r="T146" s="40">
        <f t="shared" si="18"/>
        <v>120</v>
      </c>
      <c r="U146" s="26">
        <v>120</v>
      </c>
      <c r="V146" s="26"/>
      <c r="W146" s="50">
        <f t="shared" si="19"/>
        <v>120</v>
      </c>
      <c r="X146" s="54">
        <v>110</v>
      </c>
      <c r="Y146" s="54">
        <v>120</v>
      </c>
      <c r="Z146" s="68">
        <f t="shared" si="20"/>
        <v>180</v>
      </c>
      <c r="AA146" s="54">
        <v>180</v>
      </c>
      <c r="AB146" s="69"/>
    </row>
    <row r="147" spans="1:28" ht="15.75" customHeight="1" x14ac:dyDescent="0.3">
      <c r="A147" s="35" t="s">
        <v>319</v>
      </c>
      <c r="B147" s="35" t="str" cm="1">
        <f t="array" ref="B147">_xlfn.XLOOKUP(tbl_Pruebas[[#This Row],[Matrícula]],tbl_players[Matrícula],tbl_players[Nombres]&amp;" "&amp;tbl_players[Apellidos])</f>
        <v>Santiago Ulloa Flores</v>
      </c>
      <c r="C147" s="35" t="str">
        <f>_xlfn.XLOOKUP(tbl_Pruebas[[#This Row],[Matrícula]],tbl_players[Matrícula],tbl_players[Pos])</f>
        <v>S</v>
      </c>
      <c r="D147" s="25">
        <v>45251</v>
      </c>
      <c r="E147" s="26"/>
      <c r="F147" s="26"/>
      <c r="G147" s="45">
        <f t="shared" si="14"/>
        <v>1.45</v>
      </c>
      <c r="H147" s="26">
        <v>1.48</v>
      </c>
      <c r="I147" s="26">
        <v>1.45</v>
      </c>
      <c r="J147" s="26"/>
      <c r="K147" s="45">
        <f t="shared" si="15"/>
        <v>4.6500000000000004</v>
      </c>
      <c r="L147" s="26">
        <v>4.6500000000000004</v>
      </c>
      <c r="M147" s="26">
        <v>4.72</v>
      </c>
      <c r="N147" s="45">
        <f t="shared" si="16"/>
        <v>7.38</v>
      </c>
      <c r="O147" s="26">
        <v>7.38</v>
      </c>
      <c r="P147" s="26">
        <v>7.4</v>
      </c>
      <c r="Q147" s="45">
        <f t="shared" si="17"/>
        <v>2.73</v>
      </c>
      <c r="R147" s="26">
        <v>2.73</v>
      </c>
      <c r="S147" s="26" t="s">
        <v>22</v>
      </c>
      <c r="T147" s="40">
        <f t="shared" si="18"/>
        <v>100</v>
      </c>
      <c r="U147" s="26"/>
      <c r="V147" s="26">
        <v>100</v>
      </c>
      <c r="W147" s="50">
        <f t="shared" si="19"/>
        <v>90</v>
      </c>
      <c r="X147" s="54">
        <v>90</v>
      </c>
      <c r="Y147" s="54"/>
      <c r="Z147" s="68">
        <f t="shared" si="20"/>
        <v>130</v>
      </c>
      <c r="AA147" s="54">
        <v>130</v>
      </c>
      <c r="AB147" s="69"/>
    </row>
    <row r="148" spans="1:28" ht="15.75" customHeight="1" x14ac:dyDescent="0.3">
      <c r="A148" s="35" t="s">
        <v>111</v>
      </c>
      <c r="B148" s="35" t="str" cm="1">
        <f t="array" ref="B148">_xlfn.XLOOKUP(tbl_Pruebas[[#This Row],[Matrícula]],tbl_players[Matrícula],tbl_players[Nombres]&amp;" "&amp;tbl_players[Apellidos])</f>
        <v>Diego Oropeza Gálvez</v>
      </c>
      <c r="C148" s="35" t="str">
        <f>_xlfn.XLOOKUP(tbl_Pruebas[[#This Row],[Matrícula]],tbl_players[Matrícula],tbl_players[Pos])</f>
        <v>QB</v>
      </c>
      <c r="D148" s="25">
        <v>45251</v>
      </c>
      <c r="E148" s="26"/>
      <c r="F148" s="26"/>
      <c r="G148" s="45">
        <f t="shared" si="14"/>
        <v>1.5</v>
      </c>
      <c r="H148" s="26">
        <v>1.53</v>
      </c>
      <c r="I148" s="26">
        <v>1.5</v>
      </c>
      <c r="J148" s="26"/>
      <c r="K148" s="45">
        <f t="shared" si="15"/>
        <v>4.4400000000000004</v>
      </c>
      <c r="L148" s="26">
        <v>4.4400000000000004</v>
      </c>
      <c r="M148" s="26">
        <v>4.4400000000000004</v>
      </c>
      <c r="N148" s="45">
        <f t="shared" si="16"/>
        <v>7.22</v>
      </c>
      <c r="O148" s="26">
        <v>7.22</v>
      </c>
      <c r="P148" s="26">
        <v>7.46</v>
      </c>
      <c r="Q148" s="45">
        <f t="shared" si="17"/>
        <v>2.78</v>
      </c>
      <c r="R148" s="26">
        <v>2.63</v>
      </c>
      <c r="S148" s="26">
        <v>2.78</v>
      </c>
      <c r="T148" s="40">
        <f t="shared" si="18"/>
        <v>100</v>
      </c>
      <c r="U148" s="26">
        <v>100</v>
      </c>
      <c r="V148" s="26"/>
      <c r="W148" s="50">
        <f t="shared" si="19"/>
        <v>105</v>
      </c>
      <c r="X148" s="54">
        <v>105</v>
      </c>
      <c r="Y148" s="54"/>
      <c r="Z148" s="68">
        <f t="shared" si="20"/>
        <v>140</v>
      </c>
      <c r="AA148" s="54">
        <v>130</v>
      </c>
      <c r="AB148" s="69">
        <v>140</v>
      </c>
    </row>
    <row r="149" spans="1:28" ht="15.75" customHeight="1" x14ac:dyDescent="0.3">
      <c r="A149" s="35" t="s">
        <v>93</v>
      </c>
      <c r="B149" s="35" t="str" cm="1">
        <f t="array" ref="B149">_xlfn.XLOOKUP(tbl_Pruebas[[#This Row],[Matrícula]],tbl_players[Matrícula],tbl_players[Nombres]&amp;" "&amp;tbl_players[Apellidos])</f>
        <v>Leonardo Durán Nuñez</v>
      </c>
      <c r="C149" s="35" t="str">
        <f>_xlfn.XLOOKUP(tbl_Pruebas[[#This Row],[Matrícula]],tbl_players[Matrícula],tbl_players[Pos])</f>
        <v>OL</v>
      </c>
      <c r="D149" s="25">
        <v>45251</v>
      </c>
      <c r="E149" s="26"/>
      <c r="F149" s="26"/>
      <c r="G149" s="45" t="str">
        <f t="shared" si="14"/>
        <v/>
      </c>
      <c r="H149" s="26"/>
      <c r="I149" s="26"/>
      <c r="J149" s="26"/>
      <c r="K149" s="45" t="str">
        <f t="shared" si="15"/>
        <v/>
      </c>
      <c r="L149" s="26"/>
      <c r="M149" s="26"/>
      <c r="N149" s="45" t="str">
        <f t="shared" si="16"/>
        <v/>
      </c>
      <c r="O149" s="26"/>
      <c r="P149" s="26"/>
      <c r="Q149" s="45" t="str">
        <f t="shared" si="17"/>
        <v/>
      </c>
      <c r="R149" s="26"/>
      <c r="S149" s="26"/>
      <c r="T149" s="40">
        <f t="shared" si="18"/>
        <v>100</v>
      </c>
      <c r="U149" s="26">
        <v>100</v>
      </c>
      <c r="V149" s="26"/>
      <c r="W149" s="50" t="str">
        <f t="shared" si="19"/>
        <v/>
      </c>
      <c r="X149" s="54"/>
      <c r="Y149" s="54"/>
      <c r="Z149" s="68">
        <f t="shared" si="20"/>
        <v>160</v>
      </c>
      <c r="AA149" s="54">
        <v>150</v>
      </c>
      <c r="AB149" s="69">
        <v>160</v>
      </c>
    </row>
    <row r="150" spans="1:28" ht="15.75" customHeight="1" x14ac:dyDescent="0.3">
      <c r="A150" s="35" t="s">
        <v>135</v>
      </c>
      <c r="B150" s="35" t="str" cm="1">
        <f t="array" ref="B150">_xlfn.XLOOKUP(tbl_Pruebas[[#This Row],[Matrícula]],tbl_players[Matrícula],tbl_players[Nombres]&amp;" "&amp;tbl_players[Apellidos])</f>
        <v>Carlo Confalonieri Wallace</v>
      </c>
      <c r="C150" s="35" t="str">
        <f>_xlfn.XLOOKUP(tbl_Pruebas[[#This Row],[Matrícula]],tbl_players[Matrícula],tbl_players[Pos])</f>
        <v>WR</v>
      </c>
      <c r="D150" s="25">
        <v>45251</v>
      </c>
      <c r="E150" s="26"/>
      <c r="F150" s="26"/>
      <c r="G150" s="45" t="str">
        <f t="shared" si="14"/>
        <v/>
      </c>
      <c r="H150" s="26"/>
      <c r="I150" s="26"/>
      <c r="J150" s="26"/>
      <c r="K150" s="45">
        <f t="shared" si="15"/>
        <v>4.8</v>
      </c>
      <c r="L150" s="26">
        <v>4.8</v>
      </c>
      <c r="M150" s="26" t="s">
        <v>22</v>
      </c>
      <c r="N150" s="45">
        <f t="shared" si="16"/>
        <v>7.54</v>
      </c>
      <c r="O150" s="26">
        <v>7.64</v>
      </c>
      <c r="P150" s="26">
        <v>7.54</v>
      </c>
      <c r="Q150" s="45">
        <f t="shared" si="17"/>
        <v>2.72</v>
      </c>
      <c r="R150" s="26">
        <v>2.64</v>
      </c>
      <c r="S150" s="26">
        <v>2.72</v>
      </c>
      <c r="T150" s="40" t="str">
        <f t="shared" si="18"/>
        <v/>
      </c>
      <c r="U150" s="26"/>
      <c r="V150" s="26"/>
      <c r="W150" s="50" t="str">
        <f t="shared" si="19"/>
        <v/>
      </c>
      <c r="X150" s="54"/>
      <c r="Y150" s="54"/>
      <c r="Z150" s="68" t="str">
        <f t="shared" si="20"/>
        <v/>
      </c>
      <c r="AA150" s="54"/>
      <c r="AB150" s="69"/>
    </row>
    <row r="151" spans="1:28" ht="15.75" customHeight="1" x14ac:dyDescent="0.3">
      <c r="A151" s="35" t="s">
        <v>87</v>
      </c>
      <c r="B151" s="35" t="str" cm="1">
        <f t="array" ref="B151">_xlfn.XLOOKUP(tbl_Pruebas[[#This Row],[Matrícula]],tbl_players[Matrícula],tbl_players[Nombres]&amp;" "&amp;tbl_players[Apellidos])</f>
        <v>Fernando Torres Zaragoza</v>
      </c>
      <c r="C151" s="35" t="str">
        <f>_xlfn.XLOOKUP(tbl_Pruebas[[#This Row],[Matrícula]],tbl_players[Matrícula],tbl_players[Pos])</f>
        <v>OL</v>
      </c>
      <c r="D151" s="25">
        <v>45251</v>
      </c>
      <c r="E151" s="26"/>
      <c r="F151" s="26"/>
      <c r="G151" s="45">
        <f t="shared" si="14"/>
        <v>1.78</v>
      </c>
      <c r="H151" s="26">
        <v>1.78</v>
      </c>
      <c r="I151" s="26">
        <v>1.83</v>
      </c>
      <c r="J151" s="26"/>
      <c r="K151" s="45">
        <f t="shared" si="15"/>
        <v>5.28</v>
      </c>
      <c r="L151" s="26">
        <v>5.3</v>
      </c>
      <c r="M151" s="26">
        <v>5.28</v>
      </c>
      <c r="N151" s="45">
        <f t="shared" si="16"/>
        <v>8.52</v>
      </c>
      <c r="O151" s="26">
        <v>8.6300000000000008</v>
      </c>
      <c r="P151" s="26">
        <v>8.52</v>
      </c>
      <c r="Q151" s="45">
        <f t="shared" si="17"/>
        <v>2.06</v>
      </c>
      <c r="R151" s="26" t="s">
        <v>22</v>
      </c>
      <c r="S151" s="26">
        <v>2.06</v>
      </c>
      <c r="T151" s="40">
        <f t="shared" si="18"/>
        <v>130</v>
      </c>
      <c r="U151" s="26">
        <v>130</v>
      </c>
      <c r="V151" s="26"/>
      <c r="W151" s="50">
        <f t="shared" si="19"/>
        <v>100</v>
      </c>
      <c r="X151" s="54">
        <v>100</v>
      </c>
      <c r="Y151" s="54"/>
      <c r="Z151" s="68">
        <f t="shared" si="20"/>
        <v>160</v>
      </c>
      <c r="AA151" s="54">
        <v>150</v>
      </c>
      <c r="AB151" s="69">
        <v>160</v>
      </c>
    </row>
    <row r="152" spans="1:28" ht="15.75" customHeight="1" x14ac:dyDescent="0.3">
      <c r="A152" s="35" t="s">
        <v>91</v>
      </c>
      <c r="B152" s="35" t="str" cm="1">
        <f t="array" ref="B152">_xlfn.XLOOKUP(tbl_Pruebas[[#This Row],[Matrícula]],tbl_players[Matrícula],tbl_players[Nombres]&amp;" "&amp;tbl_players[Apellidos])</f>
        <v>André Hernández Torija</v>
      </c>
      <c r="C152" s="35" t="str">
        <f>_xlfn.XLOOKUP(tbl_Pruebas[[#This Row],[Matrícula]],tbl_players[Matrícula],tbl_players[Pos])</f>
        <v>OL</v>
      </c>
      <c r="D152" s="25">
        <v>45251</v>
      </c>
      <c r="E152" s="26"/>
      <c r="F152" s="26"/>
      <c r="G152" s="45">
        <f t="shared" si="14"/>
        <v>1.73</v>
      </c>
      <c r="H152" s="26">
        <v>1.75</v>
      </c>
      <c r="I152" s="26">
        <v>1.73</v>
      </c>
      <c r="J152" s="26"/>
      <c r="K152" s="45">
        <f t="shared" si="15"/>
        <v>4.8499999999999996</v>
      </c>
      <c r="L152" s="26">
        <v>4.8499999999999996</v>
      </c>
      <c r="M152" s="26">
        <v>4.8899999999999997</v>
      </c>
      <c r="N152" s="45">
        <f t="shared" si="16"/>
        <v>7.94</v>
      </c>
      <c r="O152" s="26">
        <v>8.0500000000000007</v>
      </c>
      <c r="P152" s="26">
        <v>7.94</v>
      </c>
      <c r="Q152" s="45">
        <f t="shared" si="17"/>
        <v>2.14</v>
      </c>
      <c r="R152" s="26" t="s">
        <v>22</v>
      </c>
      <c r="S152" s="26">
        <v>2.14</v>
      </c>
      <c r="T152" s="40">
        <f t="shared" si="18"/>
        <v>135</v>
      </c>
      <c r="U152" s="26">
        <v>135</v>
      </c>
      <c r="V152" s="26"/>
      <c r="W152" s="50">
        <f t="shared" si="19"/>
        <v>110</v>
      </c>
      <c r="X152" s="54">
        <v>100</v>
      </c>
      <c r="Y152" s="54">
        <v>110</v>
      </c>
      <c r="Z152" s="68">
        <f t="shared" si="20"/>
        <v>180</v>
      </c>
      <c r="AA152" s="54">
        <v>160</v>
      </c>
      <c r="AB152" s="69">
        <v>180</v>
      </c>
    </row>
    <row r="153" spans="1:28" ht="15.75" customHeight="1" x14ac:dyDescent="0.3">
      <c r="A153" s="36" t="s">
        <v>261</v>
      </c>
      <c r="B153" s="35" t="str" cm="1">
        <f t="array" ref="B153">_xlfn.XLOOKUP(tbl_Pruebas[[#This Row],[Matrícula]],tbl_players[Matrícula],tbl_players[Nombres]&amp;" "&amp;tbl_players[Apellidos])</f>
        <v>Diego Ornelas Hernández</v>
      </c>
      <c r="C153" s="35" t="str">
        <f>_xlfn.XLOOKUP(tbl_Pruebas[[#This Row],[Matrícula]],tbl_players[Matrícula],tbl_players[Pos])</f>
        <v>WR</v>
      </c>
      <c r="D153" s="25">
        <v>45251</v>
      </c>
      <c r="E153" s="26"/>
      <c r="F153" s="26"/>
      <c r="G153" s="45">
        <f t="shared" si="14"/>
        <v>1.45</v>
      </c>
      <c r="H153" s="26">
        <v>1.45</v>
      </c>
      <c r="I153" s="26">
        <v>1.5</v>
      </c>
      <c r="J153" s="26"/>
      <c r="K153" s="45">
        <f t="shared" si="15"/>
        <v>4.4800000000000004</v>
      </c>
      <c r="L153" s="26">
        <v>4.4800000000000004</v>
      </c>
      <c r="M153" s="26">
        <v>4.55</v>
      </c>
      <c r="N153" s="45">
        <f t="shared" si="16"/>
        <v>7.16</v>
      </c>
      <c r="O153" s="26">
        <v>7.16</v>
      </c>
      <c r="P153" s="26">
        <v>7.8</v>
      </c>
      <c r="Q153" s="45">
        <f t="shared" si="17"/>
        <v>2.58</v>
      </c>
      <c r="R153" s="26">
        <v>2.12</v>
      </c>
      <c r="S153" s="26">
        <v>2.58</v>
      </c>
      <c r="T153" s="40">
        <f t="shared" si="18"/>
        <v>85</v>
      </c>
      <c r="U153" s="26">
        <v>85</v>
      </c>
      <c r="V153" s="26"/>
      <c r="W153" s="50">
        <f t="shared" si="19"/>
        <v>80</v>
      </c>
      <c r="X153" s="54"/>
      <c r="Y153" s="54">
        <v>80</v>
      </c>
      <c r="Z153" s="68">
        <f t="shared" si="20"/>
        <v>110</v>
      </c>
      <c r="AA153" s="54">
        <v>110</v>
      </c>
      <c r="AB153" s="69"/>
    </row>
    <row r="154" spans="1:28" ht="15.75" customHeight="1" x14ac:dyDescent="0.3">
      <c r="A154" s="36" t="s">
        <v>89</v>
      </c>
      <c r="B154" s="35" t="str" cm="1">
        <f t="array" ref="B154">_xlfn.XLOOKUP(tbl_Pruebas[[#This Row],[Matrícula]],tbl_players[Matrícula],tbl_players[Nombres]&amp;" "&amp;tbl_players[Apellidos])</f>
        <v>Jonathan Yair Hernández Becerril</v>
      </c>
      <c r="C154" s="35" t="str">
        <f>_xlfn.XLOOKUP(tbl_Pruebas[[#This Row],[Matrícula]],tbl_players[Matrícula],tbl_players[Pos])</f>
        <v>OL</v>
      </c>
      <c r="D154" s="25">
        <v>45251</v>
      </c>
      <c r="E154" s="26"/>
      <c r="F154" s="26"/>
      <c r="G154" s="45">
        <f t="shared" si="14"/>
        <v>1.71</v>
      </c>
      <c r="H154" s="26">
        <v>1.78</v>
      </c>
      <c r="I154" s="26">
        <v>1.71</v>
      </c>
      <c r="J154" s="26"/>
      <c r="K154" s="45">
        <f t="shared" si="15"/>
        <v>5.08</v>
      </c>
      <c r="L154" s="26">
        <v>5.08</v>
      </c>
      <c r="M154" s="26">
        <v>5.16</v>
      </c>
      <c r="N154" s="45">
        <f t="shared" si="16"/>
        <v>8.1999999999999993</v>
      </c>
      <c r="O154" s="26">
        <v>8.1999999999999993</v>
      </c>
      <c r="P154" s="26">
        <v>8.48</v>
      </c>
      <c r="Q154" s="45">
        <f t="shared" si="17"/>
        <v>2.4300000000000002</v>
      </c>
      <c r="R154" s="26">
        <v>2.34</v>
      </c>
      <c r="S154" s="26">
        <v>2.4300000000000002</v>
      </c>
      <c r="T154" s="40" t="str">
        <f t="shared" si="18"/>
        <v/>
      </c>
      <c r="U154" s="26"/>
      <c r="V154" s="26"/>
      <c r="W154" s="50" t="str">
        <f t="shared" si="19"/>
        <v/>
      </c>
      <c r="X154" s="54"/>
      <c r="Y154" s="54"/>
      <c r="Z154" s="68" t="str">
        <f t="shared" si="20"/>
        <v/>
      </c>
      <c r="AA154" s="54"/>
      <c r="AB154" s="69"/>
    </row>
    <row r="155" spans="1:28" ht="15.75" customHeight="1" x14ac:dyDescent="0.3">
      <c r="A155" s="36" t="s">
        <v>282</v>
      </c>
      <c r="B155" s="35" t="str" cm="1">
        <f t="array" ref="B155">_xlfn.XLOOKUP(tbl_Pruebas[[#This Row],[Matrícula]],tbl_players[Matrícula],tbl_players[Nombres]&amp;" "&amp;tbl_players[Apellidos])</f>
        <v>Iker Colin Guazo</v>
      </c>
      <c r="C155" s="35" t="str">
        <f>_xlfn.XLOOKUP(tbl_Pruebas[[#This Row],[Matrícula]],tbl_players[Matrícula],tbl_players[Pos])</f>
        <v>QB</v>
      </c>
      <c r="D155" s="25">
        <v>45251</v>
      </c>
      <c r="E155" s="26"/>
      <c r="F155" s="26"/>
      <c r="G155" s="45">
        <f t="shared" si="14"/>
        <v>1.53</v>
      </c>
      <c r="H155" s="26">
        <v>1.58</v>
      </c>
      <c r="I155" s="26">
        <v>1.53</v>
      </c>
      <c r="J155" s="26"/>
      <c r="K155" s="45">
        <f t="shared" si="15"/>
        <v>4.6500000000000004</v>
      </c>
      <c r="L155" s="26">
        <v>4.6500000000000004</v>
      </c>
      <c r="M155" s="26">
        <v>4.67</v>
      </c>
      <c r="N155" s="45">
        <f t="shared" si="16"/>
        <v>7.8</v>
      </c>
      <c r="O155" s="26">
        <v>8.11</v>
      </c>
      <c r="P155" s="26">
        <v>7.8</v>
      </c>
      <c r="Q155" s="45">
        <f t="shared" si="17"/>
        <v>2.61</v>
      </c>
      <c r="R155" s="26">
        <v>2.58</v>
      </c>
      <c r="S155" s="26">
        <v>2.61</v>
      </c>
      <c r="T155" s="40" t="str">
        <f t="shared" si="18"/>
        <v/>
      </c>
      <c r="U155" s="26"/>
      <c r="V155" s="26"/>
      <c r="W155" s="50">
        <f t="shared" si="19"/>
        <v>105</v>
      </c>
      <c r="X155" s="54">
        <v>105</v>
      </c>
      <c r="Y155" s="54"/>
      <c r="Z155" s="68">
        <f t="shared" si="20"/>
        <v>130</v>
      </c>
      <c r="AA155" s="54">
        <v>130</v>
      </c>
      <c r="AB155" s="69"/>
    </row>
    <row r="156" spans="1:28" ht="15.75" customHeight="1" x14ac:dyDescent="0.3">
      <c r="A156" s="36" t="s">
        <v>334</v>
      </c>
      <c r="B156" s="35" t="str" cm="1">
        <f t="array" ref="B156">_xlfn.XLOOKUP(tbl_Pruebas[[#This Row],[Matrícula]],tbl_players[Matrícula],tbl_players[Nombres]&amp;" "&amp;tbl_players[Apellidos])</f>
        <v>Denilson Santiago Rodriguez Reyes</v>
      </c>
      <c r="C156" s="35" t="str">
        <f>_xlfn.XLOOKUP(tbl_Pruebas[[#This Row],[Matrícula]],tbl_players[Matrícula],tbl_players[Pos])</f>
        <v>RB</v>
      </c>
      <c r="D156" s="25">
        <v>45251</v>
      </c>
      <c r="E156" s="26"/>
      <c r="F156" s="26"/>
      <c r="G156" s="45">
        <f t="shared" si="14"/>
        <v>1.48</v>
      </c>
      <c r="H156" s="26">
        <v>1.5</v>
      </c>
      <c r="I156" s="26">
        <v>1.48</v>
      </c>
      <c r="J156" s="26"/>
      <c r="K156" s="45">
        <f t="shared" si="15"/>
        <v>4.2699999999999996</v>
      </c>
      <c r="L156" s="26">
        <v>4.2699999999999996</v>
      </c>
      <c r="M156" s="26">
        <v>4.3</v>
      </c>
      <c r="N156" s="45">
        <f t="shared" si="16"/>
        <v>7.18</v>
      </c>
      <c r="O156" s="26">
        <v>7.18</v>
      </c>
      <c r="P156" s="26">
        <v>7.34</v>
      </c>
      <c r="Q156" s="45">
        <f t="shared" si="17"/>
        <v>2.64</v>
      </c>
      <c r="R156" s="26" t="s">
        <v>22</v>
      </c>
      <c r="S156" s="26">
        <v>2.64</v>
      </c>
      <c r="T156" s="40">
        <f t="shared" si="18"/>
        <v>90</v>
      </c>
      <c r="U156" s="26"/>
      <c r="V156" s="26">
        <v>90</v>
      </c>
      <c r="W156" s="50">
        <f t="shared" si="19"/>
        <v>110</v>
      </c>
      <c r="X156" s="54">
        <v>110</v>
      </c>
      <c r="Y156" s="54"/>
      <c r="Z156" s="68">
        <f t="shared" si="20"/>
        <v>140</v>
      </c>
      <c r="AA156" s="54">
        <v>140</v>
      </c>
      <c r="AB156" s="69"/>
    </row>
    <row r="157" spans="1:28" ht="15.75" customHeight="1" x14ac:dyDescent="0.3">
      <c r="A157" s="35" t="s">
        <v>59</v>
      </c>
      <c r="B157" s="35" t="str" cm="1">
        <f t="array" ref="B157">_xlfn.XLOOKUP(tbl_Pruebas[[#This Row],[Matrícula]],tbl_players[Matrícula],tbl_players[Nombres]&amp;" "&amp;tbl_players[Apellidos])</f>
        <v>Ian Gabriel Rivera Reyes</v>
      </c>
      <c r="C157" s="35" t="str">
        <f>_xlfn.XLOOKUP(tbl_Pruebas[[#This Row],[Matrícula]],tbl_players[Matrícula],tbl_players[Pos])</f>
        <v>DL</v>
      </c>
      <c r="D157" s="25">
        <v>45251</v>
      </c>
      <c r="E157" s="26"/>
      <c r="F157" s="26"/>
      <c r="G157" s="45" t="str">
        <f t="shared" si="14"/>
        <v/>
      </c>
      <c r="H157" s="26"/>
      <c r="I157" s="26"/>
      <c r="J157" s="26"/>
      <c r="K157" s="45" t="str">
        <f t="shared" si="15"/>
        <v/>
      </c>
      <c r="L157" s="26"/>
      <c r="M157" s="26"/>
      <c r="N157" s="45" t="str">
        <f t="shared" si="16"/>
        <v/>
      </c>
      <c r="O157" s="26"/>
      <c r="P157" s="26"/>
      <c r="Q157" s="45" t="str">
        <f t="shared" si="17"/>
        <v/>
      </c>
      <c r="R157" s="26"/>
      <c r="S157" s="26"/>
      <c r="T157" s="40">
        <f t="shared" si="18"/>
        <v>140</v>
      </c>
      <c r="U157" s="26">
        <v>140</v>
      </c>
      <c r="V157" s="26"/>
      <c r="W157" s="50" t="str">
        <f t="shared" si="19"/>
        <v/>
      </c>
      <c r="X157" s="54" t="s">
        <v>83</v>
      </c>
      <c r="Y157" s="54"/>
      <c r="Z157" s="68" t="str">
        <f t="shared" si="20"/>
        <v/>
      </c>
      <c r="AA157" s="54"/>
      <c r="AB157" s="69"/>
    </row>
    <row r="158" spans="1:28" ht="15.75" customHeight="1" x14ac:dyDescent="0.3">
      <c r="A158" s="36" t="s">
        <v>72</v>
      </c>
      <c r="B158" s="35" t="str" cm="1">
        <f t="array" ref="B158">_xlfn.XLOOKUP(tbl_Pruebas[[#This Row],[Matrícula]],tbl_players[Matrícula],tbl_players[Nombres]&amp;" "&amp;tbl_players[Apellidos])</f>
        <v>Alfonso Efraín Cruz Pérez</v>
      </c>
      <c r="C158" s="35" t="str">
        <f>_xlfn.XLOOKUP(tbl_Pruebas[[#This Row],[Matrícula]],tbl_players[Matrícula],tbl_players[Pos])</f>
        <v>LB</v>
      </c>
      <c r="D158" s="25">
        <v>45251</v>
      </c>
      <c r="E158" s="26"/>
      <c r="F158" s="26"/>
      <c r="G158" s="45">
        <f t="shared" si="14"/>
        <v>1.47</v>
      </c>
      <c r="H158" s="26">
        <v>1.48</v>
      </c>
      <c r="I158" s="26">
        <v>1.47</v>
      </c>
      <c r="J158" s="26"/>
      <c r="K158" s="45">
        <f t="shared" si="15"/>
        <v>4.38</v>
      </c>
      <c r="L158" s="26">
        <v>4.42</v>
      </c>
      <c r="M158" s="26">
        <v>4.38</v>
      </c>
      <c r="N158" s="45">
        <f t="shared" si="16"/>
        <v>6.99</v>
      </c>
      <c r="O158" s="26">
        <v>7.12</v>
      </c>
      <c r="P158" s="26">
        <v>6.99</v>
      </c>
      <c r="Q158" s="45">
        <f t="shared" si="17"/>
        <v>2.62</v>
      </c>
      <c r="R158" s="26">
        <v>2.54</v>
      </c>
      <c r="S158" s="26">
        <v>2.62</v>
      </c>
      <c r="T158" s="40">
        <f t="shared" si="18"/>
        <v>120</v>
      </c>
      <c r="U158" s="26">
        <v>110</v>
      </c>
      <c r="V158" s="26">
        <v>120</v>
      </c>
      <c r="W158" s="50">
        <f t="shared" si="19"/>
        <v>115</v>
      </c>
      <c r="X158" s="54">
        <v>115</v>
      </c>
      <c r="Y158" s="54"/>
      <c r="Z158" s="68">
        <f t="shared" si="20"/>
        <v>185</v>
      </c>
      <c r="AA158" s="54">
        <v>185</v>
      </c>
      <c r="AB158" s="69"/>
    </row>
    <row r="159" spans="1:28" ht="15.75" customHeight="1" x14ac:dyDescent="0.3">
      <c r="A159" s="35" t="s">
        <v>337</v>
      </c>
      <c r="B159" s="35" t="str" cm="1">
        <f t="array" ref="B159">_xlfn.XLOOKUP(tbl_Pruebas[[#This Row],[Matrícula]],tbl_players[Matrícula],tbl_players[Nombres]&amp;" "&amp;tbl_players[Apellidos])</f>
        <v>Jioshi Morrison Gonzalez</v>
      </c>
      <c r="C159" s="35" t="str">
        <f>_xlfn.XLOOKUP(tbl_Pruebas[[#This Row],[Matrícula]],tbl_players[Matrícula],tbl_players[Pos])</f>
        <v>DL</v>
      </c>
      <c r="D159" s="25">
        <v>45251</v>
      </c>
      <c r="E159" s="26"/>
      <c r="F159" s="26"/>
      <c r="G159" s="45">
        <f t="shared" si="14"/>
        <v>1.58</v>
      </c>
      <c r="H159" s="26">
        <v>1.58</v>
      </c>
      <c r="I159" s="26">
        <v>1.59</v>
      </c>
      <c r="J159" s="26"/>
      <c r="K159" s="45">
        <f t="shared" si="15"/>
        <v>4.5999999999999996</v>
      </c>
      <c r="L159" s="26">
        <v>4.72</v>
      </c>
      <c r="M159" s="26">
        <v>4.5999999999999996</v>
      </c>
      <c r="N159" s="45">
        <f t="shared" si="16"/>
        <v>7.29</v>
      </c>
      <c r="O159" s="26">
        <v>7.29</v>
      </c>
      <c r="P159" s="26">
        <v>7.6</v>
      </c>
      <c r="Q159" s="45">
        <f t="shared" si="17"/>
        <v>2.6</v>
      </c>
      <c r="R159" s="26">
        <v>2.5</v>
      </c>
      <c r="S159" s="26">
        <v>2.6</v>
      </c>
      <c r="T159" s="40">
        <f t="shared" si="18"/>
        <v>155</v>
      </c>
      <c r="U159" s="26">
        <v>140</v>
      </c>
      <c r="V159" s="26">
        <v>155</v>
      </c>
      <c r="W159" s="50">
        <f t="shared" si="19"/>
        <v>140</v>
      </c>
      <c r="X159" s="54">
        <v>140</v>
      </c>
      <c r="Y159" s="54"/>
      <c r="Z159" s="68">
        <f t="shared" si="20"/>
        <v>210</v>
      </c>
      <c r="AA159" s="54">
        <v>200</v>
      </c>
      <c r="AB159" s="69">
        <v>210</v>
      </c>
    </row>
    <row r="160" spans="1:28" ht="15.75" customHeight="1" x14ac:dyDescent="0.3">
      <c r="A160" s="35" t="s">
        <v>147</v>
      </c>
      <c r="B160" s="35" t="str" cm="1">
        <f t="array" ref="B160">_xlfn.XLOOKUP(tbl_Pruebas[[#This Row],[Matrícula]],tbl_players[Matrícula],tbl_players[Nombres]&amp;" "&amp;tbl_players[Apellidos])</f>
        <v>Marlon Iván Canales Ramírez</v>
      </c>
      <c r="C160" s="35" t="str">
        <f>_xlfn.XLOOKUP(tbl_Pruebas[[#This Row],[Matrícula]],tbl_players[Matrícula],tbl_players[Pos])</f>
        <v>WR</v>
      </c>
      <c r="D160" s="25">
        <v>45251</v>
      </c>
      <c r="E160" s="26"/>
      <c r="F160" s="26"/>
      <c r="G160" s="45">
        <f t="shared" si="14"/>
        <v>1.4</v>
      </c>
      <c r="H160" s="26">
        <v>1.52</v>
      </c>
      <c r="I160" s="26">
        <v>1.4</v>
      </c>
      <c r="J160" s="26"/>
      <c r="K160" s="45">
        <f t="shared" si="15"/>
        <v>4.3</v>
      </c>
      <c r="L160" s="26">
        <v>4.3</v>
      </c>
      <c r="M160" s="26">
        <v>4.32</v>
      </c>
      <c r="N160" s="45">
        <f t="shared" si="16"/>
        <v>7.27</v>
      </c>
      <c r="O160" s="26">
        <v>7.85</v>
      </c>
      <c r="P160" s="26">
        <v>7.27</v>
      </c>
      <c r="Q160" s="45">
        <f t="shared" si="17"/>
        <v>2.85</v>
      </c>
      <c r="R160" s="26">
        <v>2.85</v>
      </c>
      <c r="S160" s="26">
        <v>2.82</v>
      </c>
      <c r="T160" s="40" t="str">
        <f t="shared" si="18"/>
        <v/>
      </c>
      <c r="U160" s="26"/>
      <c r="V160" s="26"/>
      <c r="W160" s="50">
        <f t="shared" si="19"/>
        <v>80</v>
      </c>
      <c r="X160" s="54">
        <v>80</v>
      </c>
      <c r="Y160" s="54"/>
      <c r="Z160" s="68" t="str">
        <f t="shared" si="20"/>
        <v/>
      </c>
      <c r="AA160" s="54" t="s">
        <v>83</v>
      </c>
      <c r="AB160" s="69"/>
    </row>
    <row r="161" spans="1:28" ht="15.75" customHeight="1" x14ac:dyDescent="0.3">
      <c r="A161" s="35" t="s">
        <v>30</v>
      </c>
      <c r="B161" s="35" t="str" cm="1">
        <f t="array" ref="B161">_xlfn.XLOOKUP(tbl_Pruebas[[#This Row],[Matrícula]],tbl_players[Matrícula],tbl_players[Nombres]&amp;" "&amp;tbl_players[Apellidos])</f>
        <v>Sebastián Valdespino Tamayo</v>
      </c>
      <c r="C161" s="35" t="str">
        <f>_xlfn.XLOOKUP(tbl_Pruebas[[#This Row],[Matrícula]],tbl_players[Matrícula],tbl_players[Pos])</f>
        <v>S</v>
      </c>
      <c r="D161" s="25">
        <v>45251</v>
      </c>
      <c r="E161" s="26"/>
      <c r="F161" s="26"/>
      <c r="G161" s="45">
        <f t="shared" si="14"/>
        <v>1.54</v>
      </c>
      <c r="H161" s="26">
        <v>1.58</v>
      </c>
      <c r="I161" s="26">
        <v>1.54</v>
      </c>
      <c r="J161" s="26"/>
      <c r="K161" s="45">
        <f t="shared" si="15"/>
        <v>4.53</v>
      </c>
      <c r="L161" s="26">
        <v>4.53</v>
      </c>
      <c r="M161" s="26">
        <v>4.6500000000000004</v>
      </c>
      <c r="N161" s="45">
        <f t="shared" si="16"/>
        <v>7.3</v>
      </c>
      <c r="O161" s="26">
        <v>7.3</v>
      </c>
      <c r="P161" s="26">
        <v>7.38</v>
      </c>
      <c r="Q161" s="45">
        <f t="shared" si="17"/>
        <v>2.69</v>
      </c>
      <c r="R161" s="26">
        <v>2.69</v>
      </c>
      <c r="S161" s="26">
        <v>2.65</v>
      </c>
      <c r="T161" s="40">
        <f t="shared" si="18"/>
        <v>110</v>
      </c>
      <c r="U161" s="26">
        <v>110</v>
      </c>
      <c r="V161" s="26"/>
      <c r="W161" s="50">
        <f t="shared" si="19"/>
        <v>100</v>
      </c>
      <c r="X161" s="54">
        <v>100</v>
      </c>
      <c r="Y161" s="54"/>
      <c r="Z161" s="68">
        <f t="shared" si="20"/>
        <v>130</v>
      </c>
      <c r="AA161" s="54">
        <v>130</v>
      </c>
      <c r="AB161" s="69"/>
    </row>
    <row r="162" spans="1:28" ht="15.75" customHeight="1" x14ac:dyDescent="0.3">
      <c r="A162" s="35" t="s">
        <v>125</v>
      </c>
      <c r="B162" s="35" t="str" cm="1">
        <f t="array" ref="B162">_xlfn.XLOOKUP(tbl_Pruebas[[#This Row],[Matrícula]],tbl_players[Matrícula],tbl_players[Nombres]&amp;" "&amp;tbl_players[Apellidos])</f>
        <v>Emilio Gómez Montuy</v>
      </c>
      <c r="C162" s="35" t="str">
        <f>_xlfn.XLOOKUP(tbl_Pruebas[[#This Row],[Matrícula]],tbl_players[Matrícula],tbl_players[Pos])</f>
        <v>RB</v>
      </c>
      <c r="D162" s="25">
        <v>45251</v>
      </c>
      <c r="E162" s="26"/>
      <c r="F162" s="26"/>
      <c r="G162" s="45" t="str">
        <f t="shared" si="14"/>
        <v/>
      </c>
      <c r="H162" s="26"/>
      <c r="I162" s="26"/>
      <c r="J162" s="26"/>
      <c r="K162" s="45" t="str">
        <f t="shared" si="15"/>
        <v/>
      </c>
      <c r="L162" s="26"/>
      <c r="M162" s="26"/>
      <c r="N162" s="45" t="str">
        <f t="shared" si="16"/>
        <v/>
      </c>
      <c r="O162" s="26"/>
      <c r="P162" s="26"/>
      <c r="Q162" s="45" t="str">
        <f t="shared" si="17"/>
        <v/>
      </c>
      <c r="R162" s="26"/>
      <c r="S162" s="26"/>
      <c r="T162" s="40">
        <f t="shared" si="18"/>
        <v>115</v>
      </c>
      <c r="U162" s="26"/>
      <c r="V162" s="26">
        <v>115</v>
      </c>
      <c r="W162" s="50" t="str">
        <f t="shared" si="19"/>
        <v/>
      </c>
      <c r="X162" s="54"/>
      <c r="Y162" s="54"/>
      <c r="Z162" s="68" t="str">
        <f t="shared" si="20"/>
        <v/>
      </c>
      <c r="AA162" s="54"/>
      <c r="AB162" s="69"/>
    </row>
    <row r="163" spans="1:28" ht="15.75" customHeight="1" x14ac:dyDescent="0.3">
      <c r="A163" s="35" t="s">
        <v>104</v>
      </c>
      <c r="B163" s="35" t="str" cm="1">
        <f t="array" ref="B163">_xlfn.XLOOKUP(tbl_Pruebas[[#This Row],[Matrícula]],tbl_players[Matrícula],tbl_players[Nombres]&amp;" "&amp;tbl_players[Apellidos])</f>
        <v>Gabriel López Santiago</v>
      </c>
      <c r="C163" s="35" t="str">
        <f>_xlfn.XLOOKUP(tbl_Pruebas[[#This Row],[Matrícula]],tbl_players[Matrícula],tbl_players[Pos])</f>
        <v>OL</v>
      </c>
      <c r="D163" s="25">
        <v>45251</v>
      </c>
      <c r="E163" s="26"/>
      <c r="F163" s="26"/>
      <c r="G163" s="45">
        <f t="shared" si="14"/>
        <v>1.81</v>
      </c>
      <c r="H163" s="26">
        <v>1.86</v>
      </c>
      <c r="I163" s="26">
        <v>1.81</v>
      </c>
      <c r="J163" s="26"/>
      <c r="K163" s="45">
        <f t="shared" si="15"/>
        <v>5.48</v>
      </c>
      <c r="L163" s="26">
        <v>5.62</v>
      </c>
      <c r="M163" s="26">
        <v>5.48</v>
      </c>
      <c r="N163" s="45">
        <f t="shared" si="16"/>
        <v>9.0500000000000007</v>
      </c>
      <c r="O163" s="26">
        <v>9.0500000000000007</v>
      </c>
      <c r="P163" s="26">
        <v>9.4499999999999993</v>
      </c>
      <c r="Q163" s="45">
        <f t="shared" si="17"/>
        <v>1.89</v>
      </c>
      <c r="R163" s="26">
        <v>1.83</v>
      </c>
      <c r="S163" s="26">
        <v>1.89</v>
      </c>
      <c r="T163" s="40">
        <f t="shared" si="18"/>
        <v>125</v>
      </c>
      <c r="U163" s="26">
        <v>120</v>
      </c>
      <c r="V163" s="26">
        <v>125</v>
      </c>
      <c r="W163" s="50">
        <f t="shared" si="19"/>
        <v>90</v>
      </c>
      <c r="X163" s="54">
        <v>90</v>
      </c>
      <c r="Y163" s="54"/>
      <c r="Z163" s="68">
        <f t="shared" si="20"/>
        <v>160</v>
      </c>
      <c r="AA163" s="54">
        <v>150</v>
      </c>
      <c r="AB163" s="69">
        <v>160</v>
      </c>
    </row>
    <row r="164" spans="1:28" ht="15.75" customHeight="1" x14ac:dyDescent="0.3">
      <c r="A164" s="35" t="s">
        <v>46</v>
      </c>
      <c r="B164" s="35" t="str" cm="1">
        <f t="array" ref="B164">_xlfn.XLOOKUP(tbl_Pruebas[[#This Row],[Matrícula]],tbl_players[Matrícula],tbl_players[Nombres]&amp;" "&amp;tbl_players[Apellidos])</f>
        <v>Emmanuel Gallegos Montiel</v>
      </c>
      <c r="C164" s="35" t="str">
        <f>_xlfn.XLOOKUP(tbl_Pruebas[[#This Row],[Matrícula]],tbl_players[Matrícula],tbl_players[Pos])</f>
        <v>CB</v>
      </c>
      <c r="D164" s="25">
        <v>45251</v>
      </c>
      <c r="E164" s="26"/>
      <c r="F164" s="26"/>
      <c r="G164" s="45" t="str">
        <f t="shared" si="14"/>
        <v/>
      </c>
      <c r="H164" s="26"/>
      <c r="I164" s="26"/>
      <c r="J164" s="26"/>
      <c r="K164" s="45" t="str">
        <f t="shared" si="15"/>
        <v/>
      </c>
      <c r="L164" s="26"/>
      <c r="M164" s="26"/>
      <c r="N164" s="45" t="str">
        <f t="shared" si="16"/>
        <v/>
      </c>
      <c r="O164" s="26"/>
      <c r="P164" s="26"/>
      <c r="Q164" s="45" t="str">
        <f t="shared" si="17"/>
        <v/>
      </c>
      <c r="R164" s="26"/>
      <c r="S164" s="26"/>
      <c r="T164" s="40">
        <f t="shared" si="18"/>
        <v>80</v>
      </c>
      <c r="U164" s="26"/>
      <c r="V164" s="26">
        <v>80</v>
      </c>
      <c r="W164" s="50">
        <f t="shared" si="19"/>
        <v>90</v>
      </c>
      <c r="X164" s="54"/>
      <c r="Y164" s="54">
        <v>90</v>
      </c>
      <c r="Z164" s="68">
        <f t="shared" si="20"/>
        <v>130</v>
      </c>
      <c r="AA164" s="54">
        <v>110</v>
      </c>
      <c r="AB164" s="69">
        <v>130</v>
      </c>
    </row>
    <row r="165" spans="1:28" ht="15.75" customHeight="1" x14ac:dyDescent="0.3">
      <c r="A165" s="35" t="s">
        <v>116</v>
      </c>
      <c r="B165" s="35" t="str" cm="1">
        <f t="array" ref="B165">_xlfn.XLOOKUP(tbl_Pruebas[[#This Row],[Matrícula]],tbl_players[Matrícula],tbl_players[Nombres]&amp;" "&amp;tbl_players[Apellidos])</f>
        <v>Jorge Emilio González Guzmán</v>
      </c>
      <c r="C165" s="35" t="str">
        <f>_xlfn.XLOOKUP(tbl_Pruebas[[#This Row],[Matrícula]],tbl_players[Matrícula],tbl_players[Pos])</f>
        <v>QB</v>
      </c>
      <c r="D165" s="25">
        <v>45251</v>
      </c>
      <c r="E165" s="26"/>
      <c r="F165" s="26"/>
      <c r="G165" s="45">
        <f t="shared" si="14"/>
        <v>1.45</v>
      </c>
      <c r="H165" s="26">
        <v>1.5</v>
      </c>
      <c r="I165" s="26">
        <v>1.45</v>
      </c>
      <c r="J165" s="26"/>
      <c r="K165" s="45">
        <f t="shared" si="15"/>
        <v>4.58</v>
      </c>
      <c r="L165" s="26">
        <v>4.58</v>
      </c>
      <c r="M165" s="26">
        <v>4.7699999999999996</v>
      </c>
      <c r="N165" s="45">
        <f t="shared" si="16"/>
        <v>7.22</v>
      </c>
      <c r="O165" s="26">
        <v>7.22</v>
      </c>
      <c r="P165" s="26">
        <v>7.53</v>
      </c>
      <c r="Q165" s="45">
        <f t="shared" si="17"/>
        <v>3</v>
      </c>
      <c r="R165" s="26">
        <v>2.94</v>
      </c>
      <c r="S165" s="26">
        <v>3</v>
      </c>
      <c r="T165" s="40" t="str">
        <f t="shared" si="18"/>
        <v/>
      </c>
      <c r="U165" s="26"/>
      <c r="V165" s="26"/>
      <c r="W165" s="50">
        <f t="shared" si="19"/>
        <v>105</v>
      </c>
      <c r="X165" s="54">
        <v>105</v>
      </c>
      <c r="Y165" s="54"/>
      <c r="Z165" s="68">
        <f t="shared" si="20"/>
        <v>130</v>
      </c>
      <c r="AA165" s="54">
        <v>120</v>
      </c>
      <c r="AB165" s="69">
        <v>130</v>
      </c>
    </row>
    <row r="166" spans="1:28" ht="15.75" customHeight="1" x14ac:dyDescent="0.3">
      <c r="A166" s="35" t="s">
        <v>65</v>
      </c>
      <c r="B166" s="35" t="str" cm="1">
        <f t="array" ref="B166">_xlfn.XLOOKUP(tbl_Pruebas[[#This Row],[Matrícula]],tbl_players[Matrícula],tbl_players[Nombres]&amp;" "&amp;tbl_players[Apellidos])</f>
        <v>Leonardo Jiménez Alemán</v>
      </c>
      <c r="C166" s="35" t="str">
        <f>_xlfn.XLOOKUP(tbl_Pruebas[[#This Row],[Matrícula]],tbl_players[Matrícula],tbl_players[Pos])</f>
        <v>DL</v>
      </c>
      <c r="D166" s="25">
        <v>45251</v>
      </c>
      <c r="E166" s="26"/>
      <c r="F166" s="26"/>
      <c r="G166" s="45">
        <f t="shared" si="14"/>
        <v>1.5</v>
      </c>
      <c r="H166" s="26">
        <v>1.5</v>
      </c>
      <c r="I166" s="26">
        <v>1.62</v>
      </c>
      <c r="J166" s="26"/>
      <c r="K166" s="45">
        <f t="shared" si="15"/>
        <v>4.8499999999999996</v>
      </c>
      <c r="L166" s="26" t="s">
        <v>22</v>
      </c>
      <c r="M166" s="26">
        <v>4.8499999999999996</v>
      </c>
      <c r="N166" s="45">
        <f t="shared" si="16"/>
        <v>7.75</v>
      </c>
      <c r="O166" s="26">
        <v>7.77</v>
      </c>
      <c r="P166" s="26">
        <v>7.75</v>
      </c>
      <c r="Q166" s="45">
        <f t="shared" si="17"/>
        <v>2.56</v>
      </c>
      <c r="R166" s="26">
        <v>2.56</v>
      </c>
      <c r="S166" s="26">
        <v>2.5299999999999998</v>
      </c>
      <c r="T166" s="40">
        <f t="shared" si="18"/>
        <v>110</v>
      </c>
      <c r="U166" s="26">
        <v>110</v>
      </c>
      <c r="V166" s="26"/>
      <c r="W166" s="50">
        <f t="shared" si="19"/>
        <v>110</v>
      </c>
      <c r="X166" s="54">
        <v>110</v>
      </c>
      <c r="Y166" s="54"/>
      <c r="Z166" s="68">
        <f t="shared" si="20"/>
        <v>160</v>
      </c>
      <c r="AA166" s="54">
        <v>160</v>
      </c>
      <c r="AB166" s="69"/>
    </row>
    <row r="167" spans="1:28" ht="15.75" customHeight="1" x14ac:dyDescent="0.3">
      <c r="A167" s="35" t="s">
        <v>537</v>
      </c>
      <c r="B167" s="35" t="str" cm="1">
        <f t="array" ref="B167">_xlfn.XLOOKUP(tbl_Pruebas[[#This Row],[Matrícula]],tbl_players[Matrícula],tbl_players[Nombres]&amp;" "&amp;tbl_players[Apellidos])</f>
        <v>Sebastian Angel Pedraza</v>
      </c>
      <c r="C167" s="35" t="str">
        <f>_xlfn.XLOOKUP(tbl_Pruebas[[#This Row],[Matrícula]],tbl_players[Matrícula],tbl_players[Pos])</f>
        <v>OL</v>
      </c>
      <c r="D167" s="25">
        <v>45251</v>
      </c>
      <c r="E167" s="26"/>
      <c r="F167" s="26"/>
      <c r="G167" s="45" t="str">
        <f t="shared" si="14"/>
        <v/>
      </c>
      <c r="H167" s="26"/>
      <c r="I167" s="26"/>
      <c r="J167" s="26"/>
      <c r="K167" s="45" t="str">
        <f t="shared" si="15"/>
        <v/>
      </c>
      <c r="L167" s="26"/>
      <c r="M167" s="26"/>
      <c r="N167" s="45" t="str">
        <f t="shared" si="16"/>
        <v/>
      </c>
      <c r="O167" s="26"/>
      <c r="P167" s="26"/>
      <c r="Q167" s="45" t="str">
        <f t="shared" si="17"/>
        <v/>
      </c>
      <c r="R167" s="26"/>
      <c r="S167" s="26"/>
      <c r="T167" s="40">
        <f t="shared" si="18"/>
        <v>95</v>
      </c>
      <c r="U167" s="26">
        <v>95</v>
      </c>
      <c r="V167" s="26"/>
      <c r="W167" s="50" t="str">
        <f t="shared" si="19"/>
        <v/>
      </c>
      <c r="X167" s="54"/>
      <c r="Y167" s="54"/>
      <c r="Z167" s="68" t="str">
        <f t="shared" si="20"/>
        <v/>
      </c>
      <c r="AA167" s="54"/>
      <c r="AB167" s="69"/>
    </row>
    <row r="168" spans="1:28" ht="15.75" customHeight="1" x14ac:dyDescent="0.3">
      <c r="A168" s="35" t="s">
        <v>540</v>
      </c>
      <c r="B168" s="35" t="str" cm="1">
        <f t="array" ref="B168">_xlfn.XLOOKUP(tbl_Pruebas[[#This Row],[Matrícula]],tbl_players[Matrícula],tbl_players[Nombres]&amp;" "&amp;tbl_players[Apellidos])</f>
        <v>Marcotulio Córdoba Rivera</v>
      </c>
      <c r="C168" s="35" t="str">
        <f>_xlfn.XLOOKUP(tbl_Pruebas[[#This Row],[Matrícula]],tbl_players[Matrícula],tbl_players[Pos])</f>
        <v>LB</v>
      </c>
      <c r="D168" s="25">
        <v>45251</v>
      </c>
      <c r="E168" s="26"/>
      <c r="F168" s="26"/>
      <c r="G168" s="45">
        <f t="shared" si="14"/>
        <v>1.54</v>
      </c>
      <c r="H168" s="26">
        <v>1.55</v>
      </c>
      <c r="I168" s="26">
        <v>1.54</v>
      </c>
      <c r="J168" s="26"/>
      <c r="K168" s="45">
        <f t="shared" si="15"/>
        <v>4.9000000000000004</v>
      </c>
      <c r="L168" s="26">
        <v>4.9000000000000004</v>
      </c>
      <c r="M168" s="26">
        <v>5.25</v>
      </c>
      <c r="N168" s="45">
        <f t="shared" si="16"/>
        <v>7.76</v>
      </c>
      <c r="O168" s="26">
        <v>7.76</v>
      </c>
      <c r="P168" s="26">
        <v>7.98</v>
      </c>
      <c r="Q168" s="45">
        <f t="shared" si="17"/>
        <v>2.4</v>
      </c>
      <c r="R168" s="26" t="s">
        <v>22</v>
      </c>
      <c r="S168" s="26">
        <v>2.4</v>
      </c>
      <c r="T168" s="40">
        <f t="shared" si="18"/>
        <v>115</v>
      </c>
      <c r="U168" s="26">
        <v>115</v>
      </c>
      <c r="V168" s="26"/>
      <c r="W168" s="50">
        <f t="shared" si="19"/>
        <v>100</v>
      </c>
      <c r="X168" s="54">
        <v>100</v>
      </c>
      <c r="Y168" s="54"/>
      <c r="Z168" s="68">
        <f t="shared" si="20"/>
        <v>150</v>
      </c>
      <c r="AA168" s="54">
        <v>150</v>
      </c>
      <c r="AB168" s="69"/>
    </row>
    <row r="169" spans="1:28" ht="15.75" customHeight="1" x14ac:dyDescent="0.3">
      <c r="A169" s="35" t="s">
        <v>55</v>
      </c>
      <c r="B169" s="35" t="str" cm="1">
        <f t="array" ref="B169">_xlfn.XLOOKUP(tbl_Pruebas[[#This Row],[Matrícula]],tbl_players[Matrícula],tbl_players[Nombres]&amp;" "&amp;tbl_players[Apellidos])</f>
        <v>Iván Andrés Pérez Fletes</v>
      </c>
      <c r="C169" s="35" t="str">
        <f>_xlfn.XLOOKUP(tbl_Pruebas[[#This Row],[Matrícula]],tbl_players[Matrícula],tbl_players[Pos])</f>
        <v>DL</v>
      </c>
      <c r="D169" s="25">
        <v>45251</v>
      </c>
      <c r="E169" s="26"/>
      <c r="F169" s="26"/>
      <c r="G169" s="45">
        <f t="shared" si="14"/>
        <v>1.58</v>
      </c>
      <c r="H169" s="26">
        <v>1.61</v>
      </c>
      <c r="I169" s="26">
        <v>1.58</v>
      </c>
      <c r="J169" s="26"/>
      <c r="K169" s="45">
        <f t="shared" si="15"/>
        <v>4.8499999999999996</v>
      </c>
      <c r="L169" s="26">
        <v>4.8499999999999996</v>
      </c>
      <c r="M169" s="26">
        <v>5.0199999999999996</v>
      </c>
      <c r="N169" s="45">
        <f t="shared" si="16"/>
        <v>7.29</v>
      </c>
      <c r="O169" s="26">
        <v>8.3699999999999992</v>
      </c>
      <c r="P169" s="26">
        <v>7.29</v>
      </c>
      <c r="Q169" s="45">
        <f t="shared" si="17"/>
        <v>2.65</v>
      </c>
      <c r="R169" s="26">
        <v>2.62</v>
      </c>
      <c r="S169" s="26">
        <v>2.65</v>
      </c>
      <c r="T169" s="40">
        <f t="shared" si="18"/>
        <v>140</v>
      </c>
      <c r="U169" s="26">
        <v>140</v>
      </c>
      <c r="V169" s="26"/>
      <c r="W169" s="50">
        <f t="shared" si="19"/>
        <v>100</v>
      </c>
      <c r="X169" s="54">
        <v>100</v>
      </c>
      <c r="Y169" s="54"/>
      <c r="Z169" s="68">
        <f t="shared" si="20"/>
        <v>190</v>
      </c>
      <c r="AA169" s="54">
        <v>170</v>
      </c>
      <c r="AB169" s="69">
        <v>190</v>
      </c>
    </row>
    <row r="170" spans="1:28" ht="15.75" customHeight="1" x14ac:dyDescent="0.3">
      <c r="A170" s="35" t="s">
        <v>108</v>
      </c>
      <c r="B170" s="35" t="str" cm="1">
        <f t="array" ref="B170">_xlfn.XLOOKUP(tbl_Pruebas[[#This Row],[Matrícula]],tbl_players[Matrícula],tbl_players[Nombres]&amp;" "&amp;tbl_players[Apellidos])</f>
        <v>Edgar Santiago Martín Del Campo Mejía</v>
      </c>
      <c r="C170" s="35" t="str">
        <f>_xlfn.XLOOKUP(tbl_Pruebas[[#This Row],[Matrícula]],tbl_players[Matrícula],tbl_players[Pos])</f>
        <v>OL</v>
      </c>
      <c r="D170" s="25">
        <v>45251</v>
      </c>
      <c r="E170" s="26"/>
      <c r="F170" s="26"/>
      <c r="G170" s="45">
        <f t="shared" si="14"/>
        <v>1.67</v>
      </c>
      <c r="H170" s="26">
        <v>1.67</v>
      </c>
      <c r="I170" s="26">
        <v>1.69</v>
      </c>
      <c r="J170" s="26"/>
      <c r="K170" s="45">
        <f t="shared" si="15"/>
        <v>5.27</v>
      </c>
      <c r="L170" s="26">
        <v>5.58</v>
      </c>
      <c r="M170" s="26">
        <v>5.27</v>
      </c>
      <c r="N170" s="45">
        <f t="shared" si="16"/>
        <v>8.26</v>
      </c>
      <c r="O170" s="26">
        <v>8.3699999999999992</v>
      </c>
      <c r="P170" s="26">
        <v>8.26</v>
      </c>
      <c r="Q170" s="45">
        <f t="shared" si="17"/>
        <v>2.12</v>
      </c>
      <c r="R170" s="26">
        <v>2.12</v>
      </c>
      <c r="S170" s="26" t="s">
        <v>22</v>
      </c>
      <c r="T170" s="40">
        <f t="shared" si="18"/>
        <v>110</v>
      </c>
      <c r="U170" s="26">
        <v>110</v>
      </c>
      <c r="V170" s="26"/>
      <c r="W170" s="50">
        <f t="shared" si="19"/>
        <v>100</v>
      </c>
      <c r="X170" s="54">
        <v>90</v>
      </c>
      <c r="Y170" s="54">
        <v>100</v>
      </c>
      <c r="Z170" s="68">
        <f t="shared" si="20"/>
        <v>150</v>
      </c>
      <c r="AA170" s="54">
        <v>140</v>
      </c>
      <c r="AB170" s="69">
        <v>150</v>
      </c>
    </row>
    <row r="171" spans="1:28" ht="15.75" customHeight="1" x14ac:dyDescent="0.3">
      <c r="A171" s="35" t="s">
        <v>558</v>
      </c>
      <c r="B171" s="35" t="str" cm="1">
        <f t="array" ref="B171">_xlfn.XLOOKUP(tbl_Pruebas[[#This Row],[Matrícula]],tbl_players[Matrícula],tbl_players[Nombres]&amp;" "&amp;tbl_players[Apellidos])</f>
        <v>Jorge Alejandro Telona Servin</v>
      </c>
      <c r="C171" s="35" t="str">
        <f>_xlfn.XLOOKUP(tbl_Pruebas[[#This Row],[Matrícula]],tbl_players[Matrícula],tbl_players[Pos])</f>
        <v>LB</v>
      </c>
      <c r="D171" s="25">
        <v>45251</v>
      </c>
      <c r="E171" s="26"/>
      <c r="F171" s="26"/>
      <c r="G171" s="45">
        <f t="shared" si="14"/>
        <v>1.72</v>
      </c>
      <c r="H171" s="26">
        <v>1.72</v>
      </c>
      <c r="I171" s="26">
        <v>1.75</v>
      </c>
      <c r="J171" s="26"/>
      <c r="K171" s="45">
        <f t="shared" si="15"/>
        <v>4.9000000000000004</v>
      </c>
      <c r="L171" s="26">
        <v>4.95</v>
      </c>
      <c r="M171" s="26">
        <v>4.9000000000000004</v>
      </c>
      <c r="N171" s="45">
        <f t="shared" si="16"/>
        <v>7.85</v>
      </c>
      <c r="O171" s="26">
        <v>7.95</v>
      </c>
      <c r="P171" s="26">
        <v>7.85</v>
      </c>
      <c r="Q171" s="45">
        <f t="shared" si="17"/>
        <v>2.52</v>
      </c>
      <c r="R171" s="26">
        <v>2.52</v>
      </c>
      <c r="S171" s="26">
        <v>2.48</v>
      </c>
      <c r="T171" s="40">
        <f t="shared" si="18"/>
        <v>95</v>
      </c>
      <c r="U171" s="26">
        <v>90</v>
      </c>
      <c r="V171" s="26">
        <v>95</v>
      </c>
      <c r="W171" s="50">
        <f t="shared" si="19"/>
        <v>90</v>
      </c>
      <c r="X171" s="54">
        <v>90</v>
      </c>
      <c r="Y171" s="54"/>
      <c r="Z171" s="68">
        <f t="shared" si="20"/>
        <v>125</v>
      </c>
      <c r="AA171" s="54">
        <v>115</v>
      </c>
      <c r="AB171" s="69">
        <v>125</v>
      </c>
    </row>
    <row r="172" spans="1:28" ht="15.75" customHeight="1" x14ac:dyDescent="0.3">
      <c r="A172" s="35" t="s">
        <v>555</v>
      </c>
      <c r="B172" s="35" t="str" cm="1">
        <f t="array" ref="B172">_xlfn.XLOOKUP(tbl_Pruebas[[#This Row],[Matrícula]],tbl_players[Matrícula],tbl_players[Nombres]&amp;" "&amp;tbl_players[Apellidos])</f>
        <v>Liam Lopez Ferrer</v>
      </c>
      <c r="C172" s="35" t="str">
        <f>_xlfn.XLOOKUP(tbl_Pruebas[[#This Row],[Matrícula]],tbl_players[Matrícula],tbl_players[Pos])</f>
        <v>TE</v>
      </c>
      <c r="D172" s="25">
        <v>45251</v>
      </c>
      <c r="E172" s="26"/>
      <c r="F172" s="26"/>
      <c r="G172" s="45">
        <f t="shared" si="14"/>
        <v>1.49</v>
      </c>
      <c r="H172" s="26">
        <v>1.53</v>
      </c>
      <c r="I172" s="26">
        <v>1.49</v>
      </c>
      <c r="J172" s="26"/>
      <c r="K172" s="45">
        <f t="shared" si="15"/>
        <v>4.5199999999999996</v>
      </c>
      <c r="L172" s="26">
        <v>4.6500000000000004</v>
      </c>
      <c r="M172" s="26">
        <v>4.5199999999999996</v>
      </c>
      <c r="N172" s="45">
        <f t="shared" si="16"/>
        <v>7.13</v>
      </c>
      <c r="O172" s="26">
        <v>7.13</v>
      </c>
      <c r="P172" s="26">
        <v>7.28</v>
      </c>
      <c r="Q172" s="45">
        <f t="shared" si="17"/>
        <v>2.4300000000000002</v>
      </c>
      <c r="R172" s="26" t="s">
        <v>22</v>
      </c>
      <c r="S172" s="26">
        <v>2.4300000000000002</v>
      </c>
      <c r="T172" s="40">
        <f t="shared" si="18"/>
        <v>100</v>
      </c>
      <c r="U172" s="26">
        <v>100</v>
      </c>
      <c r="V172" s="26"/>
      <c r="W172" s="50">
        <f t="shared" si="19"/>
        <v>90</v>
      </c>
      <c r="X172" s="54">
        <v>90</v>
      </c>
      <c r="Y172" s="54"/>
      <c r="Z172" s="68">
        <f t="shared" si="20"/>
        <v>140</v>
      </c>
      <c r="AA172" s="54">
        <v>140</v>
      </c>
      <c r="AB172" s="69"/>
    </row>
    <row r="173" spans="1:28" ht="15.75" customHeight="1" x14ac:dyDescent="0.3">
      <c r="A173" s="35" t="s">
        <v>102</v>
      </c>
      <c r="B173" s="35" t="str" cm="1">
        <f t="array" ref="B173">_xlfn.XLOOKUP(tbl_Pruebas[[#This Row],[Matrícula]],tbl_players[Matrícula],tbl_players[Nombres]&amp;" "&amp;tbl_players[Apellidos])</f>
        <v>Kevin Emmanuel González García</v>
      </c>
      <c r="C173" s="35" t="str">
        <f>_xlfn.XLOOKUP(tbl_Pruebas[[#This Row],[Matrícula]],tbl_players[Matrícula],tbl_players[Pos])</f>
        <v>OL</v>
      </c>
      <c r="D173" s="25">
        <v>45251</v>
      </c>
      <c r="E173" s="26"/>
      <c r="F173" s="26"/>
      <c r="G173" s="45">
        <f t="shared" si="14"/>
        <v>2</v>
      </c>
      <c r="H173" s="26">
        <v>2</v>
      </c>
      <c r="I173" s="26">
        <v>2.02</v>
      </c>
      <c r="J173" s="26"/>
      <c r="K173" s="45">
        <f t="shared" si="15"/>
        <v>5.78</v>
      </c>
      <c r="L173" s="26">
        <v>5.8</v>
      </c>
      <c r="M173" s="26">
        <v>5.78</v>
      </c>
      <c r="N173" s="45">
        <f t="shared" si="16"/>
        <v>9.23</v>
      </c>
      <c r="O173" s="26">
        <v>9.23</v>
      </c>
      <c r="P173" s="26">
        <v>9.32</v>
      </c>
      <c r="Q173" s="45">
        <f t="shared" si="17"/>
        <v>1.85</v>
      </c>
      <c r="R173" s="26" t="s">
        <v>22</v>
      </c>
      <c r="S173" s="26">
        <v>1.85</v>
      </c>
      <c r="T173" s="40">
        <f t="shared" si="18"/>
        <v>90</v>
      </c>
      <c r="U173" s="26">
        <v>90</v>
      </c>
      <c r="V173" s="26"/>
      <c r="W173" s="50">
        <f t="shared" si="19"/>
        <v>60</v>
      </c>
      <c r="X173" s="54">
        <v>60</v>
      </c>
      <c r="Y173" s="54"/>
      <c r="Z173" s="68">
        <f t="shared" si="20"/>
        <v>100</v>
      </c>
      <c r="AA173" s="54">
        <v>100</v>
      </c>
      <c r="AB173" s="69">
        <v>100</v>
      </c>
    </row>
    <row r="174" spans="1:28" ht="15.75" customHeight="1" x14ac:dyDescent="0.3">
      <c r="A174" s="35" t="s">
        <v>567</v>
      </c>
      <c r="B174" s="35" t="str" cm="1">
        <f t="array" ref="B174">_xlfn.XLOOKUP(tbl_Pruebas[[#This Row],[Matrícula]],tbl_players[Matrícula],tbl_players[Nombres]&amp;" "&amp;tbl_players[Apellidos])</f>
        <v>Jose Rodriguez Arenivar</v>
      </c>
      <c r="C174" s="35" t="str">
        <f>_xlfn.XLOOKUP(tbl_Pruebas[[#This Row],[Matrícula]],tbl_players[Matrícula],tbl_players[Pos])</f>
        <v>RB</v>
      </c>
      <c r="D174" s="25">
        <v>45251</v>
      </c>
      <c r="E174" s="26"/>
      <c r="F174" s="26"/>
      <c r="G174" s="45">
        <f t="shared" si="14"/>
        <v>1.44</v>
      </c>
      <c r="H174" s="26">
        <v>1.49</v>
      </c>
      <c r="I174" s="26">
        <v>1.44</v>
      </c>
      <c r="J174" s="26"/>
      <c r="K174" s="45">
        <f t="shared" si="15"/>
        <v>4.43</v>
      </c>
      <c r="L174" s="26">
        <v>4.43</v>
      </c>
      <c r="M174" s="26">
        <v>4.7699999999999996</v>
      </c>
      <c r="N174" s="45">
        <f t="shared" si="16"/>
        <v>7.23</v>
      </c>
      <c r="O174" s="26">
        <v>7.23</v>
      </c>
      <c r="P174" s="26">
        <v>7.8</v>
      </c>
      <c r="Q174" s="45">
        <f t="shared" si="17"/>
        <v>2.72</v>
      </c>
      <c r="R174" s="26">
        <v>2.7</v>
      </c>
      <c r="S174" s="26">
        <v>2.72</v>
      </c>
      <c r="T174" s="40">
        <f t="shared" si="18"/>
        <v>80</v>
      </c>
      <c r="U174" s="26">
        <v>80</v>
      </c>
      <c r="V174" s="26"/>
      <c r="W174" s="50">
        <f t="shared" si="19"/>
        <v>90</v>
      </c>
      <c r="X174" s="54">
        <v>90</v>
      </c>
      <c r="Y174" s="54"/>
      <c r="Z174" s="68">
        <f t="shared" si="20"/>
        <v>120</v>
      </c>
      <c r="AA174" s="54">
        <v>120</v>
      </c>
      <c r="AB174" s="69"/>
    </row>
    <row r="175" spans="1:28" ht="15.75" customHeight="1" x14ac:dyDescent="0.3">
      <c r="A175" s="35" t="s">
        <v>145</v>
      </c>
      <c r="B175" s="35" t="str" cm="1">
        <f t="array" ref="B175">_xlfn.XLOOKUP(tbl_Pruebas[[#This Row],[Matrícula]],tbl_players[Matrícula],tbl_players[Nombres]&amp;" "&amp;tbl_players[Apellidos])</f>
        <v>Carlos Tristan Gamez Alvarez</v>
      </c>
      <c r="C175" s="35" t="str">
        <f>_xlfn.XLOOKUP(tbl_Pruebas[[#This Row],[Matrícula]],tbl_players[Matrícula],tbl_players[Pos])</f>
        <v>WR</v>
      </c>
      <c r="D175" s="25">
        <v>45251</v>
      </c>
      <c r="E175" s="26"/>
      <c r="F175" s="26"/>
      <c r="G175" s="45">
        <f t="shared" si="14"/>
        <v>1.35</v>
      </c>
      <c r="H175" s="26">
        <v>1.39</v>
      </c>
      <c r="I175" s="26">
        <v>1.35</v>
      </c>
      <c r="J175" s="26"/>
      <c r="K175" s="45">
        <f t="shared" si="15"/>
        <v>4.45</v>
      </c>
      <c r="L175" s="26">
        <v>4.45</v>
      </c>
      <c r="M175" s="26">
        <v>4.46</v>
      </c>
      <c r="N175" s="45">
        <f t="shared" si="16"/>
        <v>7.17</v>
      </c>
      <c r="O175" s="26">
        <v>7.24</v>
      </c>
      <c r="P175" s="26">
        <v>7.17</v>
      </c>
      <c r="Q175" s="45">
        <f t="shared" si="17"/>
        <v>2.92</v>
      </c>
      <c r="R175" s="26">
        <v>2.74</v>
      </c>
      <c r="S175" s="26">
        <v>2.92</v>
      </c>
      <c r="T175" s="40">
        <f t="shared" si="18"/>
        <v>90</v>
      </c>
      <c r="U175" s="26">
        <v>90</v>
      </c>
      <c r="V175" s="26"/>
      <c r="W175" s="50" t="str">
        <f t="shared" si="19"/>
        <v/>
      </c>
      <c r="X175" s="54"/>
      <c r="Y175" s="54"/>
      <c r="Z175" s="68" t="str">
        <f t="shared" si="20"/>
        <v/>
      </c>
      <c r="AA175" s="54"/>
      <c r="AB175" s="69"/>
    </row>
    <row r="176" spans="1:28" ht="15.75" customHeight="1" x14ac:dyDescent="0.3">
      <c r="A176" s="35" t="s">
        <v>573</v>
      </c>
      <c r="B176" s="35" t="str" cm="1">
        <f t="array" ref="B176">_xlfn.XLOOKUP(tbl_Pruebas[[#This Row],[Matrícula]],tbl_players[Matrícula],tbl_players[Nombres]&amp;" "&amp;tbl_players[Apellidos])</f>
        <v>Marco Pablo Merino Pérez</v>
      </c>
      <c r="C176" s="35" t="str">
        <f>_xlfn.XLOOKUP(tbl_Pruebas[[#This Row],[Matrícula]],tbl_players[Matrícula],tbl_players[Pos])</f>
        <v>OL</v>
      </c>
      <c r="D176" s="25">
        <v>45251</v>
      </c>
      <c r="E176" s="26"/>
      <c r="F176" s="26"/>
      <c r="G176" s="45">
        <f t="shared" si="14"/>
        <v>1.72</v>
      </c>
      <c r="H176" s="26">
        <v>1.72</v>
      </c>
      <c r="I176" s="26">
        <v>1.81</v>
      </c>
      <c r="J176" s="26"/>
      <c r="K176" s="45">
        <f t="shared" si="15"/>
        <v>5.0999999999999996</v>
      </c>
      <c r="L176" s="26">
        <v>5.21</v>
      </c>
      <c r="M176" s="26">
        <v>5.0999999999999996</v>
      </c>
      <c r="N176" s="45">
        <f t="shared" si="16"/>
        <v>8.35</v>
      </c>
      <c r="O176" s="26">
        <v>8.35</v>
      </c>
      <c r="P176" s="26">
        <v>8.44</v>
      </c>
      <c r="Q176" s="45">
        <f t="shared" si="17"/>
        <v>2.06</v>
      </c>
      <c r="R176" s="26">
        <v>1.93</v>
      </c>
      <c r="S176" s="26">
        <v>2.06</v>
      </c>
      <c r="T176" s="40">
        <f t="shared" si="18"/>
        <v>80</v>
      </c>
      <c r="U176" s="26">
        <v>80</v>
      </c>
      <c r="V176" s="26"/>
      <c r="W176" s="50">
        <f t="shared" si="19"/>
        <v>70</v>
      </c>
      <c r="X176" s="54">
        <v>60</v>
      </c>
      <c r="Y176" s="54">
        <v>70</v>
      </c>
      <c r="Z176" s="68">
        <f t="shared" si="20"/>
        <v>140</v>
      </c>
      <c r="AA176" s="54">
        <v>140</v>
      </c>
      <c r="AB176" s="69"/>
    </row>
    <row r="177" spans="1:28" ht="15.75" customHeight="1" x14ac:dyDescent="0.3">
      <c r="A177" s="35" t="s">
        <v>552</v>
      </c>
      <c r="B177" s="35" t="str" cm="1">
        <f t="array" ref="B177">_xlfn.XLOOKUP(tbl_Pruebas[[#This Row],[Matrícula]],tbl_players[Matrícula],tbl_players[Nombres]&amp;" "&amp;tbl_players[Apellidos])</f>
        <v>Luis Eduardo Velazquez Salinas</v>
      </c>
      <c r="C177" s="35" t="str">
        <f>_xlfn.XLOOKUP(tbl_Pruebas[[#This Row],[Matrícula]],tbl_players[Matrícula],tbl_players[Pos])</f>
        <v>K</v>
      </c>
      <c r="D177" s="25">
        <v>45251</v>
      </c>
      <c r="E177" s="26"/>
      <c r="F177" s="26"/>
      <c r="G177" s="45">
        <f t="shared" si="14"/>
        <v>1.61</v>
      </c>
      <c r="H177" s="26">
        <v>1.63</v>
      </c>
      <c r="I177" s="26">
        <v>1.61</v>
      </c>
      <c r="J177" s="26"/>
      <c r="K177" s="45">
        <f t="shared" si="15"/>
        <v>4.54</v>
      </c>
      <c r="L177" s="26">
        <v>4.63</v>
      </c>
      <c r="M177" s="26">
        <v>4.54</v>
      </c>
      <c r="N177" s="45">
        <f t="shared" si="16"/>
        <v>7.58</v>
      </c>
      <c r="O177" s="26">
        <v>7.58</v>
      </c>
      <c r="P177" s="26">
        <v>7.9</v>
      </c>
      <c r="Q177" s="45">
        <f t="shared" si="17"/>
        <v>2.4900000000000002</v>
      </c>
      <c r="R177" s="26">
        <v>2.4900000000000002</v>
      </c>
      <c r="S177" s="26" t="s">
        <v>22</v>
      </c>
      <c r="T177" s="40">
        <f t="shared" si="18"/>
        <v>60</v>
      </c>
      <c r="U177" s="26">
        <v>60</v>
      </c>
      <c r="V177" s="26"/>
      <c r="W177" s="50">
        <f t="shared" si="19"/>
        <v>80</v>
      </c>
      <c r="X177" s="54">
        <v>80</v>
      </c>
      <c r="Y177" s="54"/>
      <c r="Z177" s="68">
        <f t="shared" si="20"/>
        <v>120</v>
      </c>
      <c r="AA177" s="54">
        <v>120</v>
      </c>
      <c r="AB177" s="69"/>
    </row>
    <row r="178" spans="1:28" ht="15.75" customHeight="1" x14ac:dyDescent="0.3">
      <c r="A178" s="35" t="s">
        <v>36</v>
      </c>
      <c r="B178" s="35" t="str" cm="1">
        <f t="array" ref="B178">_xlfn.XLOOKUP(tbl_Pruebas[[#This Row],[Matrícula]],tbl_players[Matrícula],tbl_players[Nombres]&amp;" "&amp;tbl_players[Apellidos])</f>
        <v>Gabriel Encalada Gallardo</v>
      </c>
      <c r="C178" s="35" t="str">
        <f>_xlfn.XLOOKUP(tbl_Pruebas[[#This Row],[Matrícula]],tbl_players[Matrícula],tbl_players[Pos])</f>
        <v>CB</v>
      </c>
      <c r="D178" s="25">
        <v>45251</v>
      </c>
      <c r="E178" s="26"/>
      <c r="F178" s="26"/>
      <c r="G178" s="45">
        <f t="shared" si="14"/>
        <v>1.42</v>
      </c>
      <c r="H178" s="26">
        <v>1.47</v>
      </c>
      <c r="I178" s="26">
        <v>1.42</v>
      </c>
      <c r="J178" s="26"/>
      <c r="K178" s="45">
        <f t="shared" si="15"/>
        <v>4.42</v>
      </c>
      <c r="L178" s="26">
        <v>4.5199999999999996</v>
      </c>
      <c r="M178" s="26">
        <v>4.42</v>
      </c>
      <c r="N178" s="45">
        <f t="shared" si="16"/>
        <v>7.06</v>
      </c>
      <c r="O178" s="26">
        <v>7.48</v>
      </c>
      <c r="P178" s="26">
        <v>7.06</v>
      </c>
      <c r="Q178" s="45">
        <f t="shared" si="17"/>
        <v>2.9</v>
      </c>
      <c r="R178" s="26">
        <v>2.9</v>
      </c>
      <c r="S178" s="26">
        <v>2.84</v>
      </c>
      <c r="T178" s="40">
        <f t="shared" si="18"/>
        <v>90</v>
      </c>
      <c r="U178" s="26">
        <v>90</v>
      </c>
      <c r="V178" s="26"/>
      <c r="W178" s="50">
        <f t="shared" si="19"/>
        <v>105</v>
      </c>
      <c r="X178" s="54">
        <v>105</v>
      </c>
      <c r="Y178" s="54"/>
      <c r="Z178" s="68">
        <f t="shared" si="20"/>
        <v>140</v>
      </c>
      <c r="AA178" s="54">
        <v>130</v>
      </c>
      <c r="AB178" s="69">
        <v>140</v>
      </c>
    </row>
    <row r="179" spans="1:28" ht="15.75" customHeight="1" x14ac:dyDescent="0.3">
      <c r="A179" s="35" t="s">
        <v>517</v>
      </c>
      <c r="B179" s="35" t="str" cm="1">
        <f t="array" ref="B179">_xlfn.XLOOKUP(tbl_Pruebas[[#This Row],[Matrícula]],tbl_players[Matrícula],tbl_players[Nombres]&amp;" "&amp;tbl_players[Apellidos])</f>
        <v>Roberto Tenorio Jiménez</v>
      </c>
      <c r="C179" s="35" t="str">
        <f>_xlfn.XLOOKUP(tbl_Pruebas[[#This Row],[Matrícula]],tbl_players[Matrícula],tbl_players[Pos])</f>
        <v>LB</v>
      </c>
      <c r="D179" s="25">
        <v>45251</v>
      </c>
      <c r="E179" s="26"/>
      <c r="F179" s="26"/>
      <c r="G179" s="45">
        <f t="shared" si="14"/>
        <v>1.66</v>
      </c>
      <c r="H179" s="26">
        <v>1.68</v>
      </c>
      <c r="I179" s="26">
        <v>1.66</v>
      </c>
      <c r="J179" s="26"/>
      <c r="K179" s="45">
        <f t="shared" si="15"/>
        <v>4.92</v>
      </c>
      <c r="L179" s="26" t="s">
        <v>22</v>
      </c>
      <c r="M179" s="26">
        <v>4.92</v>
      </c>
      <c r="N179" s="45">
        <f t="shared" si="16"/>
        <v>8.06</v>
      </c>
      <c r="O179" s="26">
        <v>8.1199999999999992</v>
      </c>
      <c r="P179" s="26">
        <v>8.06</v>
      </c>
      <c r="Q179" s="45">
        <f t="shared" si="17"/>
        <v>2.1800000000000002</v>
      </c>
      <c r="R179" s="26" t="s">
        <v>22</v>
      </c>
      <c r="S179" s="26">
        <v>2.1800000000000002</v>
      </c>
      <c r="T179" s="40">
        <f t="shared" si="18"/>
        <v>110</v>
      </c>
      <c r="U179" s="26">
        <v>110</v>
      </c>
      <c r="V179" s="26"/>
      <c r="W179" s="50">
        <f t="shared" si="19"/>
        <v>75</v>
      </c>
      <c r="X179" s="54">
        <v>75</v>
      </c>
      <c r="Y179" s="54"/>
      <c r="Z179" s="68">
        <f t="shared" si="20"/>
        <v>120</v>
      </c>
      <c r="AA179" s="54">
        <v>110</v>
      </c>
      <c r="AB179" s="69">
        <v>120</v>
      </c>
    </row>
    <row r="180" spans="1:28" ht="15.75" customHeight="1" x14ac:dyDescent="0.3">
      <c r="A180" s="35" t="s">
        <v>63</v>
      </c>
      <c r="B180" s="35" t="str" cm="1">
        <f t="array" ref="B180">_xlfn.XLOOKUP(tbl_Pruebas[[#This Row],[Matrícula]],tbl_players[Matrícula],tbl_players[Nombres]&amp;" "&amp;tbl_players[Apellidos])</f>
        <v>Omar David Ríos Monjaraz</v>
      </c>
      <c r="C180" s="35" t="str">
        <f>_xlfn.XLOOKUP(tbl_Pruebas[[#This Row],[Matrícula]],tbl_players[Matrícula],tbl_players[Pos])</f>
        <v>DL</v>
      </c>
      <c r="D180" s="25">
        <v>45251</v>
      </c>
      <c r="E180" s="26"/>
      <c r="F180" s="26"/>
      <c r="G180" s="45">
        <f t="shared" si="14"/>
        <v>1.68</v>
      </c>
      <c r="H180" s="26">
        <v>1.69</v>
      </c>
      <c r="I180" s="26">
        <v>1.68</v>
      </c>
      <c r="J180" s="26"/>
      <c r="K180" s="45">
        <f t="shared" si="15"/>
        <v>4.75</v>
      </c>
      <c r="L180" s="26">
        <v>4.75</v>
      </c>
      <c r="M180" s="26">
        <v>4.95</v>
      </c>
      <c r="N180" s="45">
        <f t="shared" si="16"/>
        <v>7.55</v>
      </c>
      <c r="O180" s="26">
        <v>7.78</v>
      </c>
      <c r="P180" s="26">
        <v>7.55</v>
      </c>
      <c r="Q180" s="45">
        <f t="shared" si="17"/>
        <v>2.48</v>
      </c>
      <c r="R180" s="26">
        <v>2.4700000000000002</v>
      </c>
      <c r="S180" s="26">
        <v>2.48</v>
      </c>
      <c r="T180" s="40" t="str">
        <f t="shared" si="18"/>
        <v/>
      </c>
      <c r="U180" s="26"/>
      <c r="V180" s="26"/>
      <c r="W180" s="50" t="str">
        <f t="shared" si="19"/>
        <v/>
      </c>
      <c r="X180" s="54"/>
      <c r="Y180" s="54"/>
      <c r="Z180" s="68" t="str">
        <f t="shared" si="20"/>
        <v/>
      </c>
      <c r="AA180" s="54"/>
      <c r="AB180" s="69"/>
    </row>
    <row r="181" spans="1:28" ht="15.75" customHeight="1" x14ac:dyDescent="0.3">
      <c r="A181" s="35" t="s">
        <v>137</v>
      </c>
      <c r="B181" s="35" t="str" cm="1">
        <f t="array" ref="B181">_xlfn.XLOOKUP(tbl_Pruebas[[#This Row],[Matrícula]],tbl_players[Matrícula],tbl_players[Nombres]&amp;" "&amp;tbl_players[Apellidos])</f>
        <v>Bruno Zuradelli Ramírez</v>
      </c>
      <c r="C181" s="35" t="str">
        <f>_xlfn.XLOOKUP(tbl_Pruebas[[#This Row],[Matrícula]],tbl_players[Matrícula],tbl_players[Pos])</f>
        <v>WR</v>
      </c>
      <c r="D181" s="25">
        <v>45251</v>
      </c>
      <c r="E181" s="26"/>
      <c r="F181" s="26"/>
      <c r="G181" s="45">
        <f t="shared" si="14"/>
        <v>1.39</v>
      </c>
      <c r="H181" s="26">
        <v>1.39</v>
      </c>
      <c r="I181" s="26">
        <v>1.49</v>
      </c>
      <c r="J181" s="26"/>
      <c r="K181" s="45">
        <f t="shared" si="15"/>
        <v>4.66</v>
      </c>
      <c r="L181" s="26">
        <v>4.66</v>
      </c>
      <c r="M181" s="26">
        <v>4.74</v>
      </c>
      <c r="N181" s="45">
        <f t="shared" si="16"/>
        <v>7.38</v>
      </c>
      <c r="O181" s="26">
        <v>7.38</v>
      </c>
      <c r="P181" s="26">
        <v>7.68</v>
      </c>
      <c r="Q181" s="45">
        <f t="shared" si="17"/>
        <v>2.64</v>
      </c>
      <c r="R181" s="26">
        <v>2.63</v>
      </c>
      <c r="S181" s="26">
        <v>2.64</v>
      </c>
      <c r="T181" s="40">
        <f t="shared" si="18"/>
        <v>85</v>
      </c>
      <c r="U181" s="26"/>
      <c r="V181" s="26">
        <v>85</v>
      </c>
      <c r="W181" s="50">
        <f t="shared" si="19"/>
        <v>100</v>
      </c>
      <c r="X181" s="54">
        <v>90</v>
      </c>
      <c r="Y181" s="54">
        <v>100</v>
      </c>
      <c r="Z181" s="68">
        <f t="shared" si="20"/>
        <v>120</v>
      </c>
      <c r="AA181" s="54">
        <v>120</v>
      </c>
      <c r="AB181" s="69"/>
    </row>
    <row r="182" spans="1:28" ht="15.75" customHeight="1" x14ac:dyDescent="0.3">
      <c r="A182" s="35" t="s">
        <v>141</v>
      </c>
      <c r="B182" s="35" t="str" cm="1">
        <f t="array" ref="B182">_xlfn.XLOOKUP(tbl_Pruebas[[#This Row],[Matrícula]],tbl_players[Matrícula],tbl_players[Nombres]&amp;" "&amp;tbl_players[Apellidos])</f>
        <v>Enrique Sánchez Meixueiro</v>
      </c>
      <c r="C182" s="35" t="str">
        <f>_xlfn.XLOOKUP(tbl_Pruebas[[#This Row],[Matrícula]],tbl_players[Matrícula],tbl_players[Pos])</f>
        <v>WR</v>
      </c>
      <c r="D182" s="25">
        <v>45251</v>
      </c>
      <c r="E182" s="26"/>
      <c r="F182" s="26"/>
      <c r="G182" s="45">
        <f t="shared" si="14"/>
        <v>1.5</v>
      </c>
      <c r="H182" s="26">
        <v>1.5</v>
      </c>
      <c r="I182" s="26">
        <v>1.55</v>
      </c>
      <c r="J182" s="26"/>
      <c r="K182" s="45">
        <f t="shared" si="15"/>
        <v>4.45</v>
      </c>
      <c r="L182" s="26">
        <v>4.53</v>
      </c>
      <c r="M182" s="26">
        <v>4.45</v>
      </c>
      <c r="N182" s="45">
        <f t="shared" si="16"/>
        <v>7.14</v>
      </c>
      <c r="O182" s="26">
        <v>7.14</v>
      </c>
      <c r="P182" s="26">
        <v>7.3</v>
      </c>
      <c r="Q182" s="45">
        <f t="shared" si="17"/>
        <v>2.95</v>
      </c>
      <c r="R182" s="26">
        <v>2.8</v>
      </c>
      <c r="S182" s="26">
        <v>2.95</v>
      </c>
      <c r="T182" s="40">
        <f t="shared" si="18"/>
        <v>105</v>
      </c>
      <c r="U182" s="26">
        <v>100</v>
      </c>
      <c r="V182" s="26">
        <v>105</v>
      </c>
      <c r="W182" s="50">
        <f t="shared" si="19"/>
        <v>90</v>
      </c>
      <c r="X182" s="54">
        <v>90</v>
      </c>
      <c r="Y182" s="54"/>
      <c r="Z182" s="68">
        <f t="shared" si="20"/>
        <v>150</v>
      </c>
      <c r="AA182" s="54">
        <v>140</v>
      </c>
      <c r="AB182" s="69">
        <v>150</v>
      </c>
    </row>
    <row r="183" spans="1:28" ht="15.75" customHeight="1" x14ac:dyDescent="0.3">
      <c r="A183" s="35" t="s">
        <v>21</v>
      </c>
      <c r="B183" s="35" t="str" cm="1">
        <f t="array" ref="B183">_xlfn.XLOOKUP(tbl_Pruebas[[#This Row],[Matrícula]],tbl_players[Matrícula],tbl_players[Nombres]&amp;" "&amp;tbl_players[Apellidos])</f>
        <v>David Bazaldúa Méndez</v>
      </c>
      <c r="C183" s="35" t="str">
        <f>_xlfn.XLOOKUP(tbl_Pruebas[[#This Row],[Matrícula]],tbl_players[Matrícula],tbl_players[Pos])</f>
        <v>S</v>
      </c>
      <c r="D183" s="25">
        <v>45251</v>
      </c>
      <c r="E183" s="26"/>
      <c r="F183" s="26"/>
      <c r="G183" s="45">
        <f t="shared" si="14"/>
        <v>1.43</v>
      </c>
      <c r="H183" s="26">
        <v>1.43</v>
      </c>
      <c r="I183" s="26">
        <v>1.5</v>
      </c>
      <c r="J183" s="26"/>
      <c r="K183" s="45">
        <f t="shared" si="15"/>
        <v>4.4000000000000004</v>
      </c>
      <c r="L183" s="26">
        <v>4.45</v>
      </c>
      <c r="M183" s="26">
        <v>4.4000000000000004</v>
      </c>
      <c r="N183" s="45">
        <f t="shared" si="16"/>
        <v>7.32</v>
      </c>
      <c r="O183" s="26">
        <v>7.32</v>
      </c>
      <c r="P183" s="26">
        <v>7.53</v>
      </c>
      <c r="Q183" s="45">
        <f t="shared" si="17"/>
        <v>2.61</v>
      </c>
      <c r="R183" s="26">
        <v>2.57</v>
      </c>
      <c r="S183" s="26">
        <v>2.61</v>
      </c>
      <c r="T183" s="40" t="str">
        <f t="shared" si="18"/>
        <v/>
      </c>
      <c r="U183" s="26"/>
      <c r="V183" s="26"/>
      <c r="W183" s="50" t="str">
        <f t="shared" si="19"/>
        <v/>
      </c>
      <c r="X183" s="54"/>
      <c r="Y183" s="54"/>
      <c r="Z183" s="68">
        <f t="shared" si="20"/>
        <v>140</v>
      </c>
      <c r="AA183" s="54"/>
      <c r="AB183" s="69">
        <v>140</v>
      </c>
    </row>
    <row r="184" spans="1:28" ht="15.75" customHeight="1" x14ac:dyDescent="0.3">
      <c r="A184" s="35" t="s">
        <v>530</v>
      </c>
      <c r="B184" s="35" t="str" cm="1">
        <f t="array" ref="B184">_xlfn.XLOOKUP(tbl_Pruebas[[#This Row],[Matrícula]],tbl_players[Matrícula],tbl_players[Nombres]&amp;" "&amp;tbl_players[Apellidos])</f>
        <v>Jorge Luna Rueda</v>
      </c>
      <c r="C184" s="35" t="str">
        <f>_xlfn.XLOOKUP(tbl_Pruebas[[#This Row],[Matrícula]],tbl_players[Matrícula],tbl_players[Pos])</f>
        <v>CB</v>
      </c>
      <c r="D184" s="25">
        <v>45251</v>
      </c>
      <c r="E184" s="26"/>
      <c r="F184" s="26"/>
      <c r="G184" s="45">
        <f t="shared" si="14"/>
        <v>1.52</v>
      </c>
      <c r="H184" s="26">
        <v>1.52</v>
      </c>
      <c r="I184" s="26">
        <v>1.55</v>
      </c>
      <c r="J184" s="26"/>
      <c r="K184" s="45">
        <f t="shared" si="15"/>
        <v>4.54</v>
      </c>
      <c r="L184" s="26">
        <v>4.5999999999999996</v>
      </c>
      <c r="M184" s="26">
        <v>4.54</v>
      </c>
      <c r="N184" s="45">
        <f t="shared" si="16"/>
        <v>7.38</v>
      </c>
      <c r="O184" s="26">
        <v>7.38</v>
      </c>
      <c r="P184" s="26">
        <v>7.56</v>
      </c>
      <c r="Q184" s="45">
        <f t="shared" si="17"/>
        <v>2.62</v>
      </c>
      <c r="R184" s="26">
        <v>2.62</v>
      </c>
      <c r="S184" s="26">
        <v>2.6</v>
      </c>
      <c r="T184" s="40">
        <f t="shared" si="18"/>
        <v>80</v>
      </c>
      <c r="U184" s="26">
        <v>80</v>
      </c>
      <c r="V184" s="26"/>
      <c r="W184" s="50">
        <f t="shared" si="19"/>
        <v>90</v>
      </c>
      <c r="X184" s="54">
        <v>90</v>
      </c>
      <c r="Y184" s="54"/>
      <c r="Z184" s="68">
        <f t="shared" si="20"/>
        <v>120</v>
      </c>
      <c r="AA184" s="54">
        <v>110</v>
      </c>
      <c r="AB184" s="69">
        <v>120</v>
      </c>
    </row>
    <row r="185" spans="1:28" ht="15.75" customHeight="1" x14ac:dyDescent="0.3">
      <c r="A185" s="35" t="s">
        <v>26</v>
      </c>
      <c r="B185" s="35" t="str" cm="1">
        <f t="array" ref="B185">_xlfn.XLOOKUP(tbl_Pruebas[[#This Row],[Matrícula]],tbl_players[Matrícula],tbl_players[Nombres]&amp;" "&amp;tbl_players[Apellidos])</f>
        <v>Luis Ignacio Pelayo Castillo</v>
      </c>
      <c r="C185" s="35" t="str">
        <f>_xlfn.XLOOKUP(tbl_Pruebas[[#This Row],[Matrícula]],tbl_players[Matrícula],tbl_players[Pos])</f>
        <v>CB</v>
      </c>
      <c r="D185" s="25">
        <v>45251</v>
      </c>
      <c r="E185" s="26"/>
      <c r="F185" s="26"/>
      <c r="G185" s="45">
        <f t="shared" si="14"/>
        <v>1.4</v>
      </c>
      <c r="H185" s="26">
        <v>1.43</v>
      </c>
      <c r="I185" s="26">
        <v>1.4</v>
      </c>
      <c r="J185" s="26"/>
      <c r="K185" s="45">
        <f t="shared" si="15"/>
        <v>4.55</v>
      </c>
      <c r="L185" s="26">
        <v>4.55</v>
      </c>
      <c r="M185" s="26">
        <v>4.6399999999999997</v>
      </c>
      <c r="N185" s="45">
        <f t="shared" si="16"/>
        <v>7.11</v>
      </c>
      <c r="O185" s="26">
        <v>7.11</v>
      </c>
      <c r="P185" s="26">
        <v>7.3</v>
      </c>
      <c r="Q185" s="45">
        <f t="shared" si="17"/>
        <v>2.69</v>
      </c>
      <c r="R185" s="26">
        <v>2.69</v>
      </c>
      <c r="S185" s="26">
        <v>2.63</v>
      </c>
      <c r="T185" s="40">
        <f t="shared" si="18"/>
        <v>90</v>
      </c>
      <c r="U185" s="26">
        <v>90</v>
      </c>
      <c r="V185" s="26"/>
      <c r="W185" s="50">
        <f t="shared" si="19"/>
        <v>90</v>
      </c>
      <c r="X185" s="54">
        <v>90</v>
      </c>
      <c r="Y185" s="54"/>
      <c r="Z185" s="68">
        <f t="shared" si="20"/>
        <v>110</v>
      </c>
      <c r="AA185" s="54">
        <v>110</v>
      </c>
      <c r="AB185" s="69"/>
    </row>
    <row r="186" spans="1:28" ht="15.75" customHeight="1" x14ac:dyDescent="0.3">
      <c r="A186" s="35" t="s">
        <v>106</v>
      </c>
      <c r="B186" s="35" t="str" cm="1">
        <f t="array" ref="B186">_xlfn.XLOOKUP(tbl_Pruebas[[#This Row],[Matrícula]],tbl_players[Matrícula],tbl_players[Nombres]&amp;" "&amp;tbl_players[Apellidos])</f>
        <v>Carlos Daniel Durán Venado</v>
      </c>
      <c r="C186" s="35" t="str">
        <f>_xlfn.XLOOKUP(tbl_Pruebas[[#This Row],[Matrícula]],tbl_players[Matrícula],tbl_players[Pos])</f>
        <v>OL</v>
      </c>
      <c r="D186" s="25">
        <v>45251</v>
      </c>
      <c r="E186" s="26"/>
      <c r="F186" s="26"/>
      <c r="G186" s="45">
        <f t="shared" si="14"/>
        <v>1.72</v>
      </c>
      <c r="H186" s="26">
        <v>1.72</v>
      </c>
      <c r="I186" s="26">
        <v>1.72</v>
      </c>
      <c r="J186" s="26"/>
      <c r="K186" s="45">
        <f t="shared" si="15"/>
        <v>5.15</v>
      </c>
      <c r="L186" s="26">
        <v>5.3</v>
      </c>
      <c r="M186" s="26">
        <v>5.15</v>
      </c>
      <c r="N186" s="45">
        <f t="shared" si="16"/>
        <v>7.95</v>
      </c>
      <c r="O186" s="26">
        <v>7.95</v>
      </c>
      <c r="P186" s="26">
        <v>8.1199999999999992</v>
      </c>
      <c r="Q186" s="45">
        <f t="shared" si="17"/>
        <v>2.17</v>
      </c>
      <c r="R186" s="26">
        <v>2.04</v>
      </c>
      <c r="S186" s="26">
        <v>2.17</v>
      </c>
      <c r="T186" s="40" t="str">
        <f t="shared" si="18"/>
        <v/>
      </c>
      <c r="U186" s="26"/>
      <c r="V186" s="26"/>
      <c r="W186" s="50" t="str">
        <f t="shared" si="19"/>
        <v/>
      </c>
      <c r="X186" s="54"/>
      <c r="Y186" s="54"/>
      <c r="Z186" s="68" t="str">
        <f t="shared" si="20"/>
        <v/>
      </c>
      <c r="AA186" s="54"/>
      <c r="AB186" s="69"/>
    </row>
    <row r="187" spans="1:28" ht="15.75" customHeight="1" x14ac:dyDescent="0.3">
      <c r="A187" s="35" t="s">
        <v>520</v>
      </c>
      <c r="B187" s="35" t="str" cm="1">
        <f t="array" ref="B187">_xlfn.XLOOKUP(tbl_Pruebas[[#This Row],[Matrícula]],tbl_players[Matrícula],tbl_players[Nombres]&amp;" "&amp;tbl_players[Apellidos])</f>
        <v>Adán Avila Esparza</v>
      </c>
      <c r="C187" s="35" t="str">
        <f>_xlfn.XLOOKUP(tbl_Pruebas[[#This Row],[Matrícula]],tbl_players[Matrícula],tbl_players[Pos])</f>
        <v>RB</v>
      </c>
      <c r="D187" s="25">
        <v>45251</v>
      </c>
      <c r="E187" s="26"/>
      <c r="F187" s="26"/>
      <c r="G187" s="45">
        <f t="shared" si="14"/>
        <v>1.48</v>
      </c>
      <c r="H187" s="26">
        <v>1.54</v>
      </c>
      <c r="I187" s="26">
        <v>1.48</v>
      </c>
      <c r="J187" s="26"/>
      <c r="K187" s="45">
        <f t="shared" si="15"/>
        <v>5.0999999999999996</v>
      </c>
      <c r="L187" s="26">
        <v>5.0999999999999996</v>
      </c>
      <c r="M187" s="26">
        <v>5.0999999999999996</v>
      </c>
      <c r="N187" s="45">
        <f t="shared" si="16"/>
        <v>7.47</v>
      </c>
      <c r="O187" s="26">
        <v>7.47</v>
      </c>
      <c r="P187" s="26">
        <v>7.81</v>
      </c>
      <c r="Q187" s="45">
        <f t="shared" si="17"/>
        <v>2.46</v>
      </c>
      <c r="R187" s="26">
        <v>2.4300000000000002</v>
      </c>
      <c r="S187" s="26">
        <v>2.46</v>
      </c>
      <c r="T187" s="40">
        <f t="shared" si="18"/>
        <v>90</v>
      </c>
      <c r="U187" s="26"/>
      <c r="V187" s="26">
        <v>90</v>
      </c>
      <c r="W187" s="50">
        <f t="shared" si="19"/>
        <v>100</v>
      </c>
      <c r="X187" s="54">
        <v>95</v>
      </c>
      <c r="Y187" s="54">
        <v>100</v>
      </c>
      <c r="Z187" s="68">
        <f t="shared" si="20"/>
        <v>120</v>
      </c>
      <c r="AA187" s="54">
        <v>120</v>
      </c>
      <c r="AB187" s="69"/>
    </row>
    <row r="188" spans="1:28" ht="15.75" customHeight="1" x14ac:dyDescent="0.3">
      <c r="A188" s="35" t="s">
        <v>19</v>
      </c>
      <c r="B188" s="35" t="str" cm="1">
        <f t="array" ref="B188">_xlfn.XLOOKUP(tbl_Pruebas[[#This Row],[Matrícula]],tbl_players[Matrícula],tbl_players[Nombres]&amp;" "&amp;tbl_players[Apellidos])</f>
        <v>Paulo Lerma Aburto</v>
      </c>
      <c r="C188" s="35" t="str">
        <f>_xlfn.XLOOKUP(tbl_Pruebas[[#This Row],[Matrícula]],tbl_players[Matrícula],tbl_players[Pos])</f>
        <v>S</v>
      </c>
      <c r="D188" s="25">
        <v>45251</v>
      </c>
      <c r="E188" s="26"/>
      <c r="F188" s="26"/>
      <c r="G188" s="45" t="str">
        <f t="shared" si="14"/>
        <v/>
      </c>
      <c r="H188" s="26"/>
      <c r="I188" s="26"/>
      <c r="J188" s="26"/>
      <c r="K188" s="45" t="str">
        <f t="shared" si="15"/>
        <v/>
      </c>
      <c r="L188" s="26"/>
      <c r="M188" s="26"/>
      <c r="N188" s="45" t="str">
        <f t="shared" si="16"/>
        <v/>
      </c>
      <c r="O188" s="26"/>
      <c r="P188" s="26"/>
      <c r="Q188" s="45" t="str">
        <f t="shared" si="17"/>
        <v/>
      </c>
      <c r="R188" s="26"/>
      <c r="S188" s="26"/>
      <c r="T188" s="40">
        <f t="shared" si="18"/>
        <v>120</v>
      </c>
      <c r="U188" s="26">
        <v>120</v>
      </c>
      <c r="V188" s="26"/>
      <c r="W188" s="50" t="str">
        <f t="shared" si="19"/>
        <v/>
      </c>
      <c r="X188" s="54"/>
      <c r="Y188" s="54"/>
      <c r="Z188" s="68" t="str">
        <f t="shared" si="20"/>
        <v/>
      </c>
      <c r="AA188" s="54"/>
      <c r="AB188" s="69"/>
    </row>
    <row r="189" spans="1:28" ht="15.75" customHeight="1" x14ac:dyDescent="0.3">
      <c r="A189" s="35" t="s">
        <v>298</v>
      </c>
      <c r="B189" s="35" t="str" cm="1">
        <f t="array" ref="B189">_xlfn.XLOOKUP(tbl_Pruebas[[#This Row],[Matrícula]],tbl_players[Matrícula],tbl_players[Nombres]&amp;" "&amp;tbl_players[Apellidos])</f>
        <v>Mario Iván Ruiz Valerio</v>
      </c>
      <c r="C189" s="35" t="str">
        <f>_xlfn.XLOOKUP(tbl_Pruebas[[#This Row],[Matrícula]],tbl_players[Matrícula],tbl_players[Pos])</f>
        <v>RB</v>
      </c>
      <c r="D189" s="25">
        <v>45251</v>
      </c>
      <c r="E189" s="26"/>
      <c r="F189" s="26"/>
      <c r="G189" s="45" t="str">
        <f t="shared" si="14"/>
        <v/>
      </c>
      <c r="H189" s="26"/>
      <c r="I189" s="26"/>
      <c r="J189" s="26"/>
      <c r="K189" s="45" t="str">
        <f t="shared" si="15"/>
        <v/>
      </c>
      <c r="L189" s="26"/>
      <c r="M189" s="26"/>
      <c r="N189" s="45" t="str">
        <f t="shared" si="16"/>
        <v/>
      </c>
      <c r="O189" s="26"/>
      <c r="P189" s="26"/>
      <c r="Q189" s="45" t="str">
        <f t="shared" si="17"/>
        <v/>
      </c>
      <c r="R189" s="26"/>
      <c r="S189" s="26"/>
      <c r="T189" s="40">
        <f t="shared" si="18"/>
        <v>140</v>
      </c>
      <c r="U189" s="26">
        <v>140</v>
      </c>
      <c r="V189" s="26"/>
      <c r="W189" s="50" t="str">
        <f t="shared" si="19"/>
        <v/>
      </c>
      <c r="X189" s="54" t="s">
        <v>83</v>
      </c>
      <c r="Y189" s="54"/>
      <c r="Z189" s="68" t="str">
        <f t="shared" si="20"/>
        <v/>
      </c>
      <c r="AA189" s="54"/>
      <c r="AB189" s="69"/>
    </row>
    <row r="190" spans="1:28" ht="15.75" customHeight="1" x14ac:dyDescent="0.3">
      <c r="A190" s="35" t="s">
        <v>128</v>
      </c>
      <c r="B190" s="35" t="str" cm="1">
        <f t="array" ref="B190">_xlfn.XLOOKUP(tbl_Pruebas[[#This Row],[Matrícula]],tbl_players[Matrícula],tbl_players[Nombres]&amp;" "&amp;tbl_players[Apellidos])</f>
        <v>Sebastián Andrés Araujo Corona</v>
      </c>
      <c r="C190" s="35" t="str">
        <f>_xlfn.XLOOKUP(tbl_Pruebas[[#This Row],[Matrícula]],tbl_players[Matrícula],tbl_players[Pos])</f>
        <v>TE</v>
      </c>
      <c r="D190" s="25">
        <v>45251</v>
      </c>
      <c r="E190" s="26"/>
      <c r="F190" s="26"/>
      <c r="G190" s="45">
        <f t="shared" si="14"/>
        <v>1.6</v>
      </c>
      <c r="H190" s="26">
        <v>1.63</v>
      </c>
      <c r="I190" s="26">
        <v>1.6</v>
      </c>
      <c r="J190" s="26"/>
      <c r="K190" s="45">
        <f t="shared" si="15"/>
        <v>4.58</v>
      </c>
      <c r="L190" s="26">
        <v>4.58</v>
      </c>
      <c r="M190" s="26">
        <v>4.66</v>
      </c>
      <c r="N190" s="45">
        <f t="shared" si="16"/>
        <v>7.42</v>
      </c>
      <c r="O190" s="26">
        <v>7.42</v>
      </c>
      <c r="P190" s="26">
        <v>7.47</v>
      </c>
      <c r="Q190" s="45">
        <f t="shared" si="17"/>
        <v>2.5499999999999998</v>
      </c>
      <c r="R190" s="26">
        <v>2.5499999999999998</v>
      </c>
      <c r="S190" s="26" t="s">
        <v>22</v>
      </c>
      <c r="T190" s="40">
        <f t="shared" si="18"/>
        <v>100</v>
      </c>
      <c r="U190" s="26">
        <v>90</v>
      </c>
      <c r="V190" s="26">
        <v>100</v>
      </c>
      <c r="W190" s="50" t="str">
        <f t="shared" si="19"/>
        <v/>
      </c>
      <c r="X190" s="54"/>
      <c r="Y190" s="54"/>
      <c r="Z190" s="68" t="str">
        <f t="shared" si="20"/>
        <v/>
      </c>
      <c r="AA190" s="54"/>
      <c r="AB190" s="69"/>
    </row>
    <row r="191" spans="1:28" ht="15.75" customHeight="1" x14ac:dyDescent="0.3">
      <c r="A191" s="35" t="s">
        <v>95</v>
      </c>
      <c r="B191" s="35" t="str" cm="1">
        <f t="array" ref="B191">_xlfn.XLOOKUP(tbl_Pruebas[[#This Row],[Matrícula]],tbl_players[Matrícula],tbl_players[Nombres]&amp;" "&amp;tbl_players[Apellidos])</f>
        <v>Juan Manuel Galván García</v>
      </c>
      <c r="C191" s="35" t="str">
        <f>_xlfn.XLOOKUP(tbl_Pruebas[[#This Row],[Matrícula]],tbl_players[Matrícula],tbl_players[Pos])</f>
        <v>OL</v>
      </c>
      <c r="D191" s="25">
        <v>45251</v>
      </c>
      <c r="E191" s="26"/>
      <c r="F191" s="26"/>
      <c r="G191" s="45">
        <f t="shared" si="14"/>
        <v>1.86</v>
      </c>
      <c r="H191" s="26">
        <v>1.86</v>
      </c>
      <c r="I191" s="26">
        <v>1.93</v>
      </c>
      <c r="J191" s="26"/>
      <c r="K191" s="45">
        <f t="shared" si="15"/>
        <v>5.27</v>
      </c>
      <c r="L191" s="26">
        <v>5.27</v>
      </c>
      <c r="M191" s="26">
        <v>5.4</v>
      </c>
      <c r="N191" s="45">
        <f t="shared" si="16"/>
        <v>8.1199999999999992</v>
      </c>
      <c r="O191" s="26">
        <v>8.32</v>
      </c>
      <c r="P191" s="26">
        <v>8.1199999999999992</v>
      </c>
      <c r="Q191" s="45">
        <f t="shared" si="17"/>
        <v>2.14</v>
      </c>
      <c r="R191" s="26">
        <v>2</v>
      </c>
      <c r="S191" s="26">
        <v>2.14</v>
      </c>
      <c r="T191" s="40">
        <f t="shared" si="18"/>
        <v>120</v>
      </c>
      <c r="U191" s="26">
        <v>120</v>
      </c>
      <c r="V191" s="26"/>
      <c r="W191" s="50" t="str">
        <f t="shared" si="19"/>
        <v/>
      </c>
      <c r="X191" s="54"/>
      <c r="Y191" s="54"/>
      <c r="Z191" s="68" t="str">
        <f t="shared" si="20"/>
        <v/>
      </c>
      <c r="AA191" s="54"/>
      <c r="AB191" s="69"/>
    </row>
    <row r="192" spans="1:28" ht="15.75" customHeight="1" x14ac:dyDescent="0.3">
      <c r="A192" s="35" t="s">
        <v>328</v>
      </c>
      <c r="B192" s="35" t="str" cm="1">
        <f t="array" ref="B192">_xlfn.XLOOKUP(tbl_Pruebas[[#This Row],[Matrícula]],tbl_players[Matrícula],tbl_players[Nombres]&amp;" "&amp;tbl_players[Apellidos])</f>
        <v>Gustavo Sandoval Baz</v>
      </c>
      <c r="C192" s="35" t="str">
        <f>_xlfn.XLOOKUP(tbl_Pruebas[[#This Row],[Matrícula]],tbl_players[Matrícula],tbl_players[Pos])</f>
        <v>WR</v>
      </c>
      <c r="D192" s="25">
        <v>45251</v>
      </c>
      <c r="E192" s="26"/>
      <c r="F192" s="26"/>
      <c r="G192" s="45">
        <f t="shared" si="14"/>
        <v>1.4</v>
      </c>
      <c r="H192" s="26">
        <v>1.43</v>
      </c>
      <c r="I192" s="26">
        <v>1.4</v>
      </c>
      <c r="J192" s="26"/>
      <c r="K192" s="45">
        <f t="shared" si="15"/>
        <v>4.45</v>
      </c>
      <c r="L192" s="26">
        <v>4.45</v>
      </c>
      <c r="M192" s="26">
        <v>4.8</v>
      </c>
      <c r="N192" s="45">
        <f t="shared" si="16"/>
        <v>7.36</v>
      </c>
      <c r="O192" s="26">
        <v>7.36</v>
      </c>
      <c r="P192" s="26">
        <v>7.39</v>
      </c>
      <c r="Q192" s="45">
        <f t="shared" si="17"/>
        <v>2.96</v>
      </c>
      <c r="R192" s="26">
        <v>2.92</v>
      </c>
      <c r="S192" s="26">
        <v>2.96</v>
      </c>
      <c r="T192" s="40">
        <f t="shared" si="18"/>
        <v>100</v>
      </c>
      <c r="U192" s="26">
        <v>95</v>
      </c>
      <c r="V192" s="26">
        <v>100</v>
      </c>
      <c r="W192" s="50">
        <f t="shared" si="19"/>
        <v>80</v>
      </c>
      <c r="X192" s="54"/>
      <c r="Y192" s="54">
        <v>80</v>
      </c>
      <c r="Z192" s="68">
        <f t="shared" si="20"/>
        <v>120</v>
      </c>
      <c r="AA192" s="54">
        <v>120</v>
      </c>
      <c r="AB192" s="69"/>
    </row>
    <row r="193" spans="1:28" ht="15.75" customHeight="1" x14ac:dyDescent="0.3">
      <c r="A193" s="35" t="s">
        <v>48</v>
      </c>
      <c r="B193" s="35" t="str" cm="1">
        <f t="array" ref="B193">_xlfn.XLOOKUP(tbl_Pruebas[[#This Row],[Matrícula]],tbl_players[Matrícula],tbl_players[Nombres]&amp;" "&amp;tbl_players[Apellidos])</f>
        <v>Santiago Garcia Gandarillas</v>
      </c>
      <c r="C193" s="35" t="str">
        <f>_xlfn.XLOOKUP(tbl_Pruebas[[#This Row],[Matrícula]],tbl_players[Matrícula],tbl_players[Pos])</f>
        <v>S</v>
      </c>
      <c r="D193" s="25">
        <v>45251</v>
      </c>
      <c r="E193" s="26"/>
      <c r="F193" s="26"/>
      <c r="G193" s="45">
        <f t="shared" si="14"/>
        <v>1.47</v>
      </c>
      <c r="H193" s="26">
        <v>1.47</v>
      </c>
      <c r="I193" s="26">
        <v>1.5</v>
      </c>
      <c r="J193" s="26"/>
      <c r="K193" s="45">
        <f t="shared" si="15"/>
        <v>4.59</v>
      </c>
      <c r="L193" s="26">
        <v>4.59</v>
      </c>
      <c r="M193" s="26">
        <v>4.59</v>
      </c>
      <c r="N193" s="45">
        <f t="shared" si="16"/>
        <v>7.55</v>
      </c>
      <c r="O193" s="26">
        <v>7.55</v>
      </c>
      <c r="P193" s="26">
        <v>7.66</v>
      </c>
      <c r="Q193" s="45">
        <f t="shared" si="17"/>
        <v>2.63</v>
      </c>
      <c r="R193" s="26">
        <v>2.63</v>
      </c>
      <c r="S193" s="26">
        <v>2.62</v>
      </c>
      <c r="T193" s="40">
        <f t="shared" si="18"/>
        <v>90</v>
      </c>
      <c r="U193" s="26"/>
      <c r="V193" s="26">
        <v>90</v>
      </c>
      <c r="W193" s="50">
        <f t="shared" si="19"/>
        <v>85</v>
      </c>
      <c r="X193" s="54">
        <v>85</v>
      </c>
      <c r="Y193" s="54"/>
      <c r="Z193" s="68">
        <f t="shared" si="20"/>
        <v>130</v>
      </c>
      <c r="AA193" s="54">
        <v>130</v>
      </c>
      <c r="AB193" s="69"/>
    </row>
    <row r="194" spans="1:28" ht="15.75" customHeight="1" x14ac:dyDescent="0.3">
      <c r="A194" s="35" t="s">
        <v>733</v>
      </c>
      <c r="B194" s="35" t="str" cm="1">
        <f t="array" ref="B194">_xlfn.XLOOKUP(tbl_Pruebas[[#This Row],[Matrícula]],tbl_players[Matrícula],tbl_players[Nombres]&amp;" "&amp;tbl_players[Apellidos])</f>
        <v>Juan Lazaro</v>
      </c>
      <c r="C194" s="35" t="str">
        <f>_xlfn.XLOOKUP(tbl_Pruebas[[#This Row],[Matrícula]],tbl_players[Matrícula],tbl_players[Pos])</f>
        <v>OL</v>
      </c>
      <c r="D194" s="25">
        <v>45251</v>
      </c>
      <c r="E194" s="26"/>
      <c r="F194" s="26"/>
      <c r="G194" s="45">
        <f t="shared" ref="G194:G257" si="21">IF(OR(H194="F", I194="F"), "", IF(AND(ISNUMBER(H194), ISNUMBER(I194)), MIN(H194, I194), IF(ISNUMBER(H194), H194, IF(ISNUMBER(I194), I194, ""))))</f>
        <v>1.73</v>
      </c>
      <c r="H194" s="26">
        <v>1.8</v>
      </c>
      <c r="I194" s="26">
        <v>1.73</v>
      </c>
      <c r="J194" s="26"/>
      <c r="K194" s="45">
        <f t="shared" ref="K194:K257" si="22">IF(AND(ISNUMBER(L194), ISNUMBER(M194)), MIN(L194, M194), IF(ISNUMBER(L194), L194, IF(ISNUMBER(M194), M194, "")))</f>
        <v>5.45</v>
      </c>
      <c r="L194" s="26">
        <v>5.77</v>
      </c>
      <c r="M194" s="26">
        <v>5.45</v>
      </c>
      <c r="N194" s="45" t="str">
        <f t="shared" ref="N194:N257" si="23">IF(AND(ISNUMBER(O194), ISNUMBER(P194)), MIN(O194, P194), IF(ISNUMBER(O194), O194, IF(ISNUMBER(P194), P194, "")))</f>
        <v/>
      </c>
      <c r="O194" s="26"/>
      <c r="P194" s="26"/>
      <c r="Q194" s="45">
        <f t="shared" ref="Q194:Q257" si="24">IF(AND(ISNUMBER(R194), ISNUMBER(S194)), MAX(R194, S194), IF(ISNUMBER(R194), R194, IF(ISNUMBER(S194), S194, "")))</f>
        <v>2.4</v>
      </c>
      <c r="R194" s="26">
        <v>2.33</v>
      </c>
      <c r="S194" s="26">
        <v>2.4</v>
      </c>
      <c r="T194" s="40" t="str">
        <f t="shared" ref="T194:T257" si="25">IF(AND(ISNUMBER(U194), ISNUMBER(V194)), MAX(U194, V194), IF(ISNUMBER(U194), U194, IF(ISNUMBER(V194), V194, "")))</f>
        <v/>
      </c>
      <c r="U194" s="26"/>
      <c r="V194" s="26"/>
      <c r="W194" s="50" t="str">
        <f t="shared" ref="W194:W257" si="26">IF(AND(ISNUMBER(X194), ISNUMBER(Y194)), MAX(X194, Y194), IF(ISNUMBER(X194), X194, IF(ISNUMBER(Y194), Y194, "")))</f>
        <v/>
      </c>
      <c r="X194" s="54"/>
      <c r="Y194" s="54"/>
      <c r="Z194" s="68" t="str">
        <f t="shared" ref="Z194:Z257" si="27">IF(AND(ISNUMBER(AA194), ISNUMBER(AB194)), MAX(AA194, AB194), IF(ISNUMBER(AA194), AA194, IF(ISNUMBER(AB194), AB194, "")))</f>
        <v/>
      </c>
      <c r="AA194" s="54"/>
      <c r="AB194" s="69"/>
    </row>
    <row r="195" spans="1:28" ht="15.75" customHeight="1" x14ac:dyDescent="0.3">
      <c r="A195" s="35" t="s">
        <v>44</v>
      </c>
      <c r="B195" s="35" t="str" cm="1">
        <f t="array" ref="B195">_xlfn.XLOOKUP(tbl_Pruebas[[#This Row],[Matrícula]],tbl_players[Matrícula],tbl_players[Nombres]&amp;" "&amp;tbl_players[Apellidos])</f>
        <v>Rafael De La Concha García</v>
      </c>
      <c r="C195" s="35" t="str">
        <f>_xlfn.XLOOKUP(tbl_Pruebas[[#This Row],[Matrícula]],tbl_players[Matrícula],tbl_players[Pos])</f>
        <v>CB</v>
      </c>
      <c r="D195" s="25">
        <v>45251</v>
      </c>
      <c r="E195" s="26"/>
      <c r="F195" s="26"/>
      <c r="G195" s="45">
        <f t="shared" si="21"/>
        <v>1.39</v>
      </c>
      <c r="H195" s="26">
        <v>1.39</v>
      </c>
      <c r="I195" s="26">
        <v>1.4</v>
      </c>
      <c r="J195" s="26"/>
      <c r="K195" s="45">
        <f t="shared" si="22"/>
        <v>4.4400000000000004</v>
      </c>
      <c r="L195" s="26">
        <v>4.4400000000000004</v>
      </c>
      <c r="M195" s="26">
        <v>4.62</v>
      </c>
      <c r="N195" s="45">
        <f t="shared" si="23"/>
        <v>7.04</v>
      </c>
      <c r="O195" s="26">
        <v>7.14</v>
      </c>
      <c r="P195" s="26">
        <v>7.04</v>
      </c>
      <c r="Q195" s="45" t="str">
        <f t="shared" si="24"/>
        <v/>
      </c>
      <c r="R195" s="26" t="s">
        <v>22</v>
      </c>
      <c r="S195" s="26" t="s">
        <v>22</v>
      </c>
      <c r="T195" s="40">
        <f t="shared" si="25"/>
        <v>90</v>
      </c>
      <c r="U195" s="26">
        <v>90</v>
      </c>
      <c r="V195" s="26"/>
      <c r="W195" s="50" t="str">
        <f t="shared" si="26"/>
        <v/>
      </c>
      <c r="X195" s="54"/>
      <c r="Y195" s="54"/>
      <c r="Z195" s="68" t="str">
        <f t="shared" si="27"/>
        <v/>
      </c>
      <c r="AA195" s="54"/>
      <c r="AB195" s="69"/>
    </row>
    <row r="196" spans="1:28" ht="15.75" customHeight="1" x14ac:dyDescent="0.3">
      <c r="A196" s="35" t="s">
        <v>514</v>
      </c>
      <c r="B196" s="35" t="str" cm="1">
        <f t="array" ref="B196">_xlfn.XLOOKUP(tbl_Pruebas[[#This Row],[Matrícula]],tbl_players[Matrícula],tbl_players[Nombres]&amp;" "&amp;tbl_players[Apellidos])</f>
        <v>Diego Eduardo Puente Muñoz</v>
      </c>
      <c r="C196" s="35" t="str">
        <f>_xlfn.XLOOKUP(tbl_Pruebas[[#This Row],[Matrícula]],tbl_players[Matrícula],tbl_players[Pos])</f>
        <v>RB</v>
      </c>
      <c r="D196" s="25">
        <v>45108</v>
      </c>
      <c r="E196" s="25"/>
      <c r="F196" s="25"/>
      <c r="G196" s="55">
        <f t="shared" si="21"/>
        <v>1.45</v>
      </c>
      <c r="H196" s="56">
        <v>1.49</v>
      </c>
      <c r="I196" s="28">
        <v>1.45</v>
      </c>
      <c r="J196" s="28"/>
      <c r="K196" s="46">
        <f t="shared" si="22"/>
        <v>4.4000000000000004</v>
      </c>
      <c r="L196" s="56" t="s">
        <v>22</v>
      </c>
      <c r="M196" s="28">
        <v>4.4000000000000004</v>
      </c>
      <c r="N196" s="57">
        <f t="shared" si="23"/>
        <v>7.15</v>
      </c>
      <c r="O196" s="56">
        <v>7.28</v>
      </c>
      <c r="P196" s="28">
        <v>7.15</v>
      </c>
      <c r="Q196" s="55">
        <f t="shared" si="24"/>
        <v>2.58</v>
      </c>
      <c r="R196" s="56">
        <v>2.58</v>
      </c>
      <c r="S196" s="28"/>
      <c r="T196" s="40" t="str">
        <f t="shared" si="25"/>
        <v/>
      </c>
      <c r="U196" s="26"/>
      <c r="V196" s="26"/>
      <c r="W196" s="58" t="str">
        <f t="shared" si="26"/>
        <v/>
      </c>
      <c r="X196" s="26"/>
      <c r="Y196" s="26"/>
      <c r="Z196" s="68" t="str">
        <f t="shared" si="27"/>
        <v/>
      </c>
      <c r="AA196" s="26"/>
      <c r="AB196" s="29"/>
    </row>
    <row r="197" spans="1:28" ht="15.75" customHeight="1" x14ac:dyDescent="0.3">
      <c r="A197" s="35" t="s">
        <v>543</v>
      </c>
      <c r="B197" s="35" t="str" cm="1">
        <f t="array" ref="B197">_xlfn.XLOOKUP(tbl_Pruebas[[#This Row],[Matrícula]],tbl_players[Matrícula],tbl_players[Nombres]&amp;" "&amp;tbl_players[Apellidos])</f>
        <v>Moisés Noguerón Jiménez</v>
      </c>
      <c r="C197" s="35" t="str">
        <f>_xlfn.XLOOKUP(tbl_Pruebas[[#This Row],[Matrícula]],tbl_players[Matrícula],tbl_players[Pos])</f>
        <v>WR</v>
      </c>
      <c r="D197" s="25">
        <v>45108</v>
      </c>
      <c r="E197" s="25"/>
      <c r="F197" s="25"/>
      <c r="G197" s="55">
        <f t="shared" si="21"/>
        <v>1.62</v>
      </c>
      <c r="H197" s="56">
        <v>1.63</v>
      </c>
      <c r="I197" s="28">
        <v>1.62</v>
      </c>
      <c r="J197" s="28"/>
      <c r="K197" s="46">
        <f t="shared" si="22"/>
        <v>4.51</v>
      </c>
      <c r="L197" s="56">
        <v>4.51</v>
      </c>
      <c r="M197" s="28">
        <v>4.58</v>
      </c>
      <c r="N197" s="57">
        <f t="shared" si="23"/>
        <v>7.37</v>
      </c>
      <c r="O197" s="56">
        <v>7.84</v>
      </c>
      <c r="P197" s="28">
        <v>7.37</v>
      </c>
      <c r="Q197" s="55">
        <f t="shared" si="24"/>
        <v>2.6</v>
      </c>
      <c r="R197" s="56">
        <v>2.6</v>
      </c>
      <c r="S197" s="28"/>
      <c r="T197" s="40" t="str">
        <f t="shared" si="25"/>
        <v/>
      </c>
      <c r="U197" s="26"/>
      <c r="V197" s="26"/>
      <c r="W197" s="58" t="str">
        <f t="shared" si="26"/>
        <v/>
      </c>
      <c r="X197" s="26"/>
      <c r="Y197" s="26"/>
      <c r="Z197" s="68" t="str">
        <f t="shared" si="27"/>
        <v/>
      </c>
      <c r="AA197" s="26"/>
      <c r="AB197" s="29"/>
    </row>
    <row r="198" spans="1:28" ht="15.75" customHeight="1" x14ac:dyDescent="0.3">
      <c r="A198" s="35" t="s">
        <v>549</v>
      </c>
      <c r="B198" s="35" t="str" cm="1">
        <f t="array" ref="B198">_xlfn.XLOOKUP(tbl_Pruebas[[#This Row],[Matrícula]],tbl_players[Matrícula],tbl_players[Nombres]&amp;" "&amp;tbl_players[Apellidos])</f>
        <v>Emiliano Rodríguez Garza</v>
      </c>
      <c r="C198" s="35" t="str">
        <f>_xlfn.XLOOKUP(tbl_Pruebas[[#This Row],[Matrícula]],tbl_players[Matrícula],tbl_players[Pos])</f>
        <v>S</v>
      </c>
      <c r="D198" s="25">
        <v>45108</v>
      </c>
      <c r="E198" s="25"/>
      <c r="F198" s="25"/>
      <c r="G198" s="55">
        <f t="shared" si="21"/>
        <v>1.53</v>
      </c>
      <c r="H198" s="56">
        <v>1.53</v>
      </c>
      <c r="I198" s="28">
        <v>1.53</v>
      </c>
      <c r="J198" s="28"/>
      <c r="K198" s="46">
        <f t="shared" si="22"/>
        <v>4.59</v>
      </c>
      <c r="L198" s="56">
        <v>4.83</v>
      </c>
      <c r="M198" s="28">
        <v>4.59</v>
      </c>
      <c r="N198" s="57">
        <f t="shared" si="23"/>
        <v>7.06</v>
      </c>
      <c r="O198" s="56">
        <v>7.06</v>
      </c>
      <c r="P198" s="28">
        <v>7.41</v>
      </c>
      <c r="Q198" s="55">
        <f t="shared" si="24"/>
        <v>2.56</v>
      </c>
      <c r="R198" s="56">
        <v>2.56</v>
      </c>
      <c r="S198" s="28"/>
      <c r="T198" s="40" t="str">
        <f t="shared" si="25"/>
        <v/>
      </c>
      <c r="U198" s="26"/>
      <c r="V198" s="26"/>
      <c r="W198" s="58" t="str">
        <f t="shared" si="26"/>
        <v/>
      </c>
      <c r="X198" s="26"/>
      <c r="Y198" s="26"/>
      <c r="Z198" s="68" t="str">
        <f t="shared" si="27"/>
        <v/>
      </c>
      <c r="AA198" s="26"/>
      <c r="AB198" s="29"/>
    </row>
    <row r="199" spans="1:28" ht="15.75" customHeight="1" x14ac:dyDescent="0.3">
      <c r="A199" s="35" t="s">
        <v>564</v>
      </c>
      <c r="B199" s="35" t="str" cm="1">
        <f t="array" ref="B199">_xlfn.XLOOKUP(tbl_Pruebas[[#This Row],[Matrícula]],tbl_players[Matrícula],tbl_players[Nombres]&amp;" "&amp;tbl_players[Apellidos])</f>
        <v>Luis Miguel Montero Aldape</v>
      </c>
      <c r="C199" s="35" t="str">
        <f>_xlfn.XLOOKUP(tbl_Pruebas[[#This Row],[Matrícula]],tbl_players[Matrícula],tbl_players[Pos])</f>
        <v>LB</v>
      </c>
      <c r="D199" s="25">
        <v>45108</v>
      </c>
      <c r="E199" s="25"/>
      <c r="F199" s="25"/>
      <c r="G199" s="55">
        <f t="shared" si="21"/>
        <v>1.64</v>
      </c>
      <c r="H199" s="56">
        <v>1.64</v>
      </c>
      <c r="I199" s="28">
        <v>1.72</v>
      </c>
      <c r="J199" s="28"/>
      <c r="K199" s="46">
        <f t="shared" si="22"/>
        <v>4.76</v>
      </c>
      <c r="L199" s="56">
        <v>4.76</v>
      </c>
      <c r="M199" s="28" t="s">
        <v>22</v>
      </c>
      <c r="N199" s="57">
        <f t="shared" si="23"/>
        <v>7.63</v>
      </c>
      <c r="O199" s="56">
        <v>7.63</v>
      </c>
      <c r="P199" s="28">
        <v>7.66</v>
      </c>
      <c r="Q199" s="55">
        <f t="shared" si="24"/>
        <v>2.61</v>
      </c>
      <c r="R199" s="56">
        <v>2.61</v>
      </c>
      <c r="S199" s="28"/>
      <c r="T199" s="40" t="str">
        <f t="shared" si="25"/>
        <v/>
      </c>
      <c r="U199" s="26"/>
      <c r="V199" s="26"/>
      <c r="W199" s="58" t="str">
        <f t="shared" si="26"/>
        <v/>
      </c>
      <c r="X199" s="26"/>
      <c r="Y199" s="26"/>
      <c r="Z199" s="68" t="str">
        <f t="shared" si="27"/>
        <v/>
      </c>
      <c r="AA199" s="26"/>
      <c r="AB199" s="29"/>
    </row>
    <row r="200" spans="1:28" ht="15.75" customHeight="1" x14ac:dyDescent="0.3">
      <c r="A200" s="35" t="s">
        <v>561</v>
      </c>
      <c r="B200" s="35" t="str" cm="1">
        <f t="array" ref="B200">_xlfn.XLOOKUP(tbl_Pruebas[[#This Row],[Matrícula]],tbl_players[Matrícula],tbl_players[Nombres]&amp;" "&amp;tbl_players[Apellidos])</f>
        <v>Sergio Arturo Camacho García</v>
      </c>
      <c r="C200" s="35" t="str">
        <f>_xlfn.XLOOKUP(tbl_Pruebas[[#This Row],[Matrícula]],tbl_players[Matrícula],tbl_players[Pos])</f>
        <v>RB</v>
      </c>
      <c r="D200" s="25">
        <v>45108</v>
      </c>
      <c r="E200" s="25"/>
      <c r="F200" s="25"/>
      <c r="G200" s="55">
        <f t="shared" si="21"/>
        <v>1.5</v>
      </c>
      <c r="H200" s="56">
        <v>1.52</v>
      </c>
      <c r="I200" s="28">
        <v>1.5</v>
      </c>
      <c r="J200" s="28"/>
      <c r="K200" s="46">
        <f t="shared" si="22"/>
        <v>4.46</v>
      </c>
      <c r="L200" s="56">
        <v>4.46</v>
      </c>
      <c r="M200" s="28">
        <v>4.6900000000000004</v>
      </c>
      <c r="N200" s="57">
        <f t="shared" si="23"/>
        <v>7.34</v>
      </c>
      <c r="O200" s="56">
        <v>7.34</v>
      </c>
      <c r="P200" s="28">
        <v>7.38</v>
      </c>
      <c r="Q200" s="55">
        <f t="shared" si="24"/>
        <v>2.69</v>
      </c>
      <c r="R200" s="56">
        <v>2.69</v>
      </c>
      <c r="S200" s="28"/>
      <c r="T200" s="40" t="str">
        <f t="shared" si="25"/>
        <v/>
      </c>
      <c r="U200" s="26"/>
      <c r="V200" s="26"/>
      <c r="W200" s="58" t="str">
        <f t="shared" si="26"/>
        <v/>
      </c>
      <c r="X200" s="26"/>
      <c r="Y200" s="26"/>
      <c r="Z200" s="68" t="str">
        <f t="shared" si="27"/>
        <v/>
      </c>
      <c r="AA200" s="26"/>
      <c r="AB200" s="29"/>
    </row>
    <row r="201" spans="1:28" ht="15.75" customHeight="1" x14ac:dyDescent="0.3">
      <c r="A201" s="35" t="s">
        <v>89</v>
      </c>
      <c r="B201" s="35" t="str" cm="1">
        <f t="array" ref="B201">_xlfn.XLOOKUP(tbl_Pruebas[[#This Row],[Matrícula]],tbl_players[Matrícula],tbl_players[Nombres]&amp;" "&amp;tbl_players[Apellidos])</f>
        <v>Jonathan Yair Hernández Becerril</v>
      </c>
      <c r="C201" s="35" t="str">
        <f>_xlfn.XLOOKUP(tbl_Pruebas[[#This Row],[Matrícula]],tbl_players[Matrícula],tbl_players[Pos])</f>
        <v>OL</v>
      </c>
      <c r="D201" s="25">
        <v>45108</v>
      </c>
      <c r="E201" s="25"/>
      <c r="F201" s="25"/>
      <c r="G201" s="55">
        <f t="shared" si="21"/>
        <v>1.75</v>
      </c>
      <c r="H201" s="56">
        <v>1.75</v>
      </c>
      <c r="I201" s="28">
        <v>1.78</v>
      </c>
      <c r="J201" s="28"/>
      <c r="K201" s="46">
        <f t="shared" si="22"/>
        <v>5</v>
      </c>
      <c r="L201" s="56">
        <v>5.05</v>
      </c>
      <c r="M201" s="28">
        <v>5</v>
      </c>
      <c r="N201" s="57">
        <f t="shared" si="23"/>
        <v>8.2799999999999994</v>
      </c>
      <c r="O201" s="56">
        <v>8.31</v>
      </c>
      <c r="P201" s="28">
        <v>8.2799999999999994</v>
      </c>
      <c r="Q201" s="55">
        <f t="shared" si="24"/>
        <v>2.29</v>
      </c>
      <c r="R201" s="56">
        <v>2.29</v>
      </c>
      <c r="S201" s="28"/>
      <c r="T201" s="40" t="str">
        <f t="shared" si="25"/>
        <v/>
      </c>
      <c r="U201" s="26"/>
      <c r="V201" s="26"/>
      <c r="W201" s="58" t="str">
        <f t="shared" si="26"/>
        <v/>
      </c>
      <c r="X201" s="26"/>
      <c r="Y201" s="26"/>
      <c r="Z201" s="68" t="str">
        <f t="shared" si="27"/>
        <v/>
      </c>
      <c r="AA201" s="26"/>
      <c r="AB201" s="29"/>
    </row>
    <row r="202" spans="1:28" ht="15.75" customHeight="1" x14ac:dyDescent="0.3">
      <c r="A202" s="35" t="s">
        <v>147</v>
      </c>
      <c r="B202" s="35" t="str" cm="1">
        <f t="array" ref="B202">_xlfn.XLOOKUP(tbl_Pruebas[[#This Row],[Matrícula]],tbl_players[Matrícula],tbl_players[Nombres]&amp;" "&amp;tbl_players[Apellidos])</f>
        <v>Marlon Iván Canales Ramírez</v>
      </c>
      <c r="C202" s="35" t="str">
        <f>_xlfn.XLOOKUP(tbl_Pruebas[[#This Row],[Matrícula]],tbl_players[Matrícula],tbl_players[Pos])</f>
        <v>WR</v>
      </c>
      <c r="D202" s="25">
        <v>45108</v>
      </c>
      <c r="E202" s="25"/>
      <c r="F202" s="25"/>
      <c r="G202" s="55">
        <f t="shared" si="21"/>
        <v>1.6</v>
      </c>
      <c r="H202" s="56">
        <v>1.6</v>
      </c>
      <c r="I202" s="28">
        <v>1.63</v>
      </c>
      <c r="J202" s="28"/>
      <c r="K202" s="46">
        <f t="shared" si="22"/>
        <v>4.6100000000000003</v>
      </c>
      <c r="L202" s="56">
        <v>4.6399999999999997</v>
      </c>
      <c r="M202" s="28">
        <v>4.6100000000000003</v>
      </c>
      <c r="N202" s="57">
        <f t="shared" si="23"/>
        <v>7.34</v>
      </c>
      <c r="O202" s="56">
        <v>7.53</v>
      </c>
      <c r="P202" s="28">
        <v>7.34</v>
      </c>
      <c r="Q202" s="55">
        <f t="shared" si="24"/>
        <v>2.76</v>
      </c>
      <c r="R202" s="56">
        <v>2.76</v>
      </c>
      <c r="S202" s="28"/>
      <c r="T202" s="40" t="str">
        <f t="shared" si="25"/>
        <v/>
      </c>
      <c r="U202" s="26"/>
      <c r="V202" s="26"/>
      <c r="W202" s="58" t="str">
        <f t="shared" si="26"/>
        <v/>
      </c>
      <c r="X202" s="26"/>
      <c r="Y202" s="26"/>
      <c r="Z202" s="68" t="str">
        <f t="shared" si="27"/>
        <v/>
      </c>
      <c r="AA202" s="26"/>
      <c r="AB202" s="29"/>
    </row>
    <row r="203" spans="1:28" ht="15.75" customHeight="1" x14ac:dyDescent="0.3">
      <c r="A203" s="35" t="s">
        <v>30</v>
      </c>
      <c r="B203" s="35" t="str" cm="1">
        <f t="array" ref="B203">_xlfn.XLOOKUP(tbl_Pruebas[[#This Row],[Matrícula]],tbl_players[Matrícula],tbl_players[Nombres]&amp;" "&amp;tbl_players[Apellidos])</f>
        <v>Sebastián Valdespino Tamayo</v>
      </c>
      <c r="C203" s="35" t="str">
        <f>_xlfn.XLOOKUP(tbl_Pruebas[[#This Row],[Matrícula]],tbl_players[Matrícula],tbl_players[Pos])</f>
        <v>S</v>
      </c>
      <c r="D203" s="25">
        <v>45108</v>
      </c>
      <c r="E203" s="25"/>
      <c r="F203" s="25"/>
      <c r="G203" s="55">
        <f t="shared" si="21"/>
        <v>1.53</v>
      </c>
      <c r="H203" s="56">
        <v>1.59</v>
      </c>
      <c r="I203" s="28">
        <v>1.53</v>
      </c>
      <c r="J203" s="28"/>
      <c r="K203" s="46">
        <f t="shared" si="22"/>
        <v>4.8099999999999996</v>
      </c>
      <c r="L203" s="56">
        <v>4.92</v>
      </c>
      <c r="M203" s="28">
        <v>4.8099999999999996</v>
      </c>
      <c r="N203" s="57">
        <f t="shared" si="23"/>
        <v>7.84</v>
      </c>
      <c r="O203" s="56">
        <v>7.84</v>
      </c>
      <c r="P203" s="28">
        <v>7.94</v>
      </c>
      <c r="Q203" s="55">
        <f t="shared" si="24"/>
        <v>2.59</v>
      </c>
      <c r="R203" s="56">
        <v>2.59</v>
      </c>
      <c r="S203" s="28"/>
      <c r="T203" s="40" t="str">
        <f t="shared" si="25"/>
        <v/>
      </c>
      <c r="U203" s="26"/>
      <c r="V203" s="26"/>
      <c r="W203" s="58" t="str">
        <f t="shared" si="26"/>
        <v/>
      </c>
      <c r="X203" s="26"/>
      <c r="Y203" s="26"/>
      <c r="Z203" s="68" t="str">
        <f t="shared" si="27"/>
        <v/>
      </c>
      <c r="AA203" s="26"/>
      <c r="AB203" s="29"/>
    </row>
    <row r="204" spans="1:28" ht="15.75" customHeight="1" x14ac:dyDescent="0.3">
      <c r="A204" s="35" t="s">
        <v>540</v>
      </c>
      <c r="B204" s="35" t="str" cm="1">
        <f t="array" ref="B204">_xlfn.XLOOKUP(tbl_Pruebas[[#This Row],[Matrícula]],tbl_players[Matrícula],tbl_players[Nombres]&amp;" "&amp;tbl_players[Apellidos])</f>
        <v>Marcotulio Córdoba Rivera</v>
      </c>
      <c r="C204" s="35" t="str">
        <f>_xlfn.XLOOKUP(tbl_Pruebas[[#This Row],[Matrícula]],tbl_players[Matrícula],tbl_players[Pos])</f>
        <v>LB</v>
      </c>
      <c r="D204" s="25">
        <v>45108</v>
      </c>
      <c r="E204" s="25"/>
      <c r="F204" s="25"/>
      <c r="G204" s="55">
        <f t="shared" si="21"/>
        <v>1.56</v>
      </c>
      <c r="H204" s="56">
        <v>1.56</v>
      </c>
      <c r="I204" s="28">
        <v>1.61</v>
      </c>
      <c r="J204" s="28"/>
      <c r="K204" s="46">
        <f t="shared" si="22"/>
        <v>5.55</v>
      </c>
      <c r="L204" s="56" t="s">
        <v>22</v>
      </c>
      <c r="M204" s="28">
        <v>5.55</v>
      </c>
      <c r="N204" s="57">
        <f t="shared" si="23"/>
        <v>7.82</v>
      </c>
      <c r="O204" s="56">
        <v>8.2799999999999994</v>
      </c>
      <c r="P204" s="28">
        <v>7.82</v>
      </c>
      <c r="Q204" s="55">
        <f t="shared" si="24"/>
        <v>2.37</v>
      </c>
      <c r="R204" s="56">
        <v>2.37</v>
      </c>
      <c r="S204" s="28"/>
      <c r="T204" s="40" t="str">
        <f t="shared" si="25"/>
        <v/>
      </c>
      <c r="U204" s="26"/>
      <c r="V204" s="26"/>
      <c r="W204" s="58" t="str">
        <f t="shared" si="26"/>
        <v/>
      </c>
      <c r="X204" s="26"/>
      <c r="Y204" s="26"/>
      <c r="Z204" s="68" t="str">
        <f t="shared" si="27"/>
        <v/>
      </c>
      <c r="AA204" s="26"/>
      <c r="AB204" s="29"/>
    </row>
    <row r="205" spans="1:28" ht="15.75" customHeight="1" x14ac:dyDescent="0.3">
      <c r="A205" s="35" t="s">
        <v>526</v>
      </c>
      <c r="B205" s="35" t="str" cm="1">
        <f t="array" ref="B205">_xlfn.XLOOKUP(tbl_Pruebas[[#This Row],[Matrícula]],tbl_players[Matrícula],tbl_players[Nombres]&amp;" "&amp;tbl_players[Apellidos])</f>
        <v>Oscar Santiago Tablada Aguilar</v>
      </c>
      <c r="C205" s="35" t="str">
        <f>_xlfn.XLOOKUP(tbl_Pruebas[[#This Row],[Matrícula]],tbl_players[Matrícula],tbl_players[Pos])</f>
        <v>WR</v>
      </c>
      <c r="D205" s="25">
        <v>45108</v>
      </c>
      <c r="E205" s="25"/>
      <c r="F205" s="25"/>
      <c r="G205" s="55">
        <f t="shared" si="21"/>
        <v>1.62</v>
      </c>
      <c r="H205" s="56">
        <v>1.66</v>
      </c>
      <c r="I205" s="28">
        <v>1.62</v>
      </c>
      <c r="J205" s="28"/>
      <c r="K205" s="46">
        <f t="shared" si="22"/>
        <v>4.4800000000000004</v>
      </c>
      <c r="L205" s="56">
        <v>4.5199999999999996</v>
      </c>
      <c r="M205" s="28">
        <v>4.4800000000000004</v>
      </c>
      <c r="N205" s="57">
        <f t="shared" si="23"/>
        <v>7.53</v>
      </c>
      <c r="O205" s="56">
        <v>7.53</v>
      </c>
      <c r="P205" s="28">
        <v>7.56</v>
      </c>
      <c r="Q205" s="55">
        <f t="shared" si="24"/>
        <v>2.63</v>
      </c>
      <c r="R205" s="56">
        <v>2.63</v>
      </c>
      <c r="S205" s="28"/>
      <c r="T205" s="40" t="str">
        <f t="shared" si="25"/>
        <v/>
      </c>
      <c r="U205" s="26"/>
      <c r="V205" s="26"/>
      <c r="W205" s="58" t="str">
        <f t="shared" si="26"/>
        <v/>
      </c>
      <c r="X205" s="26"/>
      <c r="Y205" s="26"/>
      <c r="Z205" s="68" t="str">
        <f t="shared" si="27"/>
        <v/>
      </c>
      <c r="AA205" s="26"/>
      <c r="AB205" s="29"/>
    </row>
    <row r="206" spans="1:28" ht="15.75" customHeight="1" x14ac:dyDescent="0.3">
      <c r="A206" s="35" t="s">
        <v>108</v>
      </c>
      <c r="B206" s="35" t="str" cm="1">
        <f t="array" ref="B206">_xlfn.XLOOKUP(tbl_Pruebas[[#This Row],[Matrícula]],tbl_players[Matrícula],tbl_players[Nombres]&amp;" "&amp;tbl_players[Apellidos])</f>
        <v>Edgar Santiago Martín Del Campo Mejía</v>
      </c>
      <c r="C206" s="35" t="str">
        <f>_xlfn.XLOOKUP(tbl_Pruebas[[#This Row],[Matrícula]],tbl_players[Matrícula],tbl_players[Pos])</f>
        <v>OL</v>
      </c>
      <c r="D206" s="25">
        <v>45108</v>
      </c>
      <c r="E206" s="25"/>
      <c r="F206" s="25"/>
      <c r="G206" s="55">
        <f t="shared" si="21"/>
        <v>1.78</v>
      </c>
      <c r="H206" s="56">
        <v>1.78</v>
      </c>
      <c r="I206" s="28">
        <v>1.87</v>
      </c>
      <c r="J206" s="28"/>
      <c r="K206" s="46">
        <f t="shared" si="22"/>
        <v>4.92</v>
      </c>
      <c r="L206" s="56">
        <v>5.09</v>
      </c>
      <c r="M206" s="28">
        <v>4.92</v>
      </c>
      <c r="N206" s="57">
        <f t="shared" si="23"/>
        <v>8.31</v>
      </c>
      <c r="O206" s="56">
        <v>8.6300000000000008</v>
      </c>
      <c r="P206" s="28">
        <v>8.31</v>
      </c>
      <c r="Q206" s="55">
        <f t="shared" si="24"/>
        <v>2.16</v>
      </c>
      <c r="R206" s="56">
        <v>2.16</v>
      </c>
      <c r="S206" s="28"/>
      <c r="T206" s="40" t="str">
        <f t="shared" si="25"/>
        <v/>
      </c>
      <c r="U206" s="26"/>
      <c r="V206" s="26"/>
      <c r="W206" s="58" t="str">
        <f t="shared" si="26"/>
        <v/>
      </c>
      <c r="X206" s="26"/>
      <c r="Y206" s="26"/>
      <c r="Z206" s="68" t="str">
        <f t="shared" si="27"/>
        <v/>
      </c>
      <c r="AA206" s="26"/>
      <c r="AB206" s="29"/>
    </row>
    <row r="207" spans="1:28" ht="15.75" customHeight="1" x14ac:dyDescent="0.3">
      <c r="A207" s="35" t="s">
        <v>558</v>
      </c>
      <c r="B207" s="35" t="str" cm="1">
        <f t="array" ref="B207">_xlfn.XLOOKUP(tbl_Pruebas[[#This Row],[Matrícula]],tbl_players[Matrícula],tbl_players[Nombres]&amp;" "&amp;tbl_players[Apellidos])</f>
        <v>Jorge Alejandro Telona Servin</v>
      </c>
      <c r="C207" s="35" t="str">
        <f>_xlfn.XLOOKUP(tbl_Pruebas[[#This Row],[Matrícula]],tbl_players[Matrícula],tbl_players[Pos])</f>
        <v>LB</v>
      </c>
      <c r="D207" s="25">
        <v>45108</v>
      </c>
      <c r="E207" s="25"/>
      <c r="F207" s="25"/>
      <c r="G207" s="55">
        <f t="shared" si="21"/>
        <v>1.65</v>
      </c>
      <c r="H207" s="56">
        <v>1.65</v>
      </c>
      <c r="I207" s="28">
        <v>1.66</v>
      </c>
      <c r="J207" s="28"/>
      <c r="K207" s="46">
        <f t="shared" si="22"/>
        <v>5.1100000000000003</v>
      </c>
      <c r="L207" s="56">
        <v>5.18</v>
      </c>
      <c r="M207" s="28">
        <v>5.1100000000000003</v>
      </c>
      <c r="N207" s="57">
        <f t="shared" si="23"/>
        <v>8.06</v>
      </c>
      <c r="O207" s="56"/>
      <c r="P207" s="28">
        <v>8.06</v>
      </c>
      <c r="Q207" s="55">
        <f t="shared" si="24"/>
        <v>2.4300000000000002</v>
      </c>
      <c r="R207" s="56">
        <v>2.4300000000000002</v>
      </c>
      <c r="S207" s="28"/>
      <c r="T207" s="40" t="str">
        <f t="shared" si="25"/>
        <v/>
      </c>
      <c r="U207" s="26"/>
      <c r="V207" s="26"/>
      <c r="W207" s="58" t="str">
        <f t="shared" si="26"/>
        <v/>
      </c>
      <c r="X207" s="26"/>
      <c r="Y207" s="26"/>
      <c r="Z207" s="68" t="str">
        <f t="shared" si="27"/>
        <v/>
      </c>
      <c r="AA207" s="26"/>
      <c r="AB207" s="29"/>
    </row>
    <row r="208" spans="1:28" ht="15.75" customHeight="1" x14ac:dyDescent="0.3">
      <c r="A208" s="35" t="s">
        <v>555</v>
      </c>
      <c r="B208" s="35" t="str" cm="1">
        <f t="array" ref="B208">_xlfn.XLOOKUP(tbl_Pruebas[[#This Row],[Matrícula]],tbl_players[Matrícula],tbl_players[Nombres]&amp;" "&amp;tbl_players[Apellidos])</f>
        <v>Liam Lopez Ferrer</v>
      </c>
      <c r="C208" s="35" t="str">
        <f>_xlfn.XLOOKUP(tbl_Pruebas[[#This Row],[Matrícula]],tbl_players[Matrícula],tbl_players[Pos])</f>
        <v>TE</v>
      </c>
      <c r="D208" s="25">
        <v>45108</v>
      </c>
      <c r="E208" s="25"/>
      <c r="F208" s="25"/>
      <c r="G208" s="55">
        <f t="shared" si="21"/>
        <v>1.65</v>
      </c>
      <c r="H208" s="56">
        <v>1.65</v>
      </c>
      <c r="I208" s="28">
        <v>1.69</v>
      </c>
      <c r="J208" s="28"/>
      <c r="K208" s="46">
        <f t="shared" si="22"/>
        <v>4.6100000000000003</v>
      </c>
      <c r="L208" s="56" t="s">
        <v>22</v>
      </c>
      <c r="M208" s="28">
        <v>4.6100000000000003</v>
      </c>
      <c r="N208" s="57">
        <f t="shared" si="23"/>
        <v>7.34</v>
      </c>
      <c r="O208" s="56">
        <v>7.34</v>
      </c>
      <c r="P208" s="28">
        <v>7.66</v>
      </c>
      <c r="Q208" s="55">
        <f t="shared" si="24"/>
        <v>2.25</v>
      </c>
      <c r="R208" s="56">
        <v>2.25</v>
      </c>
      <c r="S208" s="28"/>
      <c r="T208" s="40" t="str">
        <f t="shared" si="25"/>
        <v/>
      </c>
      <c r="U208" s="26"/>
      <c r="V208" s="26"/>
      <c r="W208" s="58" t="str">
        <f t="shared" si="26"/>
        <v/>
      </c>
      <c r="X208" s="26"/>
      <c r="Y208" s="26"/>
      <c r="Z208" s="68" t="str">
        <f t="shared" si="27"/>
        <v/>
      </c>
      <c r="AA208" s="26"/>
      <c r="AB208" s="29"/>
    </row>
    <row r="209" spans="1:28" ht="15.75" customHeight="1" x14ac:dyDescent="0.3">
      <c r="A209" s="35" t="s">
        <v>102</v>
      </c>
      <c r="B209" s="35" t="str" cm="1">
        <f t="array" ref="B209">_xlfn.XLOOKUP(tbl_Pruebas[[#This Row],[Matrícula]],tbl_players[Matrícula],tbl_players[Nombres]&amp;" "&amp;tbl_players[Apellidos])</f>
        <v>Kevin Emmanuel González García</v>
      </c>
      <c r="C209" s="35" t="str">
        <f>_xlfn.XLOOKUP(tbl_Pruebas[[#This Row],[Matrícula]],tbl_players[Matrícula],tbl_players[Pos])</f>
        <v>OL</v>
      </c>
      <c r="D209" s="25">
        <v>45108</v>
      </c>
      <c r="E209" s="25"/>
      <c r="F209" s="25"/>
      <c r="G209" s="55">
        <f t="shared" si="21"/>
        <v>2.0499999999999998</v>
      </c>
      <c r="H209" s="56">
        <v>2.0499999999999998</v>
      </c>
      <c r="I209" s="28">
        <v>2.06</v>
      </c>
      <c r="J209" s="28"/>
      <c r="K209" s="46">
        <f t="shared" si="22"/>
        <v>5.93</v>
      </c>
      <c r="L209" s="56">
        <v>6.11</v>
      </c>
      <c r="M209" s="28">
        <v>5.93</v>
      </c>
      <c r="N209" s="57">
        <f t="shared" si="23"/>
        <v>9.43</v>
      </c>
      <c r="O209" s="56">
        <v>9.43</v>
      </c>
      <c r="P209" s="28">
        <v>10.69</v>
      </c>
      <c r="Q209" s="55">
        <f t="shared" si="24"/>
        <v>2.0099999999999998</v>
      </c>
      <c r="R209" s="56">
        <v>2.0099999999999998</v>
      </c>
      <c r="S209" s="28"/>
      <c r="T209" s="40" t="str">
        <f t="shared" si="25"/>
        <v/>
      </c>
      <c r="U209" s="26"/>
      <c r="V209" s="26"/>
      <c r="W209" s="58" t="str">
        <f t="shared" si="26"/>
        <v/>
      </c>
      <c r="X209" s="26"/>
      <c r="Y209" s="26"/>
      <c r="Z209" s="68" t="str">
        <f t="shared" si="27"/>
        <v/>
      </c>
      <c r="AA209" s="26"/>
      <c r="AB209" s="29"/>
    </row>
    <row r="210" spans="1:28" ht="15.75" customHeight="1" x14ac:dyDescent="0.3">
      <c r="A210" s="35" t="s">
        <v>567</v>
      </c>
      <c r="B210" s="35" t="str" cm="1">
        <f t="array" ref="B210">_xlfn.XLOOKUP(tbl_Pruebas[[#This Row],[Matrícula]],tbl_players[Matrícula],tbl_players[Nombres]&amp;" "&amp;tbl_players[Apellidos])</f>
        <v>Jose Rodriguez Arenivar</v>
      </c>
      <c r="C210" s="35" t="str">
        <f>_xlfn.XLOOKUP(tbl_Pruebas[[#This Row],[Matrícula]],tbl_players[Matrícula],tbl_players[Pos])</f>
        <v>RB</v>
      </c>
      <c r="D210" s="25">
        <v>45108</v>
      </c>
      <c r="E210" s="25"/>
      <c r="F210" s="25"/>
      <c r="G210" s="55">
        <f t="shared" si="21"/>
        <v>1.53</v>
      </c>
      <c r="H210" s="56">
        <v>1.53</v>
      </c>
      <c r="I210" s="28">
        <v>1.53</v>
      </c>
      <c r="J210" s="28"/>
      <c r="K210" s="46">
        <f t="shared" si="22"/>
        <v>4.68</v>
      </c>
      <c r="L210" s="56" t="s">
        <v>22</v>
      </c>
      <c r="M210" s="28">
        <v>4.68</v>
      </c>
      <c r="N210" s="57">
        <f t="shared" si="23"/>
        <v>7.28</v>
      </c>
      <c r="O210" s="56">
        <v>7.28</v>
      </c>
      <c r="P210" s="28">
        <v>7.4</v>
      </c>
      <c r="Q210" s="55">
        <f t="shared" si="24"/>
        <v>2.69</v>
      </c>
      <c r="R210" s="56">
        <v>2.69</v>
      </c>
      <c r="S210" s="28"/>
      <c r="T210" s="40" t="str">
        <f t="shared" si="25"/>
        <v/>
      </c>
      <c r="U210" s="26"/>
      <c r="V210" s="26"/>
      <c r="W210" s="58" t="str">
        <f t="shared" si="26"/>
        <v/>
      </c>
      <c r="X210" s="26"/>
      <c r="Y210" s="26"/>
      <c r="Z210" s="68" t="str">
        <f t="shared" si="27"/>
        <v/>
      </c>
      <c r="AA210" s="26"/>
      <c r="AB210" s="29"/>
    </row>
    <row r="211" spans="1:28" ht="15.75" customHeight="1" x14ac:dyDescent="0.3">
      <c r="A211" s="35" t="s">
        <v>573</v>
      </c>
      <c r="B211" s="35" t="str" cm="1">
        <f t="array" ref="B211">_xlfn.XLOOKUP(tbl_Pruebas[[#This Row],[Matrícula]],tbl_players[Matrícula],tbl_players[Nombres]&amp;" "&amp;tbl_players[Apellidos])</f>
        <v>Marco Pablo Merino Pérez</v>
      </c>
      <c r="C211" s="35" t="str">
        <f>_xlfn.XLOOKUP(tbl_Pruebas[[#This Row],[Matrícula]],tbl_players[Matrícula],tbl_players[Pos])</f>
        <v>OL</v>
      </c>
      <c r="D211" s="25">
        <v>45108</v>
      </c>
      <c r="E211" s="25"/>
      <c r="F211" s="25"/>
      <c r="G211" s="55">
        <f t="shared" si="21"/>
        <v>1.72</v>
      </c>
      <c r="H211" s="56">
        <v>1.72</v>
      </c>
      <c r="I211" s="28">
        <v>1.81</v>
      </c>
      <c r="J211" s="28"/>
      <c r="K211" s="46">
        <f t="shared" si="22"/>
        <v>4.96</v>
      </c>
      <c r="L211" s="56">
        <v>4.96</v>
      </c>
      <c r="M211" s="28">
        <v>5.12</v>
      </c>
      <c r="N211" s="57">
        <f t="shared" si="23"/>
        <v>8.16</v>
      </c>
      <c r="O211" s="56">
        <v>8.3699999999999992</v>
      </c>
      <c r="P211" s="28">
        <v>8.16</v>
      </c>
      <c r="Q211" s="55">
        <f t="shared" si="24"/>
        <v>2.13</v>
      </c>
      <c r="R211" s="56">
        <v>2.13</v>
      </c>
      <c r="S211" s="28"/>
      <c r="T211" s="40" t="str">
        <f t="shared" si="25"/>
        <v/>
      </c>
      <c r="U211" s="26"/>
      <c r="V211" s="26"/>
      <c r="W211" s="58" t="str">
        <f t="shared" si="26"/>
        <v/>
      </c>
      <c r="X211" s="26"/>
      <c r="Y211" s="26"/>
      <c r="Z211" s="68" t="str">
        <f t="shared" si="27"/>
        <v/>
      </c>
      <c r="AA211" s="26"/>
      <c r="AB211" s="29"/>
    </row>
    <row r="212" spans="1:28" ht="15.75" customHeight="1" x14ac:dyDescent="0.3">
      <c r="A212" s="35" t="s">
        <v>517</v>
      </c>
      <c r="B212" s="35" t="str" cm="1">
        <f t="array" ref="B212">_xlfn.XLOOKUP(tbl_Pruebas[[#This Row],[Matrícula]],tbl_players[Matrícula],tbl_players[Nombres]&amp;" "&amp;tbl_players[Apellidos])</f>
        <v>Roberto Tenorio Jiménez</v>
      </c>
      <c r="C212" s="35" t="str">
        <f>_xlfn.XLOOKUP(tbl_Pruebas[[#This Row],[Matrícula]],tbl_players[Matrícula],tbl_players[Pos])</f>
        <v>LB</v>
      </c>
      <c r="D212" s="25">
        <v>45108</v>
      </c>
      <c r="E212" s="25"/>
      <c r="F212" s="25"/>
      <c r="G212" s="55">
        <f t="shared" si="21"/>
        <v>1.6</v>
      </c>
      <c r="H212" s="56">
        <v>1.6</v>
      </c>
      <c r="I212" s="28">
        <v>1.64</v>
      </c>
      <c r="J212" s="28"/>
      <c r="K212" s="46">
        <f t="shared" si="22"/>
        <v>4.58</v>
      </c>
      <c r="L212" s="56">
        <v>4.58</v>
      </c>
      <c r="M212" s="28">
        <v>4.8099999999999996</v>
      </c>
      <c r="N212" s="57">
        <f t="shared" si="23"/>
        <v>7.69</v>
      </c>
      <c r="O212" s="56">
        <v>7.69</v>
      </c>
      <c r="P212" s="28">
        <v>7.75</v>
      </c>
      <c r="Q212" s="55">
        <f t="shared" si="24"/>
        <v>2.36</v>
      </c>
      <c r="R212" s="56">
        <v>2.36</v>
      </c>
      <c r="S212" s="28"/>
      <c r="T212" s="40" t="str">
        <f t="shared" si="25"/>
        <v/>
      </c>
      <c r="U212" s="26"/>
      <c r="V212" s="26"/>
      <c r="W212" s="58" t="str">
        <f t="shared" si="26"/>
        <v/>
      </c>
      <c r="X212" s="26"/>
      <c r="Y212" s="26"/>
      <c r="Z212" s="68" t="str">
        <f t="shared" si="27"/>
        <v/>
      </c>
      <c r="AA212" s="26"/>
      <c r="AB212" s="29"/>
    </row>
    <row r="213" spans="1:28" ht="15.75" customHeight="1" x14ac:dyDescent="0.3">
      <c r="A213" s="35" t="s">
        <v>42</v>
      </c>
      <c r="B213" s="35" t="str" cm="1">
        <f t="array" ref="B213">_xlfn.XLOOKUP(tbl_Pruebas[[#This Row],[Matrícula]],tbl_players[Matrícula],tbl_players[Nombres]&amp;" "&amp;tbl_players[Apellidos])</f>
        <v>Jorge Andrés González Salazar</v>
      </c>
      <c r="C213" s="35" t="str">
        <f>_xlfn.XLOOKUP(tbl_Pruebas[[#This Row],[Matrícula]],tbl_players[Matrícula],tbl_players[Pos])</f>
        <v>S</v>
      </c>
      <c r="D213" s="25">
        <v>45108</v>
      </c>
      <c r="E213" s="25"/>
      <c r="F213" s="25"/>
      <c r="G213" s="55">
        <f t="shared" si="21"/>
        <v>1.63</v>
      </c>
      <c r="H213" s="56">
        <v>1.68</v>
      </c>
      <c r="I213" s="28">
        <v>1.63</v>
      </c>
      <c r="J213" s="28"/>
      <c r="K213" s="46">
        <f t="shared" si="22"/>
        <v>4.59</v>
      </c>
      <c r="L213" s="56">
        <v>4.59</v>
      </c>
      <c r="M213" s="28">
        <v>4.8</v>
      </c>
      <c r="N213" s="57">
        <f t="shared" si="23"/>
        <v>7.75</v>
      </c>
      <c r="O213" s="56">
        <v>7.75</v>
      </c>
      <c r="P213" s="28">
        <v>7.75</v>
      </c>
      <c r="Q213" s="55">
        <f t="shared" si="24"/>
        <v>2.5299999999999998</v>
      </c>
      <c r="R213" s="56">
        <v>2.5299999999999998</v>
      </c>
      <c r="S213" s="28"/>
      <c r="T213" s="40" t="str">
        <f t="shared" si="25"/>
        <v/>
      </c>
      <c r="U213" s="26"/>
      <c r="V213" s="26"/>
      <c r="W213" s="58" t="str">
        <f t="shared" si="26"/>
        <v/>
      </c>
      <c r="X213" s="26"/>
      <c r="Y213" s="26"/>
      <c r="Z213" s="68" t="str">
        <f t="shared" si="27"/>
        <v/>
      </c>
      <c r="AA213" s="26"/>
      <c r="AB213" s="29"/>
    </row>
    <row r="214" spans="1:28" ht="15.75" customHeight="1" x14ac:dyDescent="0.3">
      <c r="A214" s="35" t="s">
        <v>128</v>
      </c>
      <c r="B214" s="35" t="str" cm="1">
        <f t="array" ref="B214">_xlfn.XLOOKUP(tbl_Pruebas[[#This Row],[Matrícula]],tbl_players[Matrícula],tbl_players[Nombres]&amp;" "&amp;tbl_players[Apellidos])</f>
        <v>Sebastián Andrés Araujo Corona</v>
      </c>
      <c r="C214" s="35" t="str">
        <f>_xlfn.XLOOKUP(tbl_Pruebas[[#This Row],[Matrícula]],tbl_players[Matrícula],tbl_players[Pos])</f>
        <v>TE</v>
      </c>
      <c r="D214" s="25">
        <v>45108</v>
      </c>
      <c r="E214" s="25"/>
      <c r="F214" s="25"/>
      <c r="G214" s="55">
        <f t="shared" si="21"/>
        <v>1.68</v>
      </c>
      <c r="H214" s="56">
        <v>1.68</v>
      </c>
      <c r="I214" s="28">
        <v>1.7</v>
      </c>
      <c r="J214" s="28"/>
      <c r="K214" s="46">
        <f t="shared" si="22"/>
        <v>5.03</v>
      </c>
      <c r="L214" s="56" t="s">
        <v>22</v>
      </c>
      <c r="M214" s="28">
        <v>5.03</v>
      </c>
      <c r="N214" s="57">
        <f t="shared" si="23"/>
        <v>8</v>
      </c>
      <c r="O214" s="56">
        <v>8</v>
      </c>
      <c r="P214" s="28">
        <v>8.2799999999999994</v>
      </c>
      <c r="Q214" s="55">
        <f t="shared" si="24"/>
        <v>2.2999999999999998</v>
      </c>
      <c r="R214" s="56">
        <v>2.2999999999999998</v>
      </c>
      <c r="S214" s="28"/>
      <c r="T214" s="40" t="str">
        <f t="shared" si="25"/>
        <v/>
      </c>
      <c r="U214" s="26"/>
      <c r="V214" s="26"/>
      <c r="W214" s="58" t="str">
        <f t="shared" si="26"/>
        <v/>
      </c>
      <c r="X214" s="26"/>
      <c r="Y214" s="26"/>
      <c r="Z214" s="68" t="str">
        <f t="shared" si="27"/>
        <v/>
      </c>
      <c r="AA214" s="26"/>
      <c r="AB214" s="29"/>
    </row>
    <row r="215" spans="1:28" ht="15.75" customHeight="1" x14ac:dyDescent="0.3">
      <c r="A215" s="35" t="s">
        <v>725</v>
      </c>
      <c r="B215" s="35" t="str" cm="1">
        <f t="array" ref="B215">_xlfn.XLOOKUP(tbl_Pruebas[[#This Row],[Matrícula]],tbl_players[Matrícula],tbl_players[Nombres]&amp;" "&amp;tbl_players[Apellidos])</f>
        <v>Juda García Zorza</v>
      </c>
      <c r="C215" s="35" t="str">
        <f>_xlfn.XLOOKUP(tbl_Pruebas[[#This Row],[Matrícula]],tbl_players[Matrícula],tbl_players[Pos])</f>
        <v>OL</v>
      </c>
      <c r="D215" s="25">
        <v>45108</v>
      </c>
      <c r="E215" s="25"/>
      <c r="F215" s="25"/>
      <c r="G215" s="55">
        <f t="shared" si="21"/>
        <v>2.2599999999999998</v>
      </c>
      <c r="H215" s="56">
        <v>2.2599999999999998</v>
      </c>
      <c r="I215" s="28">
        <v>2.31</v>
      </c>
      <c r="J215" s="28"/>
      <c r="K215" s="46">
        <f t="shared" si="22"/>
        <v>6.06</v>
      </c>
      <c r="L215" s="56">
        <v>6.06</v>
      </c>
      <c r="M215" s="28" t="s">
        <v>22</v>
      </c>
      <c r="N215" s="57">
        <f t="shared" si="23"/>
        <v>9.7200000000000006</v>
      </c>
      <c r="O215" s="56">
        <v>10</v>
      </c>
      <c r="P215" s="28">
        <v>9.7200000000000006</v>
      </c>
      <c r="Q215" s="55">
        <f t="shared" si="24"/>
        <v>1.54</v>
      </c>
      <c r="R215" s="56">
        <v>1.54</v>
      </c>
      <c r="S215" s="28"/>
      <c r="T215" s="40" t="str">
        <f t="shared" si="25"/>
        <v/>
      </c>
      <c r="U215" s="26"/>
      <c r="V215" s="26"/>
      <c r="W215" s="58" t="str">
        <f t="shared" si="26"/>
        <v/>
      </c>
      <c r="X215" s="26"/>
      <c r="Y215" s="26"/>
      <c r="Z215" s="68" t="str">
        <f t="shared" si="27"/>
        <v/>
      </c>
      <c r="AA215" s="26"/>
      <c r="AB215" s="29"/>
    </row>
    <row r="216" spans="1:28" ht="15.75" customHeight="1" x14ac:dyDescent="0.3">
      <c r="A216" s="35" t="s">
        <v>133</v>
      </c>
      <c r="B216" s="35" t="str" cm="1">
        <f t="array" ref="B216">_xlfn.XLOOKUP(tbl_Pruebas[[#This Row],[Matrícula]],tbl_players[Matrícula],tbl_players[Nombres]&amp;" "&amp;tbl_players[Apellidos])</f>
        <v>Alvaro Garcia Valadez</v>
      </c>
      <c r="C216" s="35" t="str">
        <f>_xlfn.XLOOKUP(tbl_Pruebas[[#This Row],[Matrícula]],tbl_players[Matrícula],tbl_players[Pos])</f>
        <v>WR</v>
      </c>
      <c r="D216" s="25">
        <v>45078</v>
      </c>
      <c r="E216" s="26">
        <v>95.7</v>
      </c>
      <c r="F216" s="26">
        <v>182</v>
      </c>
      <c r="G216" s="45">
        <f t="shared" si="21"/>
        <v>1.5</v>
      </c>
      <c r="H216" s="26">
        <v>1.5</v>
      </c>
      <c r="I216" s="26">
        <v>1.51</v>
      </c>
      <c r="J216" s="26"/>
      <c r="K216" s="45">
        <f t="shared" si="22"/>
        <v>4.51</v>
      </c>
      <c r="L216" s="26">
        <v>4.51</v>
      </c>
      <c r="M216" s="26">
        <v>4.6500000000000004</v>
      </c>
      <c r="N216" s="45">
        <f t="shared" si="23"/>
        <v>7.65</v>
      </c>
      <c r="O216" s="26">
        <v>7.75</v>
      </c>
      <c r="P216" s="26">
        <v>7.65</v>
      </c>
      <c r="Q216" s="45" t="str">
        <f t="shared" si="24"/>
        <v/>
      </c>
      <c r="R216" s="26" t="s">
        <v>22</v>
      </c>
      <c r="S216" s="26" t="s">
        <v>22</v>
      </c>
      <c r="T216" s="40">
        <f t="shared" si="25"/>
        <v>105</v>
      </c>
      <c r="U216" s="26">
        <v>105</v>
      </c>
      <c r="V216" s="26"/>
      <c r="W216" s="50" t="str">
        <f t="shared" si="26"/>
        <v/>
      </c>
      <c r="X216" s="54"/>
      <c r="Y216" s="54"/>
      <c r="Z216" s="68" t="str">
        <f t="shared" si="27"/>
        <v/>
      </c>
      <c r="AA216" s="54"/>
      <c r="AB216" s="69"/>
    </row>
    <row r="217" spans="1:28" ht="15.75" customHeight="1" x14ac:dyDescent="0.3">
      <c r="A217" s="35" t="s">
        <v>24</v>
      </c>
      <c r="B217" s="35" t="str" cm="1">
        <f t="array" ref="B217">_xlfn.XLOOKUP(tbl_Pruebas[[#This Row],[Matrícula]],tbl_players[Matrícula],tbl_players[Nombres]&amp;" "&amp;tbl_players[Apellidos])</f>
        <v>Héctor Felipe Alejandro Ramos Herrera</v>
      </c>
      <c r="C217" s="35" t="str">
        <f>_xlfn.XLOOKUP(tbl_Pruebas[[#This Row],[Matrícula]],tbl_players[Matrícula],tbl_players[Pos])</f>
        <v>S</v>
      </c>
      <c r="D217" s="25">
        <v>45078</v>
      </c>
      <c r="E217" s="26">
        <v>80.2</v>
      </c>
      <c r="F217" s="26">
        <v>182</v>
      </c>
      <c r="G217" s="45">
        <f t="shared" si="21"/>
        <v>1.44</v>
      </c>
      <c r="H217" s="26">
        <v>1.44</v>
      </c>
      <c r="I217" s="26">
        <v>1.52</v>
      </c>
      <c r="J217" s="26"/>
      <c r="K217" s="45">
        <f t="shared" si="22"/>
        <v>4.75</v>
      </c>
      <c r="L217" s="26">
        <v>4.75</v>
      </c>
      <c r="M217" s="26">
        <v>4.96</v>
      </c>
      <c r="N217" s="45">
        <f t="shared" si="23"/>
        <v>7.47</v>
      </c>
      <c r="O217" s="26">
        <v>7.47</v>
      </c>
      <c r="P217" s="26">
        <v>7.5</v>
      </c>
      <c r="Q217" s="45">
        <f t="shared" si="24"/>
        <v>2.66</v>
      </c>
      <c r="R217" s="26">
        <v>2.59</v>
      </c>
      <c r="S217" s="26">
        <v>2.66</v>
      </c>
      <c r="T217" s="40">
        <f t="shared" si="25"/>
        <v>105</v>
      </c>
      <c r="U217" s="26">
        <v>105</v>
      </c>
      <c r="V217" s="26"/>
      <c r="W217" s="50" t="str">
        <f t="shared" si="26"/>
        <v/>
      </c>
      <c r="X217" s="54"/>
      <c r="Y217" s="54"/>
      <c r="Z217" s="68" t="str">
        <f t="shared" si="27"/>
        <v/>
      </c>
      <c r="AA217" s="54"/>
      <c r="AB217" s="69"/>
    </row>
    <row r="218" spans="1:28" ht="15.75" customHeight="1" x14ac:dyDescent="0.3">
      <c r="A218" s="35" t="s">
        <v>113</v>
      </c>
      <c r="B218" s="35" t="str" cm="1">
        <f t="array" ref="B218">_xlfn.XLOOKUP(tbl_Pruebas[[#This Row],[Matrícula]],tbl_players[Matrícula],tbl_players[Nombres]&amp;" "&amp;tbl_players[Apellidos])</f>
        <v>Luis Emilio Orozco Aceves</v>
      </c>
      <c r="C218" s="35" t="str">
        <f>_xlfn.XLOOKUP(tbl_Pruebas[[#This Row],[Matrícula]],tbl_players[Matrícula],tbl_players[Pos])</f>
        <v>QB</v>
      </c>
      <c r="D218" s="25">
        <v>45078</v>
      </c>
      <c r="E218" s="26">
        <v>84.4</v>
      </c>
      <c r="F218" s="26">
        <v>178.5</v>
      </c>
      <c r="G218" s="45">
        <f t="shared" si="21"/>
        <v>1.52</v>
      </c>
      <c r="H218" s="26">
        <v>1.6</v>
      </c>
      <c r="I218" s="26">
        <v>1.52</v>
      </c>
      <c r="J218" s="26"/>
      <c r="K218" s="45">
        <f t="shared" si="22"/>
        <v>4.4800000000000004</v>
      </c>
      <c r="L218" s="26">
        <v>4.4800000000000004</v>
      </c>
      <c r="M218" s="26">
        <v>4.5999999999999996</v>
      </c>
      <c r="N218" s="45">
        <f t="shared" si="23"/>
        <v>7.32</v>
      </c>
      <c r="O218" s="26">
        <v>7.32</v>
      </c>
      <c r="P218" s="26">
        <v>7.68</v>
      </c>
      <c r="Q218" s="45">
        <f t="shared" si="24"/>
        <v>2.46</v>
      </c>
      <c r="R218" s="26">
        <v>2.39</v>
      </c>
      <c r="S218" s="26">
        <v>2.46</v>
      </c>
      <c r="T218" s="40">
        <f t="shared" si="25"/>
        <v>100</v>
      </c>
      <c r="U218" s="26">
        <v>100</v>
      </c>
      <c r="V218" s="26"/>
      <c r="W218" s="50" t="str">
        <f t="shared" si="26"/>
        <v/>
      </c>
      <c r="X218" s="54"/>
      <c r="Y218" s="54"/>
      <c r="Z218" s="68" t="str">
        <f t="shared" si="27"/>
        <v/>
      </c>
      <c r="AA218" s="54"/>
      <c r="AB218" s="69"/>
    </row>
    <row r="219" spans="1:28" ht="15.75" customHeight="1" x14ac:dyDescent="0.3">
      <c r="A219" s="35" t="s">
        <v>291</v>
      </c>
      <c r="B219" s="35" t="str" cm="1">
        <f t="array" ref="B219">_xlfn.XLOOKUP(tbl_Pruebas[[#This Row],[Matrícula]],tbl_players[Matrícula],tbl_players[Nombres]&amp;" "&amp;tbl_players[Apellidos])</f>
        <v>Alan Centeno Mena</v>
      </c>
      <c r="C219" s="35" t="str">
        <f>_xlfn.XLOOKUP(tbl_Pruebas[[#This Row],[Matrícula]],tbl_players[Matrícula],tbl_players[Pos])</f>
        <v>DL</v>
      </c>
      <c r="D219" s="25">
        <v>45078</v>
      </c>
      <c r="E219" s="26">
        <v>126.2</v>
      </c>
      <c r="F219" s="26">
        <v>189.1</v>
      </c>
      <c r="G219" s="45" t="str">
        <f t="shared" si="21"/>
        <v/>
      </c>
      <c r="H219" s="26"/>
      <c r="I219" s="26"/>
      <c r="J219" s="26"/>
      <c r="K219" s="45" t="str">
        <f t="shared" si="22"/>
        <v/>
      </c>
      <c r="L219" s="26"/>
      <c r="M219" s="26"/>
      <c r="N219" s="45" t="str">
        <f t="shared" si="23"/>
        <v/>
      </c>
      <c r="O219" s="26"/>
      <c r="P219" s="26"/>
      <c r="Q219" s="45" t="str">
        <f t="shared" si="24"/>
        <v/>
      </c>
      <c r="R219" s="26"/>
      <c r="S219" s="26"/>
      <c r="T219" s="40">
        <f t="shared" si="25"/>
        <v>140</v>
      </c>
      <c r="U219" s="26">
        <v>140</v>
      </c>
      <c r="V219" s="26"/>
      <c r="W219" s="50" t="str">
        <f t="shared" si="26"/>
        <v/>
      </c>
      <c r="X219" s="54"/>
      <c r="Y219" s="54"/>
      <c r="Z219" s="68" t="str">
        <f t="shared" si="27"/>
        <v/>
      </c>
      <c r="AA219" s="54"/>
      <c r="AB219" s="69"/>
    </row>
    <row r="220" spans="1:28" ht="15.75" customHeight="1" x14ac:dyDescent="0.3">
      <c r="A220" s="35" t="s">
        <v>97</v>
      </c>
      <c r="B220" s="35" t="str" cm="1">
        <f t="array" ref="B220">_xlfn.XLOOKUP(tbl_Pruebas[[#This Row],[Matrícula]],tbl_players[Matrícula],tbl_players[Nombres]&amp;" "&amp;tbl_players[Apellidos])</f>
        <v>Joel Efraín Peña Briseño</v>
      </c>
      <c r="C220" s="35" t="str">
        <f>_xlfn.XLOOKUP(tbl_Pruebas[[#This Row],[Matrícula]],tbl_players[Matrícula],tbl_players[Pos])</f>
        <v>OL</v>
      </c>
      <c r="D220" s="25">
        <v>45078</v>
      </c>
      <c r="E220" s="26">
        <v>127.1</v>
      </c>
      <c r="F220" s="26">
        <v>191</v>
      </c>
      <c r="G220" s="46">
        <f t="shared" si="21"/>
        <v>1.86</v>
      </c>
      <c r="H220" s="26">
        <v>1.86</v>
      </c>
      <c r="I220" s="26">
        <v>1.86</v>
      </c>
      <c r="J220" s="26"/>
      <c r="K220" s="45">
        <f t="shared" si="22"/>
        <v>5.43</v>
      </c>
      <c r="L220" s="26">
        <v>5.43</v>
      </c>
      <c r="M220" s="26">
        <v>5.47</v>
      </c>
      <c r="N220" s="45">
        <f t="shared" si="23"/>
        <v>9</v>
      </c>
      <c r="O220" s="26">
        <v>9.1300000000000008</v>
      </c>
      <c r="P220" s="26">
        <v>9</v>
      </c>
      <c r="Q220" s="45">
        <f t="shared" si="24"/>
        <v>2</v>
      </c>
      <c r="R220" s="26">
        <v>1.84</v>
      </c>
      <c r="S220" s="26">
        <v>2</v>
      </c>
      <c r="T220" s="40">
        <f t="shared" si="25"/>
        <v>150</v>
      </c>
      <c r="U220" s="28">
        <v>150</v>
      </c>
      <c r="V220" s="27"/>
      <c r="W220" s="50" t="str">
        <f t="shared" si="26"/>
        <v/>
      </c>
      <c r="X220" s="54"/>
      <c r="Y220" s="54"/>
      <c r="Z220" s="68" t="str">
        <f t="shared" si="27"/>
        <v/>
      </c>
      <c r="AA220" s="54"/>
      <c r="AB220" s="69"/>
    </row>
    <row r="221" spans="1:28" ht="15.75" customHeight="1" x14ac:dyDescent="0.3">
      <c r="A221" s="35" t="s">
        <v>28</v>
      </c>
      <c r="B221" s="35" t="str" cm="1">
        <f t="array" ref="B221">_xlfn.XLOOKUP(tbl_Pruebas[[#This Row],[Matrícula]],tbl_players[Matrícula],tbl_players[Nombres]&amp;" "&amp;tbl_players[Apellidos])</f>
        <v>Adrian Briseño Ramones</v>
      </c>
      <c r="C221" s="35" t="str">
        <f>_xlfn.XLOOKUP(tbl_Pruebas[[#This Row],[Matrícula]],tbl_players[Matrícula],tbl_players[Pos])</f>
        <v>CB</v>
      </c>
      <c r="D221" s="25">
        <v>45078</v>
      </c>
      <c r="E221" s="26">
        <v>83.6</v>
      </c>
      <c r="F221" s="26">
        <v>182.1</v>
      </c>
      <c r="G221" s="45">
        <f t="shared" si="21"/>
        <v>1.5</v>
      </c>
      <c r="H221" s="26">
        <v>1.52</v>
      </c>
      <c r="I221" s="26">
        <v>1.5</v>
      </c>
      <c r="J221" s="26"/>
      <c r="K221" s="45">
        <f t="shared" si="22"/>
        <v>4.7</v>
      </c>
      <c r="L221" s="26">
        <v>4.71</v>
      </c>
      <c r="M221" s="26">
        <v>4.7</v>
      </c>
      <c r="N221" s="45">
        <f t="shared" si="23"/>
        <v>7.37</v>
      </c>
      <c r="O221" s="26">
        <v>7.5</v>
      </c>
      <c r="P221" s="26">
        <v>7.37</v>
      </c>
      <c r="Q221" s="45">
        <f t="shared" si="24"/>
        <v>2.52</v>
      </c>
      <c r="R221" s="26" t="s">
        <v>22</v>
      </c>
      <c r="S221" s="26">
        <v>2.52</v>
      </c>
      <c r="T221" s="40">
        <f t="shared" si="25"/>
        <v>110</v>
      </c>
      <c r="U221" s="26">
        <v>110</v>
      </c>
      <c r="V221" s="26"/>
      <c r="W221" s="50" t="str">
        <f t="shared" si="26"/>
        <v/>
      </c>
      <c r="X221" s="54"/>
      <c r="Y221" s="54"/>
      <c r="Z221" s="68" t="str">
        <f t="shared" si="27"/>
        <v/>
      </c>
      <c r="AA221" s="54"/>
      <c r="AB221" s="69"/>
    </row>
    <row r="222" spans="1:28" ht="15.75" customHeight="1" x14ac:dyDescent="0.3">
      <c r="A222" s="35" t="s">
        <v>78</v>
      </c>
      <c r="B222" s="35" t="str" cm="1">
        <f t="array" ref="B222">_xlfn.XLOOKUP(tbl_Pruebas[[#This Row],[Matrícula]],tbl_players[Matrícula],tbl_players[Nombres]&amp;" "&amp;tbl_players[Apellidos])</f>
        <v>Edgar Andrés Moreno Coronado</v>
      </c>
      <c r="C222" s="35" t="str">
        <f>_xlfn.XLOOKUP(tbl_Pruebas[[#This Row],[Matrícula]],tbl_players[Matrícula],tbl_players[Pos])</f>
        <v>LB</v>
      </c>
      <c r="D222" s="25">
        <v>45078</v>
      </c>
      <c r="E222" s="26"/>
      <c r="F222" s="26"/>
      <c r="G222" s="45">
        <f t="shared" si="21"/>
        <v>1.44</v>
      </c>
      <c r="H222" s="26">
        <v>1.44</v>
      </c>
      <c r="I222" s="26">
        <v>1.45</v>
      </c>
      <c r="J222" s="26"/>
      <c r="K222" s="45">
        <f t="shared" si="22"/>
        <v>4.42</v>
      </c>
      <c r="L222" s="26">
        <v>4.4400000000000004</v>
      </c>
      <c r="M222" s="26">
        <v>4.42</v>
      </c>
      <c r="N222" s="45">
        <f t="shared" si="23"/>
        <v>7.15</v>
      </c>
      <c r="O222" s="26">
        <v>7.15</v>
      </c>
      <c r="P222" s="26">
        <v>7.34</v>
      </c>
      <c r="Q222" s="45">
        <f t="shared" si="24"/>
        <v>2.76</v>
      </c>
      <c r="R222" s="26" t="s">
        <v>22</v>
      </c>
      <c r="S222" s="26">
        <v>2.76</v>
      </c>
      <c r="T222" s="40">
        <f t="shared" si="25"/>
        <v>155</v>
      </c>
      <c r="U222" s="26">
        <v>155</v>
      </c>
      <c r="V222" s="26"/>
      <c r="W222" s="50" t="str">
        <f t="shared" si="26"/>
        <v/>
      </c>
      <c r="X222" s="54"/>
      <c r="Y222" s="54"/>
      <c r="Z222" s="68" t="str">
        <f t="shared" si="27"/>
        <v/>
      </c>
      <c r="AA222" s="54"/>
      <c r="AB222" s="69"/>
    </row>
    <row r="223" spans="1:28" ht="15.75" customHeight="1" x14ac:dyDescent="0.3">
      <c r="A223" s="35" t="s">
        <v>80</v>
      </c>
      <c r="B223" s="35" t="str" cm="1">
        <f t="array" ref="B223">_xlfn.XLOOKUP(tbl_Pruebas[[#This Row],[Matrícula]],tbl_players[Matrícula],tbl_players[Nombres]&amp;" "&amp;tbl_players[Apellidos])</f>
        <v>Valdemar Estrada Trujillo</v>
      </c>
      <c r="C223" s="35" t="str">
        <f>_xlfn.XLOOKUP(tbl_Pruebas[[#This Row],[Matrícula]],tbl_players[Matrícula],tbl_players[Pos])</f>
        <v>LB</v>
      </c>
      <c r="D223" s="25">
        <v>45078</v>
      </c>
      <c r="E223" s="26">
        <v>97.1</v>
      </c>
      <c r="F223" s="26">
        <v>175.5</v>
      </c>
      <c r="G223" s="45">
        <f t="shared" si="21"/>
        <v>1.5</v>
      </c>
      <c r="H223" s="26">
        <v>1.52</v>
      </c>
      <c r="I223" s="26">
        <v>1.5</v>
      </c>
      <c r="J223" s="26"/>
      <c r="K223" s="45">
        <f t="shared" si="22"/>
        <v>4.5199999999999996</v>
      </c>
      <c r="L223" s="26">
        <v>4.5199999999999996</v>
      </c>
      <c r="M223" s="26">
        <v>4.6900000000000004</v>
      </c>
      <c r="N223" s="45">
        <f t="shared" si="23"/>
        <v>7.53</v>
      </c>
      <c r="O223" s="26">
        <v>7.53</v>
      </c>
      <c r="P223" s="26">
        <v>7.69</v>
      </c>
      <c r="Q223" s="45">
        <f t="shared" si="24"/>
        <v>2.54</v>
      </c>
      <c r="R223" s="26" t="s">
        <v>22</v>
      </c>
      <c r="S223" s="26">
        <v>2.54</v>
      </c>
      <c r="T223" s="40">
        <f t="shared" si="25"/>
        <v>140</v>
      </c>
      <c r="U223" s="26">
        <v>140</v>
      </c>
      <c r="V223" s="26"/>
      <c r="W223" s="50" t="str">
        <f t="shared" si="26"/>
        <v/>
      </c>
      <c r="X223" s="54"/>
      <c r="Y223" s="54"/>
      <c r="Z223" s="68" t="str">
        <f t="shared" si="27"/>
        <v/>
      </c>
      <c r="AA223" s="54"/>
      <c r="AB223" s="69"/>
    </row>
    <row r="224" spans="1:28" ht="15.75" customHeight="1" x14ac:dyDescent="0.3">
      <c r="A224" s="35" t="s">
        <v>130</v>
      </c>
      <c r="B224" s="35" t="str" cm="1">
        <f t="array" ref="B224">_xlfn.XLOOKUP(tbl_Pruebas[[#This Row],[Matrícula]],tbl_players[Matrícula],tbl_players[Nombres]&amp;" "&amp;tbl_players[Apellidos])</f>
        <v>Iñaki Colin Guazo</v>
      </c>
      <c r="C224" s="35" t="str">
        <f>_xlfn.XLOOKUP(tbl_Pruebas[[#This Row],[Matrícula]],tbl_players[Matrícula],tbl_players[Pos])</f>
        <v>TE</v>
      </c>
      <c r="D224" s="25">
        <v>45078</v>
      </c>
      <c r="E224" s="26">
        <v>109.9</v>
      </c>
      <c r="F224" s="26">
        <v>191</v>
      </c>
      <c r="G224" s="45" t="str">
        <f t="shared" si="21"/>
        <v/>
      </c>
      <c r="H224" s="26"/>
      <c r="I224" s="26"/>
      <c r="J224" s="26"/>
      <c r="K224" s="45" t="str">
        <f t="shared" si="22"/>
        <v/>
      </c>
      <c r="L224" s="26"/>
      <c r="M224" s="26"/>
      <c r="N224" s="45" t="str">
        <f t="shared" si="23"/>
        <v/>
      </c>
      <c r="O224" s="26"/>
      <c r="P224" s="26"/>
      <c r="Q224" s="45" t="str">
        <f t="shared" si="24"/>
        <v/>
      </c>
      <c r="R224" s="26"/>
      <c r="S224" s="26"/>
      <c r="T224" s="40">
        <f t="shared" si="25"/>
        <v>140</v>
      </c>
      <c r="U224" s="26">
        <v>140</v>
      </c>
      <c r="V224" s="26"/>
      <c r="W224" s="50" t="str">
        <f t="shared" si="26"/>
        <v/>
      </c>
      <c r="X224" s="54"/>
      <c r="Y224" s="54"/>
      <c r="Z224" s="68" t="str">
        <f t="shared" si="27"/>
        <v/>
      </c>
      <c r="AA224" s="54"/>
      <c r="AB224" s="69"/>
    </row>
    <row r="225" spans="1:28" ht="15.75" customHeight="1" x14ac:dyDescent="0.3">
      <c r="A225" s="35" t="s">
        <v>74</v>
      </c>
      <c r="B225" s="35" t="str" cm="1">
        <f t="array" ref="B225">_xlfn.XLOOKUP(tbl_Pruebas[[#This Row],[Matrícula]],tbl_players[Matrícula],tbl_players[Nombres]&amp;" "&amp;tbl_players[Apellidos])</f>
        <v>Juan José Olivares Macías</v>
      </c>
      <c r="C225" s="35" t="str">
        <f>_xlfn.XLOOKUP(tbl_Pruebas[[#This Row],[Matrícula]],tbl_players[Matrícula],tbl_players[Pos])</f>
        <v>LB</v>
      </c>
      <c r="D225" s="25">
        <v>45078</v>
      </c>
      <c r="E225" s="26">
        <v>97.5</v>
      </c>
      <c r="F225" s="26">
        <v>179.2</v>
      </c>
      <c r="G225" s="45">
        <f t="shared" si="21"/>
        <v>1.57</v>
      </c>
      <c r="H225" s="26">
        <v>1.62</v>
      </c>
      <c r="I225" s="26">
        <v>1.57</v>
      </c>
      <c r="J225" s="26"/>
      <c r="K225" s="45">
        <f t="shared" si="22"/>
        <v>5</v>
      </c>
      <c r="L225" s="26">
        <v>5.04</v>
      </c>
      <c r="M225" s="26">
        <v>5</v>
      </c>
      <c r="N225" s="45">
        <f t="shared" si="23"/>
        <v>8.1199999999999992</v>
      </c>
      <c r="O225" s="26">
        <v>8.19</v>
      </c>
      <c r="P225" s="26">
        <v>8.1199999999999992</v>
      </c>
      <c r="Q225" s="45">
        <f t="shared" si="24"/>
        <v>2.4</v>
      </c>
      <c r="R225" s="26">
        <v>2.29</v>
      </c>
      <c r="S225" s="26">
        <v>2.4</v>
      </c>
      <c r="T225" s="40">
        <f t="shared" si="25"/>
        <v>130</v>
      </c>
      <c r="U225" s="26">
        <v>130</v>
      </c>
      <c r="V225" s="26"/>
      <c r="W225" s="50" t="str">
        <f t="shared" si="26"/>
        <v/>
      </c>
      <c r="X225" s="54"/>
      <c r="Y225" s="54"/>
      <c r="Z225" s="68" t="str">
        <f t="shared" si="27"/>
        <v/>
      </c>
      <c r="AA225" s="54"/>
      <c r="AB225" s="69"/>
    </row>
    <row r="226" spans="1:28" ht="15.75" customHeight="1" x14ac:dyDescent="0.3">
      <c r="A226" s="35" t="s">
        <v>266</v>
      </c>
      <c r="B226" s="35" t="str" cm="1">
        <f t="array" ref="B226">_xlfn.XLOOKUP(tbl_Pruebas[[#This Row],[Matrícula]],tbl_players[Matrícula],tbl_players[Nombres]&amp;" "&amp;tbl_players[Apellidos])</f>
        <v>Juan Pablo Aceves Alor</v>
      </c>
      <c r="C226" s="35" t="str">
        <f>_xlfn.XLOOKUP(tbl_Pruebas[[#This Row],[Matrícula]],tbl_players[Matrícula],tbl_players[Pos])</f>
        <v>LB</v>
      </c>
      <c r="D226" s="25">
        <v>45078</v>
      </c>
      <c r="E226" s="26">
        <v>89.1</v>
      </c>
      <c r="F226" s="26">
        <v>180.5</v>
      </c>
      <c r="G226" s="45" t="str">
        <f t="shared" si="21"/>
        <v/>
      </c>
      <c r="H226" s="26"/>
      <c r="I226" s="26"/>
      <c r="J226" s="26"/>
      <c r="K226" s="45" t="str">
        <f t="shared" si="22"/>
        <v/>
      </c>
      <c r="L226" s="26"/>
      <c r="M226" s="26"/>
      <c r="N226" s="45" t="str">
        <f t="shared" si="23"/>
        <v/>
      </c>
      <c r="O226" s="26"/>
      <c r="P226" s="26"/>
      <c r="Q226" s="45" t="str">
        <f t="shared" si="24"/>
        <v/>
      </c>
      <c r="R226" s="26"/>
      <c r="S226" s="26"/>
      <c r="T226" s="40">
        <f t="shared" si="25"/>
        <v>130</v>
      </c>
      <c r="U226" s="26">
        <v>130</v>
      </c>
      <c r="V226" s="26"/>
      <c r="W226" s="50" t="str">
        <f t="shared" si="26"/>
        <v/>
      </c>
      <c r="X226" s="54"/>
      <c r="Y226" s="54"/>
      <c r="Z226" s="68" t="str">
        <f t="shared" si="27"/>
        <v/>
      </c>
      <c r="AA226" s="54"/>
      <c r="AB226" s="69"/>
    </row>
    <row r="227" spans="1:28" ht="15.75" customHeight="1" x14ac:dyDescent="0.3">
      <c r="A227" s="35" t="s">
        <v>40</v>
      </c>
      <c r="B227" s="35" t="str" cm="1">
        <f t="array" ref="B227">_xlfn.XLOOKUP(tbl_Pruebas[[#This Row],[Matrícula]],tbl_players[Matrícula],tbl_players[Nombres]&amp;" "&amp;tbl_players[Apellidos])</f>
        <v>Martín García Ramírez</v>
      </c>
      <c r="C227" s="35" t="str">
        <f>_xlfn.XLOOKUP(tbl_Pruebas[[#This Row],[Matrícula]],tbl_players[Matrícula],tbl_players[Pos])</f>
        <v>S</v>
      </c>
      <c r="D227" s="25">
        <v>45078</v>
      </c>
      <c r="E227" s="26">
        <v>84.5</v>
      </c>
      <c r="F227" s="26">
        <v>177.1</v>
      </c>
      <c r="G227" s="45">
        <f t="shared" si="21"/>
        <v>1.44</v>
      </c>
      <c r="H227" s="26">
        <v>1.49</v>
      </c>
      <c r="I227" s="26">
        <v>1.44</v>
      </c>
      <c r="J227" s="26"/>
      <c r="K227" s="45">
        <f t="shared" si="22"/>
        <v>4.3899999999999997</v>
      </c>
      <c r="L227" s="26">
        <v>4.3899999999999997</v>
      </c>
      <c r="M227" s="26">
        <v>4.41</v>
      </c>
      <c r="N227" s="45">
        <f t="shared" si="23"/>
        <v>7.25</v>
      </c>
      <c r="O227" s="26">
        <v>7.25</v>
      </c>
      <c r="P227" s="26">
        <v>7.53</v>
      </c>
      <c r="Q227" s="45">
        <f t="shared" si="24"/>
        <v>2.65</v>
      </c>
      <c r="R227" s="26" t="s">
        <v>22</v>
      </c>
      <c r="S227" s="26">
        <v>2.65</v>
      </c>
      <c r="T227" s="40">
        <f t="shared" si="25"/>
        <v>135</v>
      </c>
      <c r="U227" s="26">
        <v>135</v>
      </c>
      <c r="V227" s="26"/>
      <c r="W227" s="50" t="str">
        <f t="shared" si="26"/>
        <v/>
      </c>
      <c r="X227" s="54"/>
      <c r="Y227" s="54"/>
      <c r="Z227" s="68" t="str">
        <f t="shared" si="27"/>
        <v/>
      </c>
      <c r="AA227" s="54"/>
      <c r="AB227" s="69"/>
    </row>
    <row r="228" spans="1:28" ht="15.75" customHeight="1" x14ac:dyDescent="0.3">
      <c r="A228" s="35" t="s">
        <v>76</v>
      </c>
      <c r="B228" s="35" t="str" cm="1">
        <f t="array" ref="B228">_xlfn.XLOOKUP(tbl_Pruebas[[#This Row],[Matrícula]],tbl_players[Matrícula],tbl_players[Nombres]&amp;" "&amp;tbl_players[Apellidos])</f>
        <v>Gilberto Carlos Durán Venado</v>
      </c>
      <c r="C228" s="35" t="str">
        <f>_xlfn.XLOOKUP(tbl_Pruebas[[#This Row],[Matrícula]],tbl_players[Matrícula],tbl_players[Pos])</f>
        <v>LB</v>
      </c>
      <c r="D228" s="25">
        <v>45078</v>
      </c>
      <c r="E228" s="26">
        <v>105.6</v>
      </c>
      <c r="F228" s="26">
        <v>175.5</v>
      </c>
      <c r="G228" s="45">
        <f t="shared" si="21"/>
        <v>1.53</v>
      </c>
      <c r="H228" s="26">
        <v>1.57</v>
      </c>
      <c r="I228" s="26">
        <v>1.53</v>
      </c>
      <c r="J228" s="26"/>
      <c r="K228" s="45">
        <f t="shared" si="22"/>
        <v>4.8499999999999996</v>
      </c>
      <c r="L228" s="26">
        <v>4.8499999999999996</v>
      </c>
      <c r="M228" s="26">
        <v>4.8499999999999996</v>
      </c>
      <c r="N228" s="45">
        <f t="shared" si="23"/>
        <v>7.84</v>
      </c>
      <c r="O228" s="26">
        <v>7.84</v>
      </c>
      <c r="P228" s="26">
        <v>7.94</v>
      </c>
      <c r="Q228" s="45">
        <f t="shared" si="24"/>
        <v>2.2599999999999998</v>
      </c>
      <c r="R228" s="26" t="s">
        <v>22</v>
      </c>
      <c r="S228" s="26">
        <v>2.2599999999999998</v>
      </c>
      <c r="T228" s="40">
        <f t="shared" si="25"/>
        <v>130</v>
      </c>
      <c r="U228" s="26">
        <v>130</v>
      </c>
      <c r="V228" s="26"/>
      <c r="W228" s="50" t="str">
        <f t="shared" si="26"/>
        <v/>
      </c>
      <c r="X228" s="54"/>
      <c r="Y228" s="54"/>
      <c r="Z228" s="68" t="str">
        <f t="shared" si="27"/>
        <v/>
      </c>
      <c r="AA228" s="54"/>
      <c r="AB228" s="69"/>
    </row>
    <row r="229" spans="1:28" ht="15.75" customHeight="1" x14ac:dyDescent="0.3">
      <c r="A229" s="35" t="s">
        <v>34</v>
      </c>
      <c r="B229" s="35" t="str" cm="1">
        <f t="array" ref="B229">_xlfn.XLOOKUP(tbl_Pruebas[[#This Row],[Matrícula]],tbl_players[Matrícula],tbl_players[Nombres]&amp;" "&amp;tbl_players[Apellidos])</f>
        <v>Ulises Hermida González</v>
      </c>
      <c r="C229" s="35" t="str">
        <f>_xlfn.XLOOKUP(tbl_Pruebas[[#This Row],[Matrícula]],tbl_players[Matrícula],tbl_players[Pos])</f>
        <v>S</v>
      </c>
      <c r="D229" s="25">
        <v>45078</v>
      </c>
      <c r="E229" s="26">
        <v>84.3</v>
      </c>
      <c r="F229" s="26">
        <v>178.5</v>
      </c>
      <c r="G229" s="45">
        <f t="shared" si="21"/>
        <v>1.45</v>
      </c>
      <c r="H229" s="26">
        <v>1.47</v>
      </c>
      <c r="I229" s="26">
        <v>1.45</v>
      </c>
      <c r="J229" s="26"/>
      <c r="K229" s="45">
        <f t="shared" si="22"/>
        <v>4.41</v>
      </c>
      <c r="L229" s="26">
        <v>4.41</v>
      </c>
      <c r="M229" s="26">
        <v>4.45</v>
      </c>
      <c r="N229" s="45">
        <f t="shared" si="23"/>
        <v>7.35</v>
      </c>
      <c r="O229" s="26">
        <v>7.35</v>
      </c>
      <c r="P229" s="26">
        <v>7.72</v>
      </c>
      <c r="Q229" s="45">
        <f t="shared" si="24"/>
        <v>2.65</v>
      </c>
      <c r="R229" s="26">
        <v>2.56</v>
      </c>
      <c r="S229" s="26">
        <v>2.65</v>
      </c>
      <c r="T229" s="40">
        <f t="shared" si="25"/>
        <v>115</v>
      </c>
      <c r="U229" s="26">
        <v>115</v>
      </c>
      <c r="V229" s="26"/>
      <c r="W229" s="50" t="str">
        <f t="shared" si="26"/>
        <v/>
      </c>
      <c r="X229" s="54"/>
      <c r="Y229" s="54"/>
      <c r="Z229" s="68" t="str">
        <f t="shared" si="27"/>
        <v/>
      </c>
      <c r="AA229" s="54"/>
      <c r="AB229" s="69"/>
    </row>
    <row r="230" spans="1:28" ht="15.75" customHeight="1" x14ac:dyDescent="0.3">
      <c r="A230" s="35" t="s">
        <v>61</v>
      </c>
      <c r="B230" s="35" t="str" cm="1">
        <f t="array" ref="B230">_xlfn.XLOOKUP(tbl_Pruebas[[#This Row],[Matrícula]],tbl_players[Matrícula],tbl_players[Nombres]&amp;" "&amp;tbl_players[Apellidos])</f>
        <v>Jesús Emiliano Romero Loera</v>
      </c>
      <c r="C230" s="35" t="str">
        <f>_xlfn.XLOOKUP(tbl_Pruebas[[#This Row],[Matrícula]],tbl_players[Matrícula],tbl_players[Pos])</f>
        <v>DL</v>
      </c>
      <c r="D230" s="25">
        <v>45078</v>
      </c>
      <c r="E230" s="26"/>
      <c r="F230" s="26"/>
      <c r="G230" s="45">
        <f t="shared" si="21"/>
        <v>1.61</v>
      </c>
      <c r="H230" s="26">
        <v>1.61</v>
      </c>
      <c r="I230" s="26">
        <v>1.63</v>
      </c>
      <c r="J230" s="26"/>
      <c r="K230" s="45">
        <f t="shared" si="22"/>
        <v>4.83</v>
      </c>
      <c r="L230" s="26">
        <v>5.3</v>
      </c>
      <c r="M230" s="26">
        <v>4.83</v>
      </c>
      <c r="N230" s="45">
        <f t="shared" si="23"/>
        <v>7.68</v>
      </c>
      <c r="O230" s="26">
        <v>7.68</v>
      </c>
      <c r="P230" s="26">
        <v>7.81</v>
      </c>
      <c r="Q230" s="45">
        <f t="shared" si="24"/>
        <v>2.33</v>
      </c>
      <c r="R230" s="26">
        <v>2.2799999999999998</v>
      </c>
      <c r="S230" s="26">
        <v>2.33</v>
      </c>
      <c r="T230" s="40">
        <f t="shared" si="25"/>
        <v>105</v>
      </c>
      <c r="U230" s="26">
        <v>105</v>
      </c>
      <c r="V230" s="26"/>
      <c r="W230" s="50" t="str">
        <f t="shared" si="26"/>
        <v/>
      </c>
      <c r="X230" s="54"/>
      <c r="Y230" s="54"/>
      <c r="Z230" s="68" t="str">
        <f t="shared" si="27"/>
        <v/>
      </c>
      <c r="AA230" s="54"/>
      <c r="AB230" s="69"/>
    </row>
    <row r="231" spans="1:28" ht="15.75" customHeight="1" x14ac:dyDescent="0.3">
      <c r="A231" s="35" t="s">
        <v>53</v>
      </c>
      <c r="B231" s="35" t="str" cm="1">
        <f t="array" ref="B231">_xlfn.XLOOKUP(tbl_Pruebas[[#This Row],[Matrícula]],tbl_players[Matrícula],tbl_players[Nombres]&amp;" "&amp;tbl_players[Apellidos])</f>
        <v>Martín Alejandro Martínez Rodríguez</v>
      </c>
      <c r="C231" s="35" t="str">
        <f>_xlfn.XLOOKUP(tbl_Pruebas[[#This Row],[Matrícula]],tbl_players[Matrícula],tbl_players[Pos])</f>
        <v>DL</v>
      </c>
      <c r="D231" s="25">
        <v>45078</v>
      </c>
      <c r="E231" s="26">
        <v>104.9</v>
      </c>
      <c r="F231" s="26">
        <v>178</v>
      </c>
      <c r="G231" s="45">
        <f t="shared" si="21"/>
        <v>1.58</v>
      </c>
      <c r="H231" s="26">
        <v>1.63</v>
      </c>
      <c r="I231" s="26">
        <v>1.58</v>
      </c>
      <c r="J231" s="26"/>
      <c r="K231" s="45">
        <f t="shared" si="22"/>
        <v>4.7699999999999996</v>
      </c>
      <c r="L231" s="26">
        <v>5.23</v>
      </c>
      <c r="M231" s="26">
        <v>4.7699999999999996</v>
      </c>
      <c r="N231" s="45">
        <f t="shared" si="23"/>
        <v>7.53</v>
      </c>
      <c r="O231" s="26">
        <v>7.66</v>
      </c>
      <c r="P231" s="26">
        <v>7.53</v>
      </c>
      <c r="Q231" s="45">
        <f t="shared" si="24"/>
        <v>2.4300000000000002</v>
      </c>
      <c r="R231" s="26">
        <v>2.4300000000000002</v>
      </c>
      <c r="S231" s="26" t="s">
        <v>22</v>
      </c>
      <c r="T231" s="40">
        <f t="shared" si="25"/>
        <v>120</v>
      </c>
      <c r="U231" s="26">
        <v>120</v>
      </c>
      <c r="V231" s="26"/>
      <c r="W231" s="50" t="str">
        <f t="shared" si="26"/>
        <v/>
      </c>
      <c r="X231" s="54"/>
      <c r="Y231" s="54"/>
      <c r="Z231" s="68" t="str">
        <f t="shared" si="27"/>
        <v/>
      </c>
      <c r="AA231" s="54"/>
      <c r="AB231" s="69"/>
    </row>
    <row r="232" spans="1:28" ht="15.75" customHeight="1" x14ac:dyDescent="0.3">
      <c r="A232" s="35" t="s">
        <v>319</v>
      </c>
      <c r="B232" s="35" t="str" cm="1">
        <f t="array" ref="B232">_xlfn.XLOOKUP(tbl_Pruebas[[#This Row],[Matrícula]],tbl_players[Matrícula],tbl_players[Nombres]&amp;" "&amp;tbl_players[Apellidos])</f>
        <v>Santiago Ulloa Flores</v>
      </c>
      <c r="C232" s="35" t="str">
        <f>_xlfn.XLOOKUP(tbl_Pruebas[[#This Row],[Matrícula]],tbl_players[Matrícula],tbl_players[Pos])</f>
        <v>S</v>
      </c>
      <c r="D232" s="25">
        <v>45078</v>
      </c>
      <c r="E232" s="26"/>
      <c r="F232" s="26"/>
      <c r="G232" s="45">
        <f t="shared" si="21"/>
        <v>1.45</v>
      </c>
      <c r="H232" s="59">
        <v>1.46</v>
      </c>
      <c r="I232" s="29">
        <v>1.45</v>
      </c>
      <c r="J232" s="29"/>
      <c r="K232" s="45">
        <f t="shared" si="22"/>
        <v>4.43</v>
      </c>
      <c r="L232" s="26">
        <v>4.66</v>
      </c>
      <c r="M232" s="26">
        <v>4.43</v>
      </c>
      <c r="N232" s="45">
        <f t="shared" si="23"/>
        <v>7.57</v>
      </c>
      <c r="O232" s="59">
        <v>7.57</v>
      </c>
      <c r="P232" s="29">
        <v>7.91</v>
      </c>
      <c r="Q232" s="45">
        <f t="shared" si="24"/>
        <v>2.7</v>
      </c>
      <c r="R232" s="59" t="s">
        <v>22</v>
      </c>
      <c r="S232" s="26">
        <v>2.7</v>
      </c>
      <c r="T232" s="40">
        <f t="shared" si="25"/>
        <v>90</v>
      </c>
      <c r="U232" s="26">
        <v>90</v>
      </c>
      <c r="V232" s="26"/>
      <c r="W232" s="50" t="str">
        <f t="shared" si="26"/>
        <v/>
      </c>
      <c r="X232" s="73"/>
      <c r="Y232" s="69"/>
      <c r="Z232" s="68" t="str">
        <f t="shared" si="27"/>
        <v/>
      </c>
      <c r="AA232" s="73"/>
      <c r="AB232" s="69"/>
    </row>
    <row r="233" spans="1:28" ht="15.75" customHeight="1" x14ac:dyDescent="0.3">
      <c r="A233" s="35" t="s">
        <v>111</v>
      </c>
      <c r="B233" s="35" t="str" cm="1">
        <f t="array" ref="B233">_xlfn.XLOOKUP(tbl_Pruebas[[#This Row],[Matrícula]],tbl_players[Matrícula],tbl_players[Nombres]&amp;" "&amp;tbl_players[Apellidos])</f>
        <v>Diego Oropeza Gálvez</v>
      </c>
      <c r="C233" s="35" t="str">
        <f>_xlfn.XLOOKUP(tbl_Pruebas[[#This Row],[Matrícula]],tbl_players[Matrícula],tbl_players[Pos])</f>
        <v>QB</v>
      </c>
      <c r="D233" s="25">
        <v>45078</v>
      </c>
      <c r="E233" s="26"/>
      <c r="F233" s="26"/>
      <c r="G233" s="45">
        <f t="shared" si="21"/>
        <v>1.43</v>
      </c>
      <c r="H233" s="59">
        <v>1.52</v>
      </c>
      <c r="I233" s="29">
        <v>1.43</v>
      </c>
      <c r="J233" s="29"/>
      <c r="K233" s="45">
        <f t="shared" si="22"/>
        <v>4.45</v>
      </c>
      <c r="L233" s="26">
        <v>4.45</v>
      </c>
      <c r="M233" s="26">
        <v>4.51</v>
      </c>
      <c r="N233" s="45">
        <f t="shared" si="23"/>
        <v>7.19</v>
      </c>
      <c r="O233" s="59">
        <v>7.25</v>
      </c>
      <c r="P233" s="29">
        <v>7.19</v>
      </c>
      <c r="Q233" s="45">
        <f t="shared" si="24"/>
        <v>2.64</v>
      </c>
      <c r="R233" s="59">
        <v>2.64</v>
      </c>
      <c r="S233" s="26">
        <v>2.61</v>
      </c>
      <c r="T233" s="40">
        <f t="shared" si="25"/>
        <v>105</v>
      </c>
      <c r="U233" s="26">
        <v>105</v>
      </c>
      <c r="V233" s="26"/>
      <c r="W233" s="50" t="str">
        <f t="shared" si="26"/>
        <v/>
      </c>
      <c r="X233" s="73"/>
      <c r="Y233" s="69"/>
      <c r="Z233" s="68" t="str">
        <f t="shared" si="27"/>
        <v/>
      </c>
      <c r="AA233" s="73"/>
      <c r="AB233" s="69"/>
    </row>
    <row r="234" spans="1:28" ht="15.75" customHeight="1" x14ac:dyDescent="0.3">
      <c r="A234" s="35" t="s">
        <v>93</v>
      </c>
      <c r="B234" s="35" t="str" cm="1">
        <f t="array" ref="B234">_xlfn.XLOOKUP(tbl_Pruebas[[#This Row],[Matrícula]],tbl_players[Matrícula],tbl_players[Nombres]&amp;" "&amp;tbl_players[Apellidos])</f>
        <v>Leonardo Durán Nuñez</v>
      </c>
      <c r="C234" s="35" t="str">
        <f>_xlfn.XLOOKUP(tbl_Pruebas[[#This Row],[Matrícula]],tbl_players[Matrícula],tbl_players[Pos])</f>
        <v>OL</v>
      </c>
      <c r="D234" s="25">
        <v>45078</v>
      </c>
      <c r="E234" s="26">
        <v>130</v>
      </c>
      <c r="F234" s="26">
        <v>188</v>
      </c>
      <c r="G234" s="45">
        <f t="shared" si="21"/>
        <v>1.72</v>
      </c>
      <c r="H234" s="59">
        <v>1.78</v>
      </c>
      <c r="I234" s="29">
        <v>1.72</v>
      </c>
      <c r="J234" s="29"/>
      <c r="K234" s="45">
        <f t="shared" si="22"/>
        <v>4.97</v>
      </c>
      <c r="L234" s="26">
        <v>5.0999999999999996</v>
      </c>
      <c r="M234" s="26">
        <v>4.97</v>
      </c>
      <c r="N234" s="45">
        <f t="shared" si="23"/>
        <v>8.2200000000000006</v>
      </c>
      <c r="O234" s="59">
        <v>8.2200000000000006</v>
      </c>
      <c r="P234" s="29">
        <v>8.2200000000000006</v>
      </c>
      <c r="Q234" s="45">
        <f t="shared" si="24"/>
        <v>2.19</v>
      </c>
      <c r="R234" s="59">
        <v>2.19</v>
      </c>
      <c r="S234" s="26">
        <v>2.16</v>
      </c>
      <c r="T234" s="40">
        <f t="shared" si="25"/>
        <v>110</v>
      </c>
      <c r="U234" s="26">
        <v>110</v>
      </c>
      <c r="V234" s="26"/>
      <c r="W234" s="50" t="str">
        <f t="shared" si="26"/>
        <v/>
      </c>
      <c r="X234" s="73"/>
      <c r="Y234" s="69"/>
      <c r="Z234" s="68" t="str">
        <f t="shared" si="27"/>
        <v/>
      </c>
      <c r="AA234" s="73"/>
      <c r="AB234" s="69"/>
    </row>
    <row r="235" spans="1:28" ht="15.75" customHeight="1" x14ac:dyDescent="0.3">
      <c r="A235" s="35" t="s">
        <v>135</v>
      </c>
      <c r="B235" s="35" t="str" cm="1">
        <f t="array" ref="B235">_xlfn.XLOOKUP(tbl_Pruebas[[#This Row],[Matrícula]],tbl_players[Matrícula],tbl_players[Nombres]&amp;" "&amp;tbl_players[Apellidos])</f>
        <v>Carlo Confalonieri Wallace</v>
      </c>
      <c r="C235" s="35" t="str">
        <f>_xlfn.XLOOKUP(tbl_Pruebas[[#This Row],[Matrícula]],tbl_players[Matrícula],tbl_players[Pos])</f>
        <v>WR</v>
      </c>
      <c r="D235" s="25">
        <v>45078</v>
      </c>
      <c r="E235" s="26">
        <v>67.7</v>
      </c>
      <c r="F235" s="26">
        <v>168</v>
      </c>
      <c r="G235" s="45" t="str">
        <f t="shared" si="21"/>
        <v/>
      </c>
      <c r="H235" s="59"/>
      <c r="I235" s="29"/>
      <c r="J235" s="29"/>
      <c r="K235" s="45" t="str">
        <f t="shared" si="22"/>
        <v/>
      </c>
      <c r="L235" s="26"/>
      <c r="M235" s="26"/>
      <c r="N235" s="45" t="str">
        <f t="shared" si="23"/>
        <v/>
      </c>
      <c r="O235" s="59"/>
      <c r="P235" s="29"/>
      <c r="Q235" s="45" t="str">
        <f t="shared" si="24"/>
        <v/>
      </c>
      <c r="R235" s="59"/>
      <c r="S235" s="26"/>
      <c r="T235" s="40">
        <f t="shared" si="25"/>
        <v>100</v>
      </c>
      <c r="U235" s="26">
        <v>100</v>
      </c>
      <c r="V235" s="26"/>
      <c r="W235" s="50" t="str">
        <f t="shared" si="26"/>
        <v/>
      </c>
      <c r="X235" s="73"/>
      <c r="Y235" s="69"/>
      <c r="Z235" s="68" t="str">
        <f t="shared" si="27"/>
        <v/>
      </c>
      <c r="AA235" s="73"/>
      <c r="AB235" s="69"/>
    </row>
    <row r="236" spans="1:28" ht="15.75" customHeight="1" x14ac:dyDescent="0.3">
      <c r="A236" s="35" t="s">
        <v>87</v>
      </c>
      <c r="B236" s="35" t="str" cm="1">
        <f t="array" ref="B236">_xlfn.XLOOKUP(tbl_Pruebas[[#This Row],[Matrícula]],tbl_players[Matrícula],tbl_players[Nombres]&amp;" "&amp;tbl_players[Apellidos])</f>
        <v>Fernando Torres Zaragoza</v>
      </c>
      <c r="C236" s="35" t="str">
        <f>_xlfn.XLOOKUP(tbl_Pruebas[[#This Row],[Matrícula]],tbl_players[Matrícula],tbl_players[Pos])</f>
        <v>OL</v>
      </c>
      <c r="D236" s="25">
        <v>45078</v>
      </c>
      <c r="E236" s="26">
        <v>131</v>
      </c>
      <c r="F236" s="26">
        <v>180</v>
      </c>
      <c r="G236" s="45">
        <f t="shared" si="21"/>
        <v>1.73</v>
      </c>
      <c r="H236" s="59">
        <v>1.84</v>
      </c>
      <c r="I236" s="29">
        <v>1.73</v>
      </c>
      <c r="J236" s="29"/>
      <c r="K236" s="45">
        <f t="shared" si="22"/>
        <v>4.96</v>
      </c>
      <c r="L236" s="26">
        <v>5.05</v>
      </c>
      <c r="M236" s="26">
        <v>4.96</v>
      </c>
      <c r="N236" s="45">
        <f t="shared" si="23"/>
        <v>8.5299999999999994</v>
      </c>
      <c r="O236" s="59">
        <v>8.5299999999999994</v>
      </c>
      <c r="P236" s="29">
        <v>8.6</v>
      </c>
      <c r="Q236" s="45">
        <f t="shared" si="24"/>
        <v>2.0499999999999998</v>
      </c>
      <c r="R236" s="59" t="s">
        <v>22</v>
      </c>
      <c r="S236" s="26">
        <v>2.0499999999999998</v>
      </c>
      <c r="T236" s="40">
        <f t="shared" si="25"/>
        <v>130</v>
      </c>
      <c r="U236" s="26">
        <v>130</v>
      </c>
      <c r="V236" s="26"/>
      <c r="W236" s="50" t="str">
        <f t="shared" si="26"/>
        <v/>
      </c>
      <c r="X236" s="73"/>
      <c r="Y236" s="69"/>
      <c r="Z236" s="68" t="str">
        <f t="shared" si="27"/>
        <v/>
      </c>
      <c r="AA236" s="73"/>
      <c r="AB236" s="69"/>
    </row>
    <row r="237" spans="1:28" ht="15.75" customHeight="1" x14ac:dyDescent="0.3">
      <c r="A237" s="35" t="s">
        <v>91</v>
      </c>
      <c r="B237" s="35" t="str" cm="1">
        <f t="array" ref="B237">_xlfn.XLOOKUP(tbl_Pruebas[[#This Row],[Matrícula]],tbl_players[Matrícula],tbl_players[Nombres]&amp;" "&amp;tbl_players[Apellidos])</f>
        <v>André Hernández Torija</v>
      </c>
      <c r="C237" s="35" t="str">
        <f>_xlfn.XLOOKUP(tbl_Pruebas[[#This Row],[Matrícula]],tbl_players[Matrícula],tbl_players[Pos])</f>
        <v>OL</v>
      </c>
      <c r="D237" s="25">
        <v>45078</v>
      </c>
      <c r="E237" s="26">
        <v>108.7</v>
      </c>
      <c r="F237" s="26">
        <v>176</v>
      </c>
      <c r="G237" s="45">
        <f t="shared" si="21"/>
        <v>1.65</v>
      </c>
      <c r="H237" s="59">
        <v>1.65</v>
      </c>
      <c r="I237" s="29">
        <v>1.7</v>
      </c>
      <c r="J237" s="29"/>
      <c r="K237" s="45">
        <f t="shared" si="22"/>
        <v>4.92</v>
      </c>
      <c r="L237" s="26">
        <v>4.93</v>
      </c>
      <c r="M237" s="26">
        <v>4.92</v>
      </c>
      <c r="N237" s="45">
        <f t="shared" si="23"/>
        <v>7.94</v>
      </c>
      <c r="O237" s="59">
        <v>8.2200000000000006</v>
      </c>
      <c r="P237" s="29">
        <v>7.94</v>
      </c>
      <c r="Q237" s="45">
        <f t="shared" si="24"/>
        <v>2.21</v>
      </c>
      <c r="R237" s="59">
        <v>2.0499999999999998</v>
      </c>
      <c r="S237" s="26">
        <v>2.21</v>
      </c>
      <c r="T237" s="40">
        <f t="shared" si="25"/>
        <v>140</v>
      </c>
      <c r="U237" s="26">
        <v>140</v>
      </c>
      <c r="V237" s="26"/>
      <c r="W237" s="50" t="str">
        <f t="shared" si="26"/>
        <v/>
      </c>
      <c r="X237" s="73"/>
      <c r="Y237" s="69"/>
      <c r="Z237" s="68" t="str">
        <f t="shared" si="27"/>
        <v/>
      </c>
      <c r="AA237" s="73"/>
      <c r="AB237" s="69"/>
    </row>
    <row r="238" spans="1:28" ht="15.75" customHeight="1" x14ac:dyDescent="0.3">
      <c r="A238" s="35" t="s">
        <v>261</v>
      </c>
      <c r="B238" s="35" t="str" cm="1">
        <f t="array" ref="B238">_xlfn.XLOOKUP(tbl_Pruebas[[#This Row],[Matrícula]],tbl_players[Matrícula],tbl_players[Nombres]&amp;" "&amp;tbl_players[Apellidos])</f>
        <v>Diego Ornelas Hernández</v>
      </c>
      <c r="C238" s="35" t="str">
        <f>_xlfn.XLOOKUP(tbl_Pruebas[[#This Row],[Matrícula]],tbl_players[Matrícula],tbl_players[Pos])</f>
        <v>WR</v>
      </c>
      <c r="D238" s="25">
        <v>45078</v>
      </c>
      <c r="E238" s="26"/>
      <c r="F238" s="26"/>
      <c r="G238" s="45">
        <f t="shared" si="21"/>
        <v>1.44</v>
      </c>
      <c r="H238" s="59">
        <v>1.44</v>
      </c>
      <c r="I238" s="29">
        <v>1.48</v>
      </c>
      <c r="J238" s="29"/>
      <c r="K238" s="45">
        <f t="shared" si="22"/>
        <v>4.3899999999999997</v>
      </c>
      <c r="L238" s="26">
        <v>4.58</v>
      </c>
      <c r="M238" s="26">
        <v>4.3899999999999997</v>
      </c>
      <c r="N238" s="45">
        <f t="shared" si="23"/>
        <v>6.94</v>
      </c>
      <c r="O238" s="59">
        <v>6.94</v>
      </c>
      <c r="P238" s="29">
        <v>7.12</v>
      </c>
      <c r="Q238" s="45">
        <f t="shared" si="24"/>
        <v>2.57</v>
      </c>
      <c r="R238" s="59">
        <v>2.57</v>
      </c>
      <c r="S238" s="26" t="s">
        <v>22</v>
      </c>
      <c r="T238" s="40">
        <f t="shared" si="25"/>
        <v>80</v>
      </c>
      <c r="U238" s="26">
        <v>80</v>
      </c>
      <c r="V238" s="26"/>
      <c r="W238" s="50" t="str">
        <f t="shared" si="26"/>
        <v/>
      </c>
      <c r="X238" s="73"/>
      <c r="Y238" s="69"/>
      <c r="Z238" s="68" t="str">
        <f t="shared" si="27"/>
        <v/>
      </c>
      <c r="AA238" s="73"/>
      <c r="AB238" s="69"/>
    </row>
    <row r="239" spans="1:28" ht="15.75" customHeight="1" x14ac:dyDescent="0.3">
      <c r="A239" s="35" t="s">
        <v>89</v>
      </c>
      <c r="B239" s="35" t="str" cm="1">
        <f t="array" ref="B239">_xlfn.XLOOKUP(tbl_Pruebas[[#This Row],[Matrícula]],tbl_players[Matrícula],tbl_players[Nombres]&amp;" "&amp;tbl_players[Apellidos])</f>
        <v>Jonathan Yair Hernández Becerril</v>
      </c>
      <c r="C239" s="35" t="str">
        <f>_xlfn.XLOOKUP(tbl_Pruebas[[#This Row],[Matrícula]],tbl_players[Matrícula],tbl_players[Pos])</f>
        <v>OL</v>
      </c>
      <c r="D239" s="25">
        <v>45078</v>
      </c>
      <c r="E239" s="26"/>
      <c r="F239" s="26"/>
      <c r="G239" s="45" t="str">
        <f t="shared" si="21"/>
        <v/>
      </c>
      <c r="H239" s="59"/>
      <c r="I239" s="29"/>
      <c r="J239" s="29"/>
      <c r="K239" s="45" t="str">
        <f t="shared" si="22"/>
        <v/>
      </c>
      <c r="L239" s="26"/>
      <c r="M239" s="26"/>
      <c r="N239" s="45" t="str">
        <f t="shared" si="23"/>
        <v/>
      </c>
      <c r="O239" s="59"/>
      <c r="P239" s="29"/>
      <c r="Q239" s="45" t="str">
        <f t="shared" si="24"/>
        <v/>
      </c>
      <c r="R239" s="59"/>
      <c r="S239" s="26"/>
      <c r="T239" s="40">
        <f t="shared" si="25"/>
        <v>140</v>
      </c>
      <c r="U239" s="26">
        <v>140</v>
      </c>
      <c r="V239" s="26"/>
      <c r="W239" s="50" t="str">
        <f t="shared" si="26"/>
        <v/>
      </c>
      <c r="X239" s="73"/>
      <c r="Y239" s="69"/>
      <c r="Z239" s="68" t="str">
        <f t="shared" si="27"/>
        <v/>
      </c>
      <c r="AA239" s="73"/>
      <c r="AB239" s="69"/>
    </row>
    <row r="240" spans="1:28" ht="15.75" customHeight="1" x14ac:dyDescent="0.3">
      <c r="A240" s="35" t="s">
        <v>282</v>
      </c>
      <c r="B240" s="35" t="str" cm="1">
        <f t="array" ref="B240">_xlfn.XLOOKUP(tbl_Pruebas[[#This Row],[Matrícula]],tbl_players[Matrícula],tbl_players[Nombres]&amp;" "&amp;tbl_players[Apellidos])</f>
        <v>Iker Colin Guazo</v>
      </c>
      <c r="C240" s="35" t="str">
        <f>_xlfn.XLOOKUP(tbl_Pruebas[[#This Row],[Matrícula]],tbl_players[Matrícula],tbl_players[Pos])</f>
        <v>QB</v>
      </c>
      <c r="D240" s="25">
        <v>45078</v>
      </c>
      <c r="E240" s="26">
        <v>93.2</v>
      </c>
      <c r="F240" s="26">
        <v>184</v>
      </c>
      <c r="G240" s="46">
        <f t="shared" si="21"/>
        <v>1.58</v>
      </c>
      <c r="H240" s="59">
        <v>1.58</v>
      </c>
      <c r="I240" s="29">
        <v>1.65</v>
      </c>
      <c r="J240" s="29"/>
      <c r="K240" s="45">
        <f t="shared" si="22"/>
        <v>4.6500000000000004</v>
      </c>
      <c r="L240" s="26" t="s">
        <v>22</v>
      </c>
      <c r="M240" s="26">
        <v>4.6500000000000004</v>
      </c>
      <c r="N240" s="45">
        <f t="shared" si="23"/>
        <v>7.68</v>
      </c>
      <c r="O240" s="59">
        <v>7.75</v>
      </c>
      <c r="P240" s="29">
        <v>7.68</v>
      </c>
      <c r="Q240" s="45" t="str">
        <f t="shared" si="24"/>
        <v/>
      </c>
      <c r="R240" s="59" t="s">
        <v>22</v>
      </c>
      <c r="S240" s="26" t="s">
        <v>22</v>
      </c>
      <c r="T240" s="40" t="str">
        <f t="shared" si="25"/>
        <v/>
      </c>
      <c r="U240" s="28"/>
      <c r="V240" s="27"/>
      <c r="W240" s="50" t="str">
        <f t="shared" si="26"/>
        <v/>
      </c>
      <c r="X240" s="73"/>
      <c r="Y240" s="69"/>
      <c r="Z240" s="68" t="str">
        <f t="shared" si="27"/>
        <v/>
      </c>
      <c r="AA240" s="73"/>
      <c r="AB240" s="69"/>
    </row>
    <row r="241" spans="1:28" ht="15.75" customHeight="1" x14ac:dyDescent="0.3">
      <c r="A241" s="35" t="s">
        <v>38</v>
      </c>
      <c r="B241" s="35" t="str" cm="1">
        <f t="array" ref="B241">_xlfn.XLOOKUP(tbl_Pruebas[[#This Row],[Matrícula]],tbl_players[Matrícula],tbl_players[Nombres]&amp;" "&amp;tbl_players[Apellidos])</f>
        <v>Brandon Omar Rocha Cabrera</v>
      </c>
      <c r="C241" s="35" t="str">
        <f>_xlfn.XLOOKUP(tbl_Pruebas[[#This Row],[Matrícula]],tbl_players[Matrícula],tbl_players[Pos])</f>
        <v>CB</v>
      </c>
      <c r="D241" s="25">
        <v>45078</v>
      </c>
      <c r="E241" s="26">
        <v>75.2</v>
      </c>
      <c r="F241" s="26">
        <v>1.74</v>
      </c>
      <c r="G241" s="45">
        <f t="shared" si="21"/>
        <v>1.37</v>
      </c>
      <c r="H241" s="59">
        <v>1.39</v>
      </c>
      <c r="I241" s="29">
        <v>1.37</v>
      </c>
      <c r="J241" s="29"/>
      <c r="K241" s="45">
        <f t="shared" si="22"/>
        <v>4.33</v>
      </c>
      <c r="L241" s="26">
        <v>4.4800000000000004</v>
      </c>
      <c r="M241" s="26">
        <v>4.33</v>
      </c>
      <c r="N241" s="45">
        <f t="shared" si="23"/>
        <v>6.96</v>
      </c>
      <c r="O241" s="59">
        <v>6.96</v>
      </c>
      <c r="P241" s="29">
        <v>7.22</v>
      </c>
      <c r="Q241" s="45">
        <f t="shared" si="24"/>
        <v>2.5299999999999998</v>
      </c>
      <c r="R241" s="59">
        <v>2.52</v>
      </c>
      <c r="S241" s="26">
        <v>2.5299999999999998</v>
      </c>
      <c r="T241" s="40">
        <f t="shared" si="25"/>
        <v>100</v>
      </c>
      <c r="U241" s="26">
        <v>100</v>
      </c>
      <c r="V241" s="26"/>
      <c r="W241" s="50" t="str">
        <f t="shared" si="26"/>
        <v/>
      </c>
      <c r="X241" s="73"/>
      <c r="Y241" s="69"/>
      <c r="Z241" s="68" t="str">
        <f t="shared" si="27"/>
        <v/>
      </c>
      <c r="AA241" s="73"/>
      <c r="AB241" s="69"/>
    </row>
    <row r="242" spans="1:28" ht="15.75" customHeight="1" x14ac:dyDescent="0.3">
      <c r="A242" s="35" t="s">
        <v>334</v>
      </c>
      <c r="B242" s="35" t="str" cm="1">
        <f t="array" ref="B242">_xlfn.XLOOKUP(tbl_Pruebas[[#This Row],[Matrícula]],tbl_players[Matrícula],tbl_players[Nombres]&amp;" "&amp;tbl_players[Apellidos])</f>
        <v>Denilson Santiago Rodriguez Reyes</v>
      </c>
      <c r="C242" s="35" t="str">
        <f>_xlfn.XLOOKUP(tbl_Pruebas[[#This Row],[Matrícula]],tbl_players[Matrícula],tbl_players[Pos])</f>
        <v>RB</v>
      </c>
      <c r="D242" s="25">
        <v>45078</v>
      </c>
      <c r="E242" s="26">
        <v>78.2</v>
      </c>
      <c r="F242" s="26">
        <v>177</v>
      </c>
      <c r="G242" s="45">
        <f t="shared" si="21"/>
        <v>1.39</v>
      </c>
      <c r="H242" s="59">
        <v>1.39</v>
      </c>
      <c r="I242" s="29">
        <v>1.42</v>
      </c>
      <c r="J242" s="29"/>
      <c r="K242" s="45">
        <f t="shared" si="22"/>
        <v>4.2699999999999996</v>
      </c>
      <c r="L242" s="26">
        <v>4.41</v>
      </c>
      <c r="M242" s="26">
        <v>4.2699999999999996</v>
      </c>
      <c r="N242" s="45">
        <f t="shared" si="23"/>
        <v>7</v>
      </c>
      <c r="O242" s="59">
        <v>7.13</v>
      </c>
      <c r="P242" s="29">
        <v>7</v>
      </c>
      <c r="Q242" s="45">
        <f t="shared" si="24"/>
        <v>2.64</v>
      </c>
      <c r="R242" s="59" t="s">
        <v>22</v>
      </c>
      <c r="S242" s="26">
        <v>2.64</v>
      </c>
      <c r="T242" s="40">
        <f t="shared" si="25"/>
        <v>110</v>
      </c>
      <c r="U242" s="26">
        <v>110</v>
      </c>
      <c r="V242" s="26"/>
      <c r="W242" s="50" t="str">
        <f t="shared" si="26"/>
        <v/>
      </c>
      <c r="X242" s="73"/>
      <c r="Y242" s="69"/>
      <c r="Z242" s="68" t="str">
        <f t="shared" si="27"/>
        <v/>
      </c>
      <c r="AA242" s="73"/>
      <c r="AB242" s="69"/>
    </row>
    <row r="243" spans="1:28" ht="15.75" customHeight="1" x14ac:dyDescent="0.3">
      <c r="A243" s="35" t="s">
        <v>59</v>
      </c>
      <c r="B243" s="35" t="str" cm="1">
        <f t="array" ref="B243">_xlfn.XLOOKUP(tbl_Pruebas[[#This Row],[Matrícula]],tbl_players[Matrícula],tbl_players[Nombres]&amp;" "&amp;tbl_players[Apellidos])</f>
        <v>Ian Gabriel Rivera Reyes</v>
      </c>
      <c r="C243" s="35" t="str">
        <f>_xlfn.XLOOKUP(tbl_Pruebas[[#This Row],[Matrícula]],tbl_players[Matrícula],tbl_players[Pos])</f>
        <v>DL</v>
      </c>
      <c r="D243" s="25">
        <v>45078</v>
      </c>
      <c r="E243" s="26">
        <v>109.2</v>
      </c>
      <c r="F243" s="26">
        <v>180.1</v>
      </c>
      <c r="G243" s="45" t="str">
        <f t="shared" si="21"/>
        <v/>
      </c>
      <c r="H243" s="59"/>
      <c r="I243" s="29"/>
      <c r="J243" s="29"/>
      <c r="K243" s="45" t="str">
        <f t="shared" si="22"/>
        <v/>
      </c>
      <c r="L243" s="26"/>
      <c r="M243" s="26"/>
      <c r="N243" s="45" t="str">
        <f t="shared" si="23"/>
        <v/>
      </c>
      <c r="O243" s="59"/>
      <c r="P243" s="29"/>
      <c r="Q243" s="45" t="str">
        <f t="shared" si="24"/>
        <v/>
      </c>
      <c r="R243" s="59"/>
      <c r="S243" s="26"/>
      <c r="T243" s="40">
        <f t="shared" si="25"/>
        <v>155</v>
      </c>
      <c r="U243" s="26">
        <v>155</v>
      </c>
      <c r="V243" s="26"/>
      <c r="W243" s="50" t="str">
        <f t="shared" si="26"/>
        <v/>
      </c>
      <c r="X243" s="73"/>
      <c r="Y243" s="69"/>
      <c r="Z243" s="68" t="str">
        <f t="shared" si="27"/>
        <v/>
      </c>
      <c r="AA243" s="73"/>
      <c r="AB243" s="69"/>
    </row>
    <row r="244" spans="1:28" ht="15.75" customHeight="1" x14ac:dyDescent="0.3">
      <c r="A244" s="35" t="s">
        <v>337</v>
      </c>
      <c r="B244" s="35" t="str" cm="1">
        <f t="array" ref="B244">_xlfn.XLOOKUP(tbl_Pruebas[[#This Row],[Matrícula]],tbl_players[Matrícula],tbl_players[Nombres]&amp;" "&amp;tbl_players[Apellidos])</f>
        <v>Jioshi Morrison Gonzalez</v>
      </c>
      <c r="C244" s="35" t="str">
        <f>_xlfn.XLOOKUP(tbl_Pruebas[[#This Row],[Matrícula]],tbl_players[Matrícula],tbl_players[Pos])</f>
        <v>DL</v>
      </c>
      <c r="D244" s="25">
        <v>45078</v>
      </c>
      <c r="E244" s="26">
        <v>117.1</v>
      </c>
      <c r="F244" s="26">
        <v>177.4</v>
      </c>
      <c r="G244" s="45">
        <f t="shared" si="21"/>
        <v>1.52</v>
      </c>
      <c r="H244" s="59">
        <v>1.65</v>
      </c>
      <c r="I244" s="29">
        <v>1.52</v>
      </c>
      <c r="J244" s="29"/>
      <c r="K244" s="45">
        <f t="shared" si="22"/>
        <v>4.51</v>
      </c>
      <c r="L244" s="26">
        <v>4.5599999999999996</v>
      </c>
      <c r="M244" s="26">
        <v>4.51</v>
      </c>
      <c r="N244" s="45">
        <f t="shared" si="23"/>
        <v>7.47</v>
      </c>
      <c r="O244" s="59">
        <v>7.62</v>
      </c>
      <c r="P244" s="29">
        <v>7.47</v>
      </c>
      <c r="Q244" s="45">
        <f t="shared" si="24"/>
        <v>2.48</v>
      </c>
      <c r="R244" s="59" t="s">
        <v>22</v>
      </c>
      <c r="S244" s="26">
        <v>2.48</v>
      </c>
      <c r="T244" s="40">
        <f t="shared" si="25"/>
        <v>140</v>
      </c>
      <c r="U244" s="26">
        <v>140</v>
      </c>
      <c r="V244" s="26"/>
      <c r="W244" s="50" t="str">
        <f t="shared" si="26"/>
        <v/>
      </c>
      <c r="X244" s="73"/>
      <c r="Y244" s="69"/>
      <c r="Z244" s="68" t="str">
        <f t="shared" si="27"/>
        <v/>
      </c>
      <c r="AA244" s="73"/>
      <c r="AB244" s="69"/>
    </row>
    <row r="245" spans="1:28" ht="15.75" customHeight="1" x14ac:dyDescent="0.3">
      <c r="A245" s="35" t="s">
        <v>147</v>
      </c>
      <c r="B245" s="35" t="str" cm="1">
        <f t="array" ref="B245">_xlfn.XLOOKUP(tbl_Pruebas[[#This Row],[Matrícula]],tbl_players[Matrícula],tbl_players[Nombres]&amp;" "&amp;tbl_players[Apellidos])</f>
        <v>Marlon Iván Canales Ramírez</v>
      </c>
      <c r="C245" s="35" t="str">
        <f>_xlfn.XLOOKUP(tbl_Pruebas[[#This Row],[Matrícula]],tbl_players[Matrícula],tbl_players[Pos])</f>
        <v>WR</v>
      </c>
      <c r="D245" s="25">
        <v>45078</v>
      </c>
      <c r="E245" s="26">
        <v>64</v>
      </c>
      <c r="F245" s="26">
        <v>180.5</v>
      </c>
      <c r="G245" s="46" t="str">
        <f t="shared" si="21"/>
        <v/>
      </c>
      <c r="H245" s="59"/>
      <c r="I245" s="30"/>
      <c r="J245" s="30"/>
      <c r="K245" s="46" t="str">
        <f t="shared" si="22"/>
        <v/>
      </c>
      <c r="L245" s="28"/>
      <c r="M245" s="28"/>
      <c r="N245" s="46" t="str">
        <f t="shared" si="23"/>
        <v/>
      </c>
      <c r="O245" s="72"/>
      <c r="P245" s="30"/>
      <c r="Q245" s="46" t="str">
        <f t="shared" si="24"/>
        <v/>
      </c>
      <c r="R245" s="72"/>
      <c r="S245" s="28"/>
      <c r="T245" s="40">
        <f t="shared" si="25"/>
        <v>80</v>
      </c>
      <c r="U245" s="28">
        <v>80</v>
      </c>
      <c r="V245" s="27"/>
      <c r="W245" s="50" t="str">
        <f t="shared" si="26"/>
        <v/>
      </c>
      <c r="X245" s="73"/>
      <c r="Y245" s="69"/>
      <c r="Z245" s="68" t="str">
        <f t="shared" si="27"/>
        <v/>
      </c>
      <c r="AA245" s="73"/>
      <c r="AB245" s="69"/>
    </row>
    <row r="246" spans="1:28" ht="15.75" customHeight="1" x14ac:dyDescent="0.3">
      <c r="A246" s="35" t="s">
        <v>30</v>
      </c>
      <c r="B246" s="35" t="str" cm="1">
        <f t="array" ref="B246">_xlfn.XLOOKUP(tbl_Pruebas[[#This Row],[Matrícula]],tbl_players[Matrícula],tbl_players[Nombres]&amp;" "&amp;tbl_players[Apellidos])</f>
        <v>Sebastián Valdespino Tamayo</v>
      </c>
      <c r="C246" s="35" t="str">
        <f>_xlfn.XLOOKUP(tbl_Pruebas[[#This Row],[Matrícula]],tbl_players[Matrícula],tbl_players[Pos])</f>
        <v>S</v>
      </c>
      <c r="D246" s="25">
        <v>45078</v>
      </c>
      <c r="E246" s="27"/>
      <c r="F246" s="27"/>
      <c r="G246" s="45" t="str">
        <f t="shared" si="21"/>
        <v/>
      </c>
      <c r="H246" s="59"/>
      <c r="I246" s="30"/>
      <c r="J246" s="30"/>
      <c r="K246" s="45" t="str">
        <f t="shared" si="22"/>
        <v/>
      </c>
      <c r="L246" s="28"/>
      <c r="M246" s="28"/>
      <c r="N246" s="46" t="str">
        <f t="shared" si="23"/>
        <v/>
      </c>
      <c r="O246" s="59"/>
      <c r="P246" s="29"/>
      <c r="Q246" s="46" t="str">
        <f t="shared" si="24"/>
        <v/>
      </c>
      <c r="R246" s="72"/>
      <c r="S246" s="28"/>
      <c r="T246" s="40">
        <f t="shared" si="25"/>
        <v>110</v>
      </c>
      <c r="U246" s="26">
        <v>110</v>
      </c>
      <c r="V246" s="26"/>
      <c r="W246" s="51" t="str">
        <f t="shared" si="26"/>
        <v/>
      </c>
      <c r="X246" s="73"/>
      <c r="Y246" s="69"/>
      <c r="Z246" s="68" t="str">
        <f t="shared" si="27"/>
        <v/>
      </c>
      <c r="AA246" s="73"/>
      <c r="AB246" s="69"/>
    </row>
    <row r="247" spans="1:28" ht="15.75" customHeight="1" x14ac:dyDescent="0.3">
      <c r="A247" s="35" t="s">
        <v>125</v>
      </c>
      <c r="B247" s="35" t="str" cm="1">
        <f t="array" ref="B247">_xlfn.XLOOKUP(tbl_Pruebas[[#This Row],[Matrícula]],tbl_players[Matrícula],tbl_players[Nombres]&amp;" "&amp;tbl_players[Apellidos])</f>
        <v>Emilio Gómez Montuy</v>
      </c>
      <c r="C247" s="35" t="str">
        <f>_xlfn.XLOOKUP(tbl_Pruebas[[#This Row],[Matrícula]],tbl_players[Matrícula],tbl_players[Pos])</f>
        <v>RB</v>
      </c>
      <c r="D247" s="25">
        <v>45078</v>
      </c>
      <c r="E247" s="26"/>
      <c r="F247" s="26"/>
      <c r="G247" s="45">
        <f t="shared" si="21"/>
        <v>1.42</v>
      </c>
      <c r="H247" s="59">
        <v>1.42</v>
      </c>
      <c r="I247" s="29">
        <v>1.47</v>
      </c>
      <c r="J247" s="29"/>
      <c r="K247" s="45">
        <f t="shared" si="22"/>
        <v>4.37</v>
      </c>
      <c r="L247" s="26">
        <v>4.38</v>
      </c>
      <c r="M247" s="26">
        <v>4.37</v>
      </c>
      <c r="N247" s="45">
        <f t="shared" si="23"/>
        <v>7.15</v>
      </c>
      <c r="O247" s="59">
        <v>7.6</v>
      </c>
      <c r="P247" s="29">
        <v>7.15</v>
      </c>
      <c r="Q247" s="45">
        <f t="shared" si="24"/>
        <v>2.3199999999999998</v>
      </c>
      <c r="R247" s="59">
        <v>2.3199999999999998</v>
      </c>
      <c r="S247" s="26" t="s">
        <v>22</v>
      </c>
      <c r="T247" s="40">
        <f t="shared" si="25"/>
        <v>110</v>
      </c>
      <c r="U247" s="26">
        <v>110</v>
      </c>
      <c r="V247" s="26"/>
      <c r="W247" s="50" t="str">
        <f t="shared" si="26"/>
        <v/>
      </c>
      <c r="X247" s="73"/>
      <c r="Y247" s="69"/>
      <c r="Z247" s="68" t="str">
        <f t="shared" si="27"/>
        <v/>
      </c>
      <c r="AA247" s="73"/>
      <c r="AB247" s="69"/>
    </row>
    <row r="248" spans="1:28" ht="15.75" customHeight="1" x14ac:dyDescent="0.3">
      <c r="A248" s="35" t="s">
        <v>104</v>
      </c>
      <c r="B248" s="35" t="str" cm="1">
        <f t="array" ref="B248">_xlfn.XLOOKUP(tbl_Pruebas[[#This Row],[Matrícula]],tbl_players[Matrícula],tbl_players[Nombres]&amp;" "&amp;tbl_players[Apellidos])</f>
        <v>Gabriel López Santiago</v>
      </c>
      <c r="C248" s="35" t="str">
        <f>_xlfn.XLOOKUP(tbl_Pruebas[[#This Row],[Matrícula]],tbl_players[Matrícula],tbl_players[Pos])</f>
        <v>OL</v>
      </c>
      <c r="D248" s="25">
        <v>45078</v>
      </c>
      <c r="E248" s="26">
        <v>132.30000000000001</v>
      </c>
      <c r="F248" s="26">
        <v>185.6</v>
      </c>
      <c r="G248" s="45">
        <f t="shared" si="21"/>
        <v>1.78</v>
      </c>
      <c r="H248" s="59">
        <v>1.87</v>
      </c>
      <c r="I248" s="29">
        <v>1.78</v>
      </c>
      <c r="J248" s="29"/>
      <c r="K248" s="45">
        <f t="shared" si="22"/>
        <v>5.21</v>
      </c>
      <c r="L248" s="26">
        <v>5.21</v>
      </c>
      <c r="M248" s="26">
        <v>5.48</v>
      </c>
      <c r="N248" s="45">
        <f t="shared" si="23"/>
        <v>8.81</v>
      </c>
      <c r="O248" s="59">
        <v>8.81</v>
      </c>
      <c r="P248" s="29">
        <v>9.0399999999999991</v>
      </c>
      <c r="Q248" s="45">
        <f t="shared" si="24"/>
        <v>1.88</v>
      </c>
      <c r="R248" s="59">
        <v>1.88</v>
      </c>
      <c r="S248" s="26">
        <v>1.86</v>
      </c>
      <c r="T248" s="40">
        <f t="shared" si="25"/>
        <v>110</v>
      </c>
      <c r="U248" s="26">
        <v>110</v>
      </c>
      <c r="V248" s="26"/>
      <c r="W248" s="50" t="str">
        <f t="shared" si="26"/>
        <v/>
      </c>
      <c r="X248" s="73"/>
      <c r="Y248" s="69"/>
      <c r="Z248" s="68" t="str">
        <f t="shared" si="27"/>
        <v/>
      </c>
      <c r="AA248" s="73"/>
      <c r="AB248" s="69"/>
    </row>
    <row r="249" spans="1:28" ht="15.75" customHeight="1" x14ac:dyDescent="0.3">
      <c r="A249" s="35" t="s">
        <v>46</v>
      </c>
      <c r="B249" s="35" t="str" cm="1">
        <f t="array" ref="B249">_xlfn.XLOOKUP(tbl_Pruebas[[#This Row],[Matrícula]],tbl_players[Matrícula],tbl_players[Nombres]&amp;" "&amp;tbl_players[Apellidos])</f>
        <v>Emmanuel Gallegos Montiel</v>
      </c>
      <c r="C249" s="35" t="str">
        <f>_xlfn.XLOOKUP(tbl_Pruebas[[#This Row],[Matrícula]],tbl_players[Matrícula],tbl_players[Pos])</f>
        <v>CB</v>
      </c>
      <c r="D249" s="25">
        <v>45078</v>
      </c>
      <c r="E249" s="26">
        <v>75</v>
      </c>
      <c r="F249" s="26">
        <v>177</v>
      </c>
      <c r="G249" s="45">
        <f t="shared" si="21"/>
        <v>1.39</v>
      </c>
      <c r="H249" s="59">
        <v>1.39</v>
      </c>
      <c r="I249" s="29">
        <v>1.42</v>
      </c>
      <c r="J249" s="29"/>
      <c r="K249" s="45">
        <f t="shared" si="22"/>
        <v>4.33</v>
      </c>
      <c r="L249" s="26">
        <v>4.33</v>
      </c>
      <c r="M249" s="26">
        <v>4.42</v>
      </c>
      <c r="N249" s="45">
        <f t="shared" si="23"/>
        <v>7.04</v>
      </c>
      <c r="O249" s="59">
        <v>7.34</v>
      </c>
      <c r="P249" s="29">
        <v>7.04</v>
      </c>
      <c r="Q249" s="45">
        <f t="shared" si="24"/>
        <v>2.7</v>
      </c>
      <c r="R249" s="59">
        <v>2.63</v>
      </c>
      <c r="S249" s="26">
        <v>2.7</v>
      </c>
      <c r="T249" s="40">
        <f t="shared" si="25"/>
        <v>95</v>
      </c>
      <c r="U249" s="26">
        <v>95</v>
      </c>
      <c r="V249" s="26"/>
      <c r="W249" s="50" t="str">
        <f t="shared" si="26"/>
        <v/>
      </c>
      <c r="X249" s="73"/>
      <c r="Y249" s="69"/>
      <c r="Z249" s="68" t="str">
        <f t="shared" si="27"/>
        <v/>
      </c>
      <c r="AA249" s="73"/>
      <c r="AB249" s="69"/>
    </row>
    <row r="250" spans="1:28" ht="15.75" customHeight="1" x14ac:dyDescent="0.3">
      <c r="A250" s="35" t="s">
        <v>162</v>
      </c>
      <c r="B250" s="35" t="str" cm="1">
        <f t="array" ref="B250">_xlfn.XLOOKUP(tbl_Pruebas[[#This Row],[Matrícula]],tbl_players[Matrícula],tbl_players[Nombres]&amp;" "&amp;tbl_players[Apellidos])</f>
        <v>Gerardo Javier López García</v>
      </c>
      <c r="C250" s="35" t="str">
        <f>_xlfn.XLOOKUP(tbl_Pruebas[[#This Row],[Matrícula]],tbl_players[Matrícula],tbl_players[Pos])</f>
        <v>DL</v>
      </c>
      <c r="D250" s="25">
        <v>45078</v>
      </c>
      <c r="E250" s="26">
        <v>102.2</v>
      </c>
      <c r="F250" s="26">
        <v>184</v>
      </c>
      <c r="G250" s="45">
        <f t="shared" si="21"/>
        <v>1.51</v>
      </c>
      <c r="H250" s="59">
        <v>1.6</v>
      </c>
      <c r="I250" s="29">
        <v>1.51</v>
      </c>
      <c r="J250" s="29"/>
      <c r="K250" s="45">
        <f t="shared" si="22"/>
        <v>4.95</v>
      </c>
      <c r="L250" s="26">
        <v>5.03</v>
      </c>
      <c r="M250" s="26">
        <v>4.95</v>
      </c>
      <c r="N250" s="45">
        <f t="shared" si="23"/>
        <v>7.81</v>
      </c>
      <c r="O250" s="59">
        <v>7.97</v>
      </c>
      <c r="P250" s="29">
        <v>7.81</v>
      </c>
      <c r="Q250" s="45">
        <f t="shared" si="24"/>
        <v>2.35</v>
      </c>
      <c r="R250" s="59" t="s">
        <v>22</v>
      </c>
      <c r="S250" s="26">
        <v>2.35</v>
      </c>
      <c r="T250" s="40">
        <f t="shared" si="25"/>
        <v>90</v>
      </c>
      <c r="U250" s="26">
        <v>90</v>
      </c>
      <c r="V250" s="26"/>
      <c r="W250" s="50" t="str">
        <f t="shared" si="26"/>
        <v/>
      </c>
      <c r="X250" s="73"/>
      <c r="Y250" s="69"/>
      <c r="Z250" s="68" t="str">
        <f t="shared" si="27"/>
        <v/>
      </c>
      <c r="AA250" s="73"/>
      <c r="AB250" s="69"/>
    </row>
    <row r="251" spans="1:28" ht="15.75" customHeight="1" x14ac:dyDescent="0.3">
      <c r="A251" s="60" t="s">
        <v>116</v>
      </c>
      <c r="B251" s="60" t="str" cm="1">
        <f t="array" ref="B251">_xlfn.XLOOKUP(tbl_Pruebas[[#This Row],[Matrícula]],tbl_players[Matrícula],tbl_players[Nombres]&amp;" "&amp;tbl_players[Apellidos])</f>
        <v>Jorge Emilio González Guzmán</v>
      </c>
      <c r="C251" s="60" t="str">
        <f>_xlfn.XLOOKUP(tbl_Pruebas[[#This Row],[Matrícula]],tbl_players[Matrícula],tbl_players[Pos])</f>
        <v>QB</v>
      </c>
      <c r="D251" s="25">
        <v>45078</v>
      </c>
      <c r="E251" s="62">
        <v>68.400000000000006</v>
      </c>
      <c r="F251" s="62">
        <v>182.2</v>
      </c>
      <c r="G251" s="74">
        <f t="shared" si="21"/>
        <v>1.45</v>
      </c>
      <c r="H251" s="63">
        <v>1.45</v>
      </c>
      <c r="I251" s="64">
        <v>1.47</v>
      </c>
      <c r="J251" s="64"/>
      <c r="K251" s="74">
        <f t="shared" si="22"/>
        <v>4.4800000000000004</v>
      </c>
      <c r="L251" s="62">
        <v>4.5</v>
      </c>
      <c r="M251" s="62">
        <v>4.4800000000000004</v>
      </c>
      <c r="N251" s="74">
        <f t="shared" si="23"/>
        <v>6.97</v>
      </c>
      <c r="O251" s="63">
        <v>7.13</v>
      </c>
      <c r="P251" s="64">
        <v>6.97</v>
      </c>
      <c r="Q251" s="74">
        <f t="shared" si="24"/>
        <v>2.91</v>
      </c>
      <c r="R251" s="63">
        <v>2.91</v>
      </c>
      <c r="S251" s="62" t="s">
        <v>22</v>
      </c>
      <c r="T251" s="61">
        <f t="shared" si="25"/>
        <v>75</v>
      </c>
      <c r="U251" s="62">
        <v>75</v>
      </c>
      <c r="V251" s="62"/>
      <c r="W251" s="75" t="str">
        <f t="shared" si="26"/>
        <v/>
      </c>
      <c r="X251" s="121"/>
      <c r="Y251" s="122"/>
      <c r="Z251" s="70" t="str">
        <f t="shared" si="27"/>
        <v/>
      </c>
      <c r="AA251" s="121"/>
      <c r="AB251" s="122"/>
    </row>
    <row r="252" spans="1:28" ht="15.75" customHeight="1" x14ac:dyDescent="0.3">
      <c r="A252" s="35" t="s">
        <v>65</v>
      </c>
      <c r="B252" s="35" t="str" cm="1">
        <f t="array" ref="B252">_xlfn.XLOOKUP(tbl_Pruebas[[#This Row],[Matrícula]],tbl_players[Matrícula],tbl_players[Nombres]&amp;" "&amp;tbl_players[Apellidos])</f>
        <v>Leonardo Jiménez Alemán</v>
      </c>
      <c r="C252" s="35" t="str">
        <f>_xlfn.XLOOKUP(tbl_Pruebas[[#This Row],[Matrícula]],tbl_players[Matrícula],tbl_players[Pos])</f>
        <v>DL</v>
      </c>
      <c r="D252" s="25">
        <v>45078</v>
      </c>
      <c r="E252" s="26">
        <v>111.7</v>
      </c>
      <c r="F252" s="26">
        <v>181</v>
      </c>
      <c r="G252" s="74">
        <f t="shared" si="21"/>
        <v>1.51</v>
      </c>
      <c r="H252" s="59">
        <v>1.55</v>
      </c>
      <c r="I252" s="29">
        <v>1.51</v>
      </c>
      <c r="J252" s="64"/>
      <c r="K252" s="74">
        <f t="shared" si="22"/>
        <v>4.6100000000000003</v>
      </c>
      <c r="L252" s="26">
        <v>4.6100000000000003</v>
      </c>
      <c r="M252" s="26">
        <v>4.74</v>
      </c>
      <c r="N252" s="74">
        <f t="shared" si="23"/>
        <v>7.44</v>
      </c>
      <c r="O252" s="59">
        <v>7.63</v>
      </c>
      <c r="P252" s="29">
        <v>7.44</v>
      </c>
      <c r="Q252" s="74">
        <f t="shared" si="24"/>
        <v>2.42</v>
      </c>
      <c r="R252" s="59">
        <v>2.42</v>
      </c>
      <c r="S252" s="26" t="s">
        <v>22</v>
      </c>
      <c r="T252" s="61">
        <f t="shared" si="25"/>
        <v>110</v>
      </c>
      <c r="U252" s="26">
        <v>110</v>
      </c>
      <c r="V252" s="26"/>
      <c r="W252" s="75" t="str">
        <f t="shared" si="26"/>
        <v/>
      </c>
      <c r="X252" s="73"/>
      <c r="Y252" s="69"/>
      <c r="Z252" s="70" t="str">
        <f t="shared" si="27"/>
        <v/>
      </c>
      <c r="AA252" s="73"/>
      <c r="AB252" s="69"/>
    </row>
    <row r="253" spans="1:28" ht="15.75" customHeight="1" x14ac:dyDescent="0.3">
      <c r="A253" s="35" t="s">
        <v>166</v>
      </c>
      <c r="B253" s="35" t="str" cm="1">
        <f t="array" ref="B253">_xlfn.XLOOKUP(tbl_Pruebas[[#This Row],[Matrícula]],tbl_players[Matrícula],tbl_players[Nombres]&amp;" "&amp;tbl_players[Apellidos])</f>
        <v>Aarón Ixbalanqué Jiménez Ramos</v>
      </c>
      <c r="C253" s="35" t="str">
        <f>_xlfn.XLOOKUP(tbl_Pruebas[[#This Row],[Matrícula]],tbl_players[Matrícula],tbl_players[Pos])</f>
        <v>WR</v>
      </c>
      <c r="D253" s="25">
        <v>45078</v>
      </c>
      <c r="E253" s="26">
        <v>78.5</v>
      </c>
      <c r="F253" s="26">
        <v>172</v>
      </c>
      <c r="G253" s="74">
        <f t="shared" si="21"/>
        <v>1.39</v>
      </c>
      <c r="H253" s="59">
        <v>1.49</v>
      </c>
      <c r="I253" s="29">
        <v>1.39</v>
      </c>
      <c r="J253" s="64"/>
      <c r="K253" s="74">
        <f t="shared" si="22"/>
        <v>4.3099999999999996</v>
      </c>
      <c r="L253" s="26">
        <v>4.3099999999999996</v>
      </c>
      <c r="M253" s="26">
        <v>4.43</v>
      </c>
      <c r="N253" s="74">
        <f t="shared" si="23"/>
        <v>7.15</v>
      </c>
      <c r="O253" s="59">
        <v>7.22</v>
      </c>
      <c r="P253" s="29">
        <v>7.15</v>
      </c>
      <c r="Q253" s="74">
        <f t="shared" si="24"/>
        <v>2.62</v>
      </c>
      <c r="R253" s="59">
        <v>2.59</v>
      </c>
      <c r="S253" s="26">
        <v>2.62</v>
      </c>
      <c r="T253" s="61">
        <f t="shared" si="25"/>
        <v>90</v>
      </c>
      <c r="U253" s="26">
        <v>90</v>
      </c>
      <c r="V253" s="26"/>
      <c r="W253" s="75" t="str">
        <f t="shared" si="26"/>
        <v/>
      </c>
      <c r="X253" s="73"/>
      <c r="Y253" s="69"/>
      <c r="Z253" s="70" t="str">
        <f t="shared" si="27"/>
        <v/>
      </c>
      <c r="AA253" s="73"/>
      <c r="AB253" s="69"/>
    </row>
    <row r="254" spans="1:28" ht="15.75" customHeight="1" x14ac:dyDescent="0.3">
      <c r="A254" s="35" t="s">
        <v>55</v>
      </c>
      <c r="B254" s="35" t="str" cm="1">
        <f t="array" ref="B254">_xlfn.XLOOKUP(tbl_Pruebas[[#This Row],[Matrícula]],tbl_players[Matrícula],tbl_players[Nombres]&amp;" "&amp;tbl_players[Apellidos])</f>
        <v>Iván Andrés Pérez Fletes</v>
      </c>
      <c r="C254" s="35" t="str">
        <f>_xlfn.XLOOKUP(tbl_Pruebas[[#This Row],[Matrícula]],tbl_players[Matrícula],tbl_players[Pos])</f>
        <v>DL</v>
      </c>
      <c r="D254" s="25">
        <v>45078</v>
      </c>
      <c r="E254" s="26">
        <v>104.6</v>
      </c>
      <c r="F254" s="26">
        <v>181.3</v>
      </c>
      <c r="G254" s="74">
        <f t="shared" si="21"/>
        <v>1.55</v>
      </c>
      <c r="H254" s="59">
        <v>1.65</v>
      </c>
      <c r="I254" s="29">
        <v>1.55</v>
      </c>
      <c r="J254" s="64"/>
      <c r="K254" s="74">
        <f t="shared" si="22"/>
        <v>4.6399999999999997</v>
      </c>
      <c r="L254" s="26">
        <v>4.8099999999999996</v>
      </c>
      <c r="M254" s="26">
        <v>4.6399999999999997</v>
      </c>
      <c r="N254" s="74">
        <f t="shared" si="23"/>
        <v>7.31</v>
      </c>
      <c r="O254" s="59">
        <v>7.31</v>
      </c>
      <c r="P254" s="29">
        <v>7.35</v>
      </c>
      <c r="Q254" s="74">
        <f t="shared" si="24"/>
        <v>2.48</v>
      </c>
      <c r="R254" s="59" t="s">
        <v>22</v>
      </c>
      <c r="S254" s="26">
        <v>2.48</v>
      </c>
      <c r="T254" s="61">
        <f t="shared" si="25"/>
        <v>140</v>
      </c>
      <c r="U254" s="26">
        <v>140</v>
      </c>
      <c r="V254" s="26"/>
      <c r="W254" s="75" t="str">
        <f t="shared" si="26"/>
        <v/>
      </c>
      <c r="X254" s="73"/>
      <c r="Y254" s="69"/>
      <c r="Z254" s="70" t="str">
        <f t="shared" si="27"/>
        <v/>
      </c>
      <c r="AA254" s="73"/>
      <c r="AB254" s="69"/>
    </row>
    <row r="255" spans="1:28" ht="15.75" customHeight="1" x14ac:dyDescent="0.3">
      <c r="A255" s="35" t="s">
        <v>108</v>
      </c>
      <c r="B255" s="35" t="str" cm="1">
        <f t="array" ref="B255">_xlfn.XLOOKUP(tbl_Pruebas[[#This Row],[Matrícula]],tbl_players[Matrícula],tbl_players[Nombres]&amp;" "&amp;tbl_players[Apellidos])</f>
        <v>Edgar Santiago Martín Del Campo Mejía</v>
      </c>
      <c r="C255" s="35" t="str">
        <f>_xlfn.XLOOKUP(tbl_Pruebas[[#This Row],[Matrícula]],tbl_players[Matrícula],tbl_players[Pos])</f>
        <v>OL</v>
      </c>
      <c r="D255" s="25">
        <v>45078</v>
      </c>
      <c r="E255" s="26">
        <v>113.2</v>
      </c>
      <c r="F255" s="26">
        <v>192.5</v>
      </c>
      <c r="G255" s="88" t="str">
        <f t="shared" si="21"/>
        <v/>
      </c>
      <c r="H255" s="59"/>
      <c r="I255" s="30"/>
      <c r="J255" s="89"/>
      <c r="K255" s="88" t="str">
        <f t="shared" si="22"/>
        <v/>
      </c>
      <c r="L255" s="28"/>
      <c r="M255" s="28"/>
      <c r="N255" s="88" t="str">
        <f t="shared" si="23"/>
        <v/>
      </c>
      <c r="O255" s="72"/>
      <c r="P255" s="30"/>
      <c r="Q255" s="88" t="str">
        <f t="shared" si="24"/>
        <v/>
      </c>
      <c r="R255" s="72"/>
      <c r="S255" s="28"/>
      <c r="T255" s="61" t="str">
        <f t="shared" si="25"/>
        <v/>
      </c>
      <c r="U255" s="28"/>
      <c r="V255" s="27"/>
      <c r="W255" s="75" t="str">
        <f t="shared" si="26"/>
        <v/>
      </c>
      <c r="X255" s="73"/>
      <c r="Y255" s="69"/>
      <c r="Z255" s="70" t="str">
        <f t="shared" si="27"/>
        <v/>
      </c>
      <c r="AA255" s="73"/>
      <c r="AB255" s="69"/>
    </row>
    <row r="256" spans="1:28" ht="15.75" customHeight="1" x14ac:dyDescent="0.3">
      <c r="A256" s="35" t="s">
        <v>102</v>
      </c>
      <c r="B256" s="35" t="str" cm="1">
        <f t="array" ref="B256">_xlfn.XLOOKUP(tbl_Pruebas[[#This Row],[Matrícula]],tbl_players[Matrícula],tbl_players[Nombres]&amp;" "&amp;tbl_players[Apellidos])</f>
        <v>Kevin Emmanuel González García</v>
      </c>
      <c r="C256" s="35" t="str">
        <f>_xlfn.XLOOKUP(tbl_Pruebas[[#This Row],[Matrícula]],tbl_players[Matrícula],tbl_players[Pos])</f>
        <v>OL</v>
      </c>
      <c r="D256" s="25">
        <v>45078</v>
      </c>
      <c r="E256" s="26">
        <v>121.7</v>
      </c>
      <c r="F256" s="26">
        <v>188</v>
      </c>
      <c r="G256" s="74" t="str">
        <f t="shared" si="21"/>
        <v/>
      </c>
      <c r="H256" s="59"/>
      <c r="I256" s="30"/>
      <c r="J256" s="89"/>
      <c r="K256" s="74" t="str">
        <f t="shared" si="22"/>
        <v/>
      </c>
      <c r="L256" s="28"/>
      <c r="M256" s="28"/>
      <c r="N256" s="88" t="str">
        <f t="shared" si="23"/>
        <v/>
      </c>
      <c r="O256" s="59"/>
      <c r="P256" s="29"/>
      <c r="Q256" s="88" t="str">
        <f t="shared" si="24"/>
        <v/>
      </c>
      <c r="R256" s="72"/>
      <c r="S256" s="28"/>
      <c r="T256" s="61">
        <f t="shared" si="25"/>
        <v>90</v>
      </c>
      <c r="U256" s="26">
        <v>90</v>
      </c>
      <c r="V256" s="26"/>
      <c r="W256" s="75" t="str">
        <f t="shared" si="26"/>
        <v/>
      </c>
      <c r="X256" s="73"/>
      <c r="Y256" s="69"/>
      <c r="Z256" s="70" t="str">
        <f t="shared" si="27"/>
        <v/>
      </c>
      <c r="AA256" s="73"/>
      <c r="AB256" s="69"/>
    </row>
    <row r="257" spans="1:28" ht="15.75" customHeight="1" x14ac:dyDescent="0.3">
      <c r="A257" s="35" t="s">
        <v>145</v>
      </c>
      <c r="B257" s="35" t="str" cm="1">
        <f t="array" ref="B257">_xlfn.XLOOKUP(tbl_Pruebas[[#This Row],[Matrícula]],tbl_players[Matrícula],tbl_players[Nombres]&amp;" "&amp;tbl_players[Apellidos])</f>
        <v>Carlos Tristan Gamez Alvarez</v>
      </c>
      <c r="C257" s="35" t="str">
        <f>_xlfn.XLOOKUP(tbl_Pruebas[[#This Row],[Matrícula]],tbl_players[Matrícula],tbl_players[Pos])</f>
        <v>WR</v>
      </c>
      <c r="D257" s="25">
        <v>45078</v>
      </c>
      <c r="E257" s="26">
        <v>65.599999999999994</v>
      </c>
      <c r="F257" s="26">
        <v>174</v>
      </c>
      <c r="G257" s="74">
        <f t="shared" si="21"/>
        <v>1.38</v>
      </c>
      <c r="H257" s="59">
        <v>1.38</v>
      </c>
      <c r="I257" s="29">
        <v>1.39</v>
      </c>
      <c r="J257" s="64"/>
      <c r="K257" s="74">
        <f t="shared" si="22"/>
        <v>4.3499999999999996</v>
      </c>
      <c r="L257" s="26">
        <v>4.3499999999999996</v>
      </c>
      <c r="M257" s="26" t="s">
        <v>22</v>
      </c>
      <c r="N257" s="74">
        <f t="shared" si="23"/>
        <v>6.9</v>
      </c>
      <c r="O257" s="59">
        <v>7.13</v>
      </c>
      <c r="P257" s="29">
        <v>6.9</v>
      </c>
      <c r="Q257" s="74">
        <f t="shared" si="24"/>
        <v>2.92</v>
      </c>
      <c r="R257" s="59">
        <v>2.88</v>
      </c>
      <c r="S257" s="26">
        <v>2.92</v>
      </c>
      <c r="T257" s="61">
        <f t="shared" si="25"/>
        <v>85</v>
      </c>
      <c r="U257" s="26">
        <v>85</v>
      </c>
      <c r="V257" s="26"/>
      <c r="W257" s="75" t="str">
        <f t="shared" si="26"/>
        <v/>
      </c>
      <c r="X257" s="73"/>
      <c r="Y257" s="69"/>
      <c r="Z257" s="70" t="str">
        <f t="shared" si="27"/>
        <v/>
      </c>
      <c r="AA257" s="73"/>
      <c r="AB257" s="69"/>
    </row>
    <row r="258" spans="1:28" ht="15.75" customHeight="1" x14ac:dyDescent="0.3">
      <c r="A258" s="35" t="s">
        <v>36</v>
      </c>
      <c r="B258" s="35" t="str" cm="1">
        <f t="array" ref="B258">_xlfn.XLOOKUP(tbl_Pruebas[[#This Row],[Matrícula]],tbl_players[Matrícula],tbl_players[Nombres]&amp;" "&amp;tbl_players[Apellidos])</f>
        <v>Gabriel Encalada Gallardo</v>
      </c>
      <c r="C258" s="35" t="str">
        <f>_xlfn.XLOOKUP(tbl_Pruebas[[#This Row],[Matrícula]],tbl_players[Matrícula],tbl_players[Pos])</f>
        <v>CB</v>
      </c>
      <c r="D258" s="25">
        <v>45078</v>
      </c>
      <c r="E258" s="26"/>
      <c r="F258" s="26"/>
      <c r="G258" s="74">
        <f t="shared" ref="G258:G321" si="28">IF(OR(H258="F", I258="F"), "", IF(AND(ISNUMBER(H258), ISNUMBER(I258)), MIN(H258, I258), IF(ISNUMBER(H258), H258, IF(ISNUMBER(I258), I258, ""))))</f>
        <v>1.43</v>
      </c>
      <c r="H258" s="59">
        <v>1.44</v>
      </c>
      <c r="I258" s="29">
        <v>1.43</v>
      </c>
      <c r="J258" s="64"/>
      <c r="K258" s="74">
        <f t="shared" ref="K258:K321" si="29">IF(AND(ISNUMBER(L258), ISNUMBER(M258)), MIN(L258, M258), IF(ISNUMBER(L258), L258, IF(ISNUMBER(M258), M258, "")))</f>
        <v>4.34</v>
      </c>
      <c r="L258" s="26">
        <v>4.5599999999999996</v>
      </c>
      <c r="M258" s="26">
        <v>4.34</v>
      </c>
      <c r="N258" s="74">
        <f t="shared" ref="N258:N321" si="30">IF(AND(ISNUMBER(O258), ISNUMBER(P258)), MIN(O258, P258), IF(ISNUMBER(O258), O258, IF(ISNUMBER(P258), P258, "")))</f>
        <v>6.94</v>
      </c>
      <c r="O258" s="59">
        <v>6.94</v>
      </c>
      <c r="P258" s="29">
        <v>7.22</v>
      </c>
      <c r="Q258" s="74">
        <f t="shared" ref="Q258:Q321" si="31">IF(AND(ISNUMBER(R258), ISNUMBER(S258)), MAX(R258, S258), IF(ISNUMBER(R258), R258, IF(ISNUMBER(S258), S258, "")))</f>
        <v>2.85</v>
      </c>
      <c r="R258" s="59">
        <v>2.62</v>
      </c>
      <c r="S258" s="26">
        <v>2.85</v>
      </c>
      <c r="T258" s="61">
        <f t="shared" ref="T258:T321" si="32">IF(AND(ISNUMBER(U258), ISNUMBER(V258)), MAX(U258, V258), IF(ISNUMBER(U258), U258, IF(ISNUMBER(V258), V258, "")))</f>
        <v>105</v>
      </c>
      <c r="U258" s="26">
        <v>105</v>
      </c>
      <c r="V258" s="26"/>
      <c r="W258" s="75" t="str">
        <f t="shared" ref="W258:W321" si="33">IF(AND(ISNUMBER(X258), ISNUMBER(Y258)), MAX(X258, Y258), IF(ISNUMBER(X258), X258, IF(ISNUMBER(Y258), Y258, "")))</f>
        <v/>
      </c>
      <c r="X258" s="73"/>
      <c r="Y258" s="69"/>
      <c r="Z258" s="70" t="str">
        <f t="shared" ref="Z258:Z321" si="34">IF(AND(ISNUMBER(AA258), ISNUMBER(AB258)), MAX(AA258, AB258), IF(ISNUMBER(AA258), AA258, IF(ISNUMBER(AB258), AB258, "")))</f>
        <v/>
      </c>
      <c r="AA258" s="73"/>
      <c r="AB258" s="69"/>
    </row>
    <row r="259" spans="1:28" ht="15.75" customHeight="1" x14ac:dyDescent="0.3">
      <c r="A259" s="35" t="s">
        <v>63</v>
      </c>
      <c r="B259" s="35" t="str" cm="1">
        <f t="array" ref="B259">_xlfn.XLOOKUP(tbl_Pruebas[[#This Row],[Matrícula]],tbl_players[Matrícula],tbl_players[Nombres]&amp;" "&amp;tbl_players[Apellidos])</f>
        <v>Omar David Ríos Monjaraz</v>
      </c>
      <c r="C259" s="35" t="str">
        <f>_xlfn.XLOOKUP(tbl_Pruebas[[#This Row],[Matrícula]],tbl_players[Matrícula],tbl_players[Pos])</f>
        <v>DL</v>
      </c>
      <c r="D259" s="25">
        <v>45078</v>
      </c>
      <c r="E259" s="26"/>
      <c r="F259" s="26"/>
      <c r="G259" s="74">
        <f t="shared" si="28"/>
        <v>1.48</v>
      </c>
      <c r="H259" s="59">
        <v>1.63</v>
      </c>
      <c r="I259" s="29">
        <v>1.48</v>
      </c>
      <c r="J259" s="64"/>
      <c r="K259" s="74">
        <f t="shared" si="29"/>
        <v>4.5199999999999996</v>
      </c>
      <c r="L259" s="26">
        <v>4.6900000000000004</v>
      </c>
      <c r="M259" s="26">
        <v>4.5199999999999996</v>
      </c>
      <c r="N259" s="74">
        <f t="shared" si="30"/>
        <v>7.5</v>
      </c>
      <c r="O259" s="59">
        <v>7.5</v>
      </c>
      <c r="P259" s="29">
        <v>7.5</v>
      </c>
      <c r="Q259" s="74">
        <f t="shared" si="31"/>
        <v>2.4900000000000002</v>
      </c>
      <c r="R259" s="59" t="s">
        <v>22</v>
      </c>
      <c r="S259" s="26">
        <v>2.4900000000000002</v>
      </c>
      <c r="T259" s="61">
        <f t="shared" si="32"/>
        <v>140</v>
      </c>
      <c r="U259" s="26">
        <v>140</v>
      </c>
      <c r="V259" s="26"/>
      <c r="W259" s="75" t="str">
        <f t="shared" si="33"/>
        <v/>
      </c>
      <c r="X259" s="73"/>
      <c r="Y259" s="69"/>
      <c r="Z259" s="70" t="str">
        <f t="shared" si="34"/>
        <v/>
      </c>
      <c r="AA259" s="73"/>
      <c r="AB259" s="69"/>
    </row>
    <row r="260" spans="1:28" ht="15.75" customHeight="1" x14ac:dyDescent="0.3">
      <c r="A260" s="35" t="s">
        <v>137</v>
      </c>
      <c r="B260" s="35" t="str" cm="1">
        <f t="array" ref="B260">_xlfn.XLOOKUP(tbl_Pruebas[[#This Row],[Matrícula]],tbl_players[Matrícula],tbl_players[Nombres]&amp;" "&amp;tbl_players[Apellidos])</f>
        <v>Bruno Zuradelli Ramírez</v>
      </c>
      <c r="C260" s="35" t="str">
        <f>_xlfn.XLOOKUP(tbl_Pruebas[[#This Row],[Matrícula]],tbl_players[Matrícula],tbl_players[Pos])</f>
        <v>WR</v>
      </c>
      <c r="D260" s="25">
        <v>45078</v>
      </c>
      <c r="E260" s="26">
        <v>82</v>
      </c>
      <c r="F260" s="26">
        <v>184</v>
      </c>
      <c r="G260" s="74">
        <f t="shared" si="28"/>
        <v>1.55</v>
      </c>
      <c r="H260" s="59">
        <v>1.55</v>
      </c>
      <c r="I260" s="29">
        <v>1.56</v>
      </c>
      <c r="J260" s="64"/>
      <c r="K260" s="74">
        <f t="shared" si="29"/>
        <v>4.6399999999999997</v>
      </c>
      <c r="L260" s="26">
        <v>4.6399999999999997</v>
      </c>
      <c r="M260" s="26">
        <v>4.78</v>
      </c>
      <c r="N260" s="74">
        <f t="shared" si="30"/>
        <v>7.53</v>
      </c>
      <c r="O260" s="59">
        <v>7.53</v>
      </c>
      <c r="P260" s="29">
        <v>7.56</v>
      </c>
      <c r="Q260" s="74">
        <f t="shared" si="31"/>
        <v>2.3199999999999998</v>
      </c>
      <c r="R260" s="59">
        <v>2.3199999999999998</v>
      </c>
      <c r="S260" s="26" t="s">
        <v>22</v>
      </c>
      <c r="T260" s="61">
        <f t="shared" si="32"/>
        <v>100</v>
      </c>
      <c r="U260" s="26">
        <v>100</v>
      </c>
      <c r="V260" s="26"/>
      <c r="W260" s="75" t="str">
        <f t="shared" si="33"/>
        <v/>
      </c>
      <c r="X260" s="73"/>
      <c r="Y260" s="69"/>
      <c r="Z260" s="70" t="str">
        <f t="shared" si="34"/>
        <v/>
      </c>
      <c r="AA260" s="73"/>
      <c r="AB260" s="69"/>
    </row>
    <row r="261" spans="1:28" ht="15.75" customHeight="1" x14ac:dyDescent="0.3">
      <c r="A261" s="35" t="s">
        <v>68</v>
      </c>
      <c r="B261" s="35" t="str" cm="1">
        <f t="array" ref="B261">_xlfn.XLOOKUP(tbl_Pruebas[[#This Row],[Matrícula]],tbl_players[Matrícula],tbl_players[Nombres]&amp;" "&amp;tbl_players[Apellidos])</f>
        <v>Mauricio Xavier Rodea Zempoalteca</v>
      </c>
      <c r="C261" s="35" t="str">
        <f>_xlfn.XLOOKUP(tbl_Pruebas[[#This Row],[Matrícula]],tbl_players[Matrícula],tbl_players[Pos])</f>
        <v>LB</v>
      </c>
      <c r="D261" s="25">
        <v>45078</v>
      </c>
      <c r="E261" s="26"/>
      <c r="F261" s="26"/>
      <c r="G261" s="74" t="str">
        <f t="shared" si="28"/>
        <v/>
      </c>
      <c r="H261" s="59"/>
      <c r="I261" s="29"/>
      <c r="J261" s="64"/>
      <c r="K261" s="74" t="str">
        <f t="shared" si="29"/>
        <v/>
      </c>
      <c r="L261" s="26"/>
      <c r="M261" s="26"/>
      <c r="N261" s="74" t="str">
        <f t="shared" si="30"/>
        <v/>
      </c>
      <c r="O261" s="59"/>
      <c r="P261" s="29"/>
      <c r="Q261" s="74" t="str">
        <f t="shared" si="31"/>
        <v/>
      </c>
      <c r="R261" s="59"/>
      <c r="S261" s="26"/>
      <c r="T261" s="61">
        <f t="shared" si="32"/>
        <v>120</v>
      </c>
      <c r="U261" s="26">
        <v>120</v>
      </c>
      <c r="V261" s="26"/>
      <c r="W261" s="75" t="str">
        <f t="shared" si="33"/>
        <v/>
      </c>
      <c r="X261" s="73"/>
      <c r="Y261" s="69"/>
      <c r="Z261" s="70" t="str">
        <f t="shared" si="34"/>
        <v/>
      </c>
      <c r="AA261" s="73"/>
      <c r="AB261" s="69"/>
    </row>
    <row r="262" spans="1:28" ht="15.75" customHeight="1" x14ac:dyDescent="0.3">
      <c r="A262" s="35" t="s">
        <v>141</v>
      </c>
      <c r="B262" s="35" t="str" cm="1">
        <f t="array" ref="B262">_xlfn.XLOOKUP(tbl_Pruebas[[#This Row],[Matrícula]],tbl_players[Matrícula],tbl_players[Nombres]&amp;" "&amp;tbl_players[Apellidos])</f>
        <v>Enrique Sánchez Meixueiro</v>
      </c>
      <c r="C262" s="35" t="str">
        <f>_xlfn.XLOOKUP(tbl_Pruebas[[#This Row],[Matrícula]],tbl_players[Matrícula],tbl_players[Pos])</f>
        <v>WR</v>
      </c>
      <c r="D262" s="25">
        <v>45078</v>
      </c>
      <c r="E262" s="26"/>
      <c r="F262" s="26"/>
      <c r="G262" s="74">
        <f t="shared" si="28"/>
        <v>1.42</v>
      </c>
      <c r="H262" s="59">
        <v>1.49</v>
      </c>
      <c r="I262" s="29">
        <v>1.42</v>
      </c>
      <c r="J262" s="64"/>
      <c r="K262" s="74">
        <f t="shared" si="29"/>
        <v>4.2699999999999996</v>
      </c>
      <c r="L262" s="26">
        <v>4.2699999999999996</v>
      </c>
      <c r="M262" s="26">
        <v>4.33</v>
      </c>
      <c r="N262" s="74">
        <f t="shared" si="30"/>
        <v>6.96</v>
      </c>
      <c r="O262" s="59">
        <v>7.22</v>
      </c>
      <c r="P262" s="29">
        <v>6.96</v>
      </c>
      <c r="Q262" s="74">
        <f t="shared" si="31"/>
        <v>2.9</v>
      </c>
      <c r="R262" s="59" t="s">
        <v>22</v>
      </c>
      <c r="S262" s="26">
        <v>2.9</v>
      </c>
      <c r="T262" s="61">
        <f t="shared" si="32"/>
        <v>110</v>
      </c>
      <c r="U262" s="26">
        <v>110</v>
      </c>
      <c r="V262" s="26"/>
      <c r="W262" s="75" t="str">
        <f t="shared" si="33"/>
        <v/>
      </c>
      <c r="X262" s="73"/>
      <c r="Y262" s="69"/>
      <c r="Z262" s="70" t="str">
        <f t="shared" si="34"/>
        <v/>
      </c>
      <c r="AA262" s="73"/>
      <c r="AB262" s="69"/>
    </row>
    <row r="263" spans="1:28" ht="15.75" customHeight="1" x14ac:dyDescent="0.3">
      <c r="A263" s="35" t="s">
        <v>21</v>
      </c>
      <c r="B263" s="35" t="str" cm="1">
        <f t="array" ref="B263">_xlfn.XLOOKUP(tbl_Pruebas[[#This Row],[Matrícula]],tbl_players[Matrícula],tbl_players[Nombres]&amp;" "&amp;tbl_players[Apellidos])</f>
        <v>David Bazaldúa Méndez</v>
      </c>
      <c r="C263" s="35" t="str">
        <f>_xlfn.XLOOKUP(tbl_Pruebas[[#This Row],[Matrícula]],tbl_players[Matrícula],tbl_players[Pos])</f>
        <v>S</v>
      </c>
      <c r="D263" s="25">
        <v>45078</v>
      </c>
      <c r="E263" s="26">
        <v>77.3</v>
      </c>
      <c r="F263" s="26">
        <v>172.4</v>
      </c>
      <c r="G263" s="74">
        <f t="shared" si="28"/>
        <v>1.48</v>
      </c>
      <c r="H263" s="59">
        <v>1.49</v>
      </c>
      <c r="I263" s="29">
        <v>1.48</v>
      </c>
      <c r="J263" s="64"/>
      <c r="K263" s="74">
        <f t="shared" si="29"/>
        <v>4.5999999999999996</v>
      </c>
      <c r="L263" s="26">
        <v>4.6100000000000003</v>
      </c>
      <c r="M263" s="26">
        <v>4.5999999999999996</v>
      </c>
      <c r="N263" s="74">
        <f t="shared" si="30"/>
        <v>7.54</v>
      </c>
      <c r="O263" s="59" t="s">
        <v>22</v>
      </c>
      <c r="P263" s="29">
        <v>7.54</v>
      </c>
      <c r="Q263" s="74">
        <f t="shared" si="31"/>
        <v>2.58</v>
      </c>
      <c r="R263" s="59">
        <v>2.58</v>
      </c>
      <c r="S263" s="26" t="s">
        <v>22</v>
      </c>
      <c r="T263" s="61">
        <f t="shared" si="32"/>
        <v>115</v>
      </c>
      <c r="U263" s="26">
        <v>115</v>
      </c>
      <c r="V263" s="26"/>
      <c r="W263" s="75" t="str">
        <f t="shared" si="33"/>
        <v/>
      </c>
      <c r="X263" s="73"/>
      <c r="Y263" s="69"/>
      <c r="Z263" s="70" t="str">
        <f t="shared" si="34"/>
        <v/>
      </c>
      <c r="AA263" s="73"/>
      <c r="AB263" s="69"/>
    </row>
    <row r="264" spans="1:28" ht="15.75" customHeight="1" x14ac:dyDescent="0.3">
      <c r="A264" s="35" t="s">
        <v>106</v>
      </c>
      <c r="B264" s="35" t="str" cm="1">
        <f t="array" ref="B264">_xlfn.XLOOKUP(tbl_Pruebas[[#This Row],[Matrícula]],tbl_players[Matrícula],tbl_players[Nombres]&amp;" "&amp;tbl_players[Apellidos])</f>
        <v>Carlos Daniel Durán Venado</v>
      </c>
      <c r="C264" s="35" t="str">
        <f>_xlfn.XLOOKUP(tbl_Pruebas[[#This Row],[Matrícula]],tbl_players[Matrícula],tbl_players[Pos])</f>
        <v>OL</v>
      </c>
      <c r="D264" s="25">
        <v>45078</v>
      </c>
      <c r="E264" s="26">
        <v>108.6</v>
      </c>
      <c r="F264" s="26">
        <v>174.5</v>
      </c>
      <c r="G264" s="74">
        <f t="shared" si="28"/>
        <v>1.64</v>
      </c>
      <c r="H264" s="59">
        <v>1.68</v>
      </c>
      <c r="I264" s="29">
        <v>1.64</v>
      </c>
      <c r="J264" s="64"/>
      <c r="K264" s="74">
        <f t="shared" si="29"/>
        <v>5.01</v>
      </c>
      <c r="L264" s="26">
        <v>5.01</v>
      </c>
      <c r="M264" s="26">
        <v>5.18</v>
      </c>
      <c r="N264" s="74">
        <f t="shared" si="30"/>
        <v>8</v>
      </c>
      <c r="O264" s="59">
        <v>8</v>
      </c>
      <c r="P264" s="29">
        <v>8</v>
      </c>
      <c r="Q264" s="74" t="str">
        <f t="shared" si="31"/>
        <v/>
      </c>
      <c r="R264" s="59" t="s">
        <v>22</v>
      </c>
      <c r="S264" s="26" t="s">
        <v>22</v>
      </c>
      <c r="T264" s="61">
        <f t="shared" si="32"/>
        <v>115</v>
      </c>
      <c r="U264" s="26">
        <v>115</v>
      </c>
      <c r="V264" s="26"/>
      <c r="W264" s="75" t="str">
        <f t="shared" si="33"/>
        <v/>
      </c>
      <c r="X264" s="73"/>
      <c r="Y264" s="69"/>
      <c r="Z264" s="70" t="str">
        <f t="shared" si="34"/>
        <v/>
      </c>
      <c r="AA264" s="73"/>
      <c r="AB264" s="69"/>
    </row>
    <row r="265" spans="1:28" ht="15.75" customHeight="1" x14ac:dyDescent="0.3">
      <c r="A265" s="35" t="s">
        <v>42</v>
      </c>
      <c r="B265" s="35" t="str" cm="1">
        <f t="array" ref="B265">_xlfn.XLOOKUP(tbl_Pruebas[[#This Row],[Matrícula]],tbl_players[Matrícula],tbl_players[Nombres]&amp;" "&amp;tbl_players[Apellidos])</f>
        <v>Jorge Andrés González Salazar</v>
      </c>
      <c r="C265" s="35" t="str">
        <f>_xlfn.XLOOKUP(tbl_Pruebas[[#This Row],[Matrícula]],tbl_players[Matrícula],tbl_players[Pos])</f>
        <v>S</v>
      </c>
      <c r="D265" s="25">
        <v>45078</v>
      </c>
      <c r="E265" s="26">
        <v>86.8</v>
      </c>
      <c r="F265" s="26">
        <v>181.5</v>
      </c>
      <c r="G265" s="74" t="str">
        <f t="shared" si="28"/>
        <v/>
      </c>
      <c r="H265" s="59"/>
      <c r="I265" s="29"/>
      <c r="J265" s="64"/>
      <c r="K265" s="74" t="str">
        <f t="shared" si="29"/>
        <v/>
      </c>
      <c r="L265" s="26"/>
      <c r="M265" s="26"/>
      <c r="N265" s="74" t="str">
        <f t="shared" si="30"/>
        <v/>
      </c>
      <c r="O265" s="59"/>
      <c r="P265" s="29"/>
      <c r="Q265" s="74" t="str">
        <f t="shared" si="31"/>
        <v/>
      </c>
      <c r="R265" s="59"/>
      <c r="S265" s="26"/>
      <c r="T265" s="61">
        <f t="shared" si="32"/>
        <v>120</v>
      </c>
      <c r="U265" s="26">
        <v>120</v>
      </c>
      <c r="V265" s="26"/>
      <c r="W265" s="75" t="str">
        <f t="shared" si="33"/>
        <v/>
      </c>
      <c r="X265" s="73"/>
      <c r="Y265" s="69"/>
      <c r="Z265" s="70" t="str">
        <f t="shared" si="34"/>
        <v/>
      </c>
      <c r="AA265" s="73"/>
      <c r="AB265" s="69"/>
    </row>
    <row r="266" spans="1:28" ht="15.75" customHeight="1" x14ac:dyDescent="0.3">
      <c r="A266" s="35" t="s">
        <v>19</v>
      </c>
      <c r="B266" s="35" t="str" cm="1">
        <f t="array" ref="B266">_xlfn.XLOOKUP(tbl_Pruebas[[#This Row],[Matrícula]],tbl_players[Matrícula],tbl_players[Nombres]&amp;" "&amp;tbl_players[Apellidos])</f>
        <v>Paulo Lerma Aburto</v>
      </c>
      <c r="C266" s="35" t="str">
        <f>_xlfn.XLOOKUP(tbl_Pruebas[[#This Row],[Matrícula]],tbl_players[Matrícula],tbl_players[Pos])</f>
        <v>S</v>
      </c>
      <c r="D266" s="25">
        <v>45078</v>
      </c>
      <c r="E266" s="26">
        <v>77.3</v>
      </c>
      <c r="F266" s="26">
        <v>172</v>
      </c>
      <c r="G266" s="74">
        <f t="shared" si="28"/>
        <v>1.45</v>
      </c>
      <c r="H266" s="59">
        <v>1.52</v>
      </c>
      <c r="I266" s="29">
        <v>1.45</v>
      </c>
      <c r="J266" s="64"/>
      <c r="K266" s="74">
        <f t="shared" si="29"/>
        <v>4.3899999999999997</v>
      </c>
      <c r="L266" s="26">
        <v>4.3899999999999997</v>
      </c>
      <c r="M266" s="26">
        <v>4.5</v>
      </c>
      <c r="N266" s="74">
        <f t="shared" si="30"/>
        <v>7.28</v>
      </c>
      <c r="O266" s="59">
        <v>7.28</v>
      </c>
      <c r="P266" s="29">
        <v>7.62</v>
      </c>
      <c r="Q266" s="74">
        <f t="shared" si="31"/>
        <v>2.7</v>
      </c>
      <c r="R266" s="59">
        <v>2.68</v>
      </c>
      <c r="S266" s="26">
        <v>2.7</v>
      </c>
      <c r="T266" s="61">
        <f t="shared" si="32"/>
        <v>120</v>
      </c>
      <c r="U266" s="26">
        <v>120</v>
      </c>
      <c r="V266" s="26"/>
      <c r="W266" s="75" t="str">
        <f t="shared" si="33"/>
        <v/>
      </c>
      <c r="X266" s="73"/>
      <c r="Y266" s="69"/>
      <c r="Z266" s="70" t="str">
        <f t="shared" si="34"/>
        <v/>
      </c>
      <c r="AA266" s="73"/>
      <c r="AB266" s="69"/>
    </row>
    <row r="267" spans="1:28" ht="15.75" customHeight="1" x14ac:dyDescent="0.3">
      <c r="A267" s="35" t="s">
        <v>269</v>
      </c>
      <c r="B267" s="35" t="str" cm="1">
        <f t="array" ref="B267">_xlfn.XLOOKUP(tbl_Pruebas[[#This Row],[Matrícula]],tbl_players[Matrícula],tbl_players[Nombres]&amp;" "&amp;tbl_players[Apellidos])</f>
        <v>David Mateo Jimenez Paz</v>
      </c>
      <c r="C267" s="35" t="str">
        <f>_xlfn.XLOOKUP(tbl_Pruebas[[#This Row],[Matrícula]],tbl_players[Matrícula],tbl_players[Pos])</f>
        <v>LB</v>
      </c>
      <c r="D267" s="25">
        <v>45078</v>
      </c>
      <c r="E267" s="26">
        <v>90.7</v>
      </c>
      <c r="F267" s="26">
        <v>176.5</v>
      </c>
      <c r="G267" s="88">
        <f t="shared" si="28"/>
        <v>1.6</v>
      </c>
      <c r="H267" s="59">
        <v>1.61</v>
      </c>
      <c r="I267" s="29">
        <v>1.6</v>
      </c>
      <c r="J267" s="64"/>
      <c r="K267" s="74">
        <f t="shared" si="29"/>
        <v>4.68</v>
      </c>
      <c r="L267" s="26">
        <v>4.88</v>
      </c>
      <c r="M267" s="26">
        <v>4.68</v>
      </c>
      <c r="N267" s="74">
        <f t="shared" si="30"/>
        <v>7.85</v>
      </c>
      <c r="O267" s="59">
        <v>7.85</v>
      </c>
      <c r="P267" s="29">
        <v>7.9</v>
      </c>
      <c r="Q267" s="74">
        <f t="shared" si="31"/>
        <v>2.34</v>
      </c>
      <c r="R267" s="59">
        <v>2.2999999999999998</v>
      </c>
      <c r="S267" s="26">
        <v>2.34</v>
      </c>
      <c r="T267" s="61" t="str">
        <f t="shared" si="32"/>
        <v/>
      </c>
      <c r="U267" s="28"/>
      <c r="V267" s="27"/>
      <c r="W267" s="75" t="str">
        <f t="shared" si="33"/>
        <v/>
      </c>
      <c r="X267" s="73"/>
      <c r="Y267" s="69"/>
      <c r="Z267" s="70" t="str">
        <f t="shared" si="34"/>
        <v/>
      </c>
      <c r="AA267" s="73"/>
      <c r="AB267" s="69"/>
    </row>
    <row r="268" spans="1:28" ht="15.75" customHeight="1" x14ac:dyDescent="0.3">
      <c r="A268" s="35" t="s">
        <v>298</v>
      </c>
      <c r="B268" s="35" t="str" cm="1">
        <f t="array" ref="B268">_xlfn.XLOOKUP(tbl_Pruebas[[#This Row],[Matrícula]],tbl_players[Matrícula],tbl_players[Nombres]&amp;" "&amp;tbl_players[Apellidos])</f>
        <v>Mario Iván Ruiz Valerio</v>
      </c>
      <c r="C268" s="35" t="str">
        <f>_xlfn.XLOOKUP(tbl_Pruebas[[#This Row],[Matrícula]],tbl_players[Matrícula],tbl_players[Pos])</f>
        <v>RB</v>
      </c>
      <c r="D268" s="25">
        <v>45078</v>
      </c>
      <c r="E268" s="26">
        <v>84.4</v>
      </c>
      <c r="F268" s="26">
        <v>173.5</v>
      </c>
      <c r="G268" s="74" t="str">
        <f t="shared" si="28"/>
        <v/>
      </c>
      <c r="H268" s="59"/>
      <c r="I268" s="29"/>
      <c r="J268" s="64"/>
      <c r="K268" s="74" t="str">
        <f t="shared" si="29"/>
        <v/>
      </c>
      <c r="L268" s="26"/>
      <c r="M268" s="26"/>
      <c r="N268" s="74" t="str">
        <f t="shared" si="30"/>
        <v/>
      </c>
      <c r="O268" s="59"/>
      <c r="P268" s="29"/>
      <c r="Q268" s="74" t="str">
        <f t="shared" si="31"/>
        <v/>
      </c>
      <c r="R268" s="59"/>
      <c r="S268" s="26"/>
      <c r="T268" s="61">
        <f t="shared" si="32"/>
        <v>145</v>
      </c>
      <c r="U268" s="26">
        <v>145</v>
      </c>
      <c r="V268" s="26"/>
      <c r="W268" s="75" t="str">
        <f t="shared" si="33"/>
        <v/>
      </c>
      <c r="X268" s="73"/>
      <c r="Y268" s="69"/>
      <c r="Z268" s="70" t="str">
        <f t="shared" si="34"/>
        <v/>
      </c>
      <c r="AA268" s="73"/>
      <c r="AB268" s="69"/>
    </row>
    <row r="269" spans="1:28" ht="15.75" customHeight="1" x14ac:dyDescent="0.3">
      <c r="A269" s="35" t="s">
        <v>128</v>
      </c>
      <c r="B269" s="35" t="str" cm="1">
        <f t="array" ref="B269">_xlfn.XLOOKUP(tbl_Pruebas[[#This Row],[Matrícula]],tbl_players[Matrícula],tbl_players[Nombres]&amp;" "&amp;tbl_players[Apellidos])</f>
        <v>Sebastián Andrés Araujo Corona</v>
      </c>
      <c r="C269" s="35" t="str">
        <f>_xlfn.XLOOKUP(tbl_Pruebas[[#This Row],[Matrícula]],tbl_players[Matrícula],tbl_players[Pos])</f>
        <v>TE</v>
      </c>
      <c r="D269" s="25">
        <v>45078</v>
      </c>
      <c r="E269" s="26">
        <v>89.1</v>
      </c>
      <c r="F269" s="26">
        <v>181</v>
      </c>
      <c r="G269" s="74" t="str">
        <f t="shared" si="28"/>
        <v/>
      </c>
      <c r="H269" s="59"/>
      <c r="I269" s="29"/>
      <c r="J269" s="64"/>
      <c r="K269" s="74" t="str">
        <f t="shared" si="29"/>
        <v/>
      </c>
      <c r="L269" s="26"/>
      <c r="M269" s="26"/>
      <c r="N269" s="74" t="str">
        <f t="shared" si="30"/>
        <v/>
      </c>
      <c r="O269" s="59"/>
      <c r="P269" s="29"/>
      <c r="Q269" s="74" t="str">
        <f t="shared" si="31"/>
        <v/>
      </c>
      <c r="R269" s="59"/>
      <c r="S269" s="26"/>
      <c r="T269" s="61">
        <f t="shared" si="32"/>
        <v>100</v>
      </c>
      <c r="U269" s="26">
        <v>100</v>
      </c>
      <c r="V269" s="26"/>
      <c r="W269" s="75" t="str">
        <f t="shared" si="33"/>
        <v/>
      </c>
      <c r="X269" s="73"/>
      <c r="Y269" s="69"/>
      <c r="Z269" s="70" t="str">
        <f t="shared" si="34"/>
        <v/>
      </c>
      <c r="AA269" s="73"/>
      <c r="AB269" s="69"/>
    </row>
    <row r="270" spans="1:28" ht="15.75" customHeight="1" x14ac:dyDescent="0.3">
      <c r="A270" s="35" t="s">
        <v>95</v>
      </c>
      <c r="B270" s="35" t="str" cm="1">
        <f t="array" ref="B270">_xlfn.XLOOKUP(tbl_Pruebas[[#This Row],[Matrícula]],tbl_players[Matrícula],tbl_players[Nombres]&amp;" "&amp;tbl_players[Apellidos])</f>
        <v>Juan Manuel Galván García</v>
      </c>
      <c r="C270" s="35" t="str">
        <f>_xlfn.XLOOKUP(tbl_Pruebas[[#This Row],[Matrícula]],tbl_players[Matrícula],tbl_players[Pos])</f>
        <v>OL</v>
      </c>
      <c r="D270" s="25">
        <v>45078</v>
      </c>
      <c r="E270" s="26"/>
      <c r="F270" s="27"/>
      <c r="G270" s="74">
        <f t="shared" si="28"/>
        <v>1.75</v>
      </c>
      <c r="H270" s="59">
        <v>1.75</v>
      </c>
      <c r="I270" s="29">
        <v>1.75</v>
      </c>
      <c r="J270" s="64"/>
      <c r="K270" s="74">
        <f t="shared" si="29"/>
        <v>5.13</v>
      </c>
      <c r="L270" s="26">
        <v>5.25</v>
      </c>
      <c r="M270" s="26">
        <v>5.13</v>
      </c>
      <c r="N270" s="74">
        <f t="shared" si="30"/>
        <v>8.18</v>
      </c>
      <c r="O270" s="59">
        <v>8.18</v>
      </c>
      <c r="P270" s="29">
        <v>8.5299999999999994</v>
      </c>
      <c r="Q270" s="74">
        <f t="shared" si="31"/>
        <v>1.91</v>
      </c>
      <c r="R270" s="59" t="s">
        <v>22</v>
      </c>
      <c r="S270" s="26">
        <v>1.91</v>
      </c>
      <c r="T270" s="61">
        <f t="shared" si="32"/>
        <v>110</v>
      </c>
      <c r="U270" s="26">
        <v>110</v>
      </c>
      <c r="V270" s="26"/>
      <c r="W270" s="92" t="str">
        <f t="shared" si="33"/>
        <v/>
      </c>
      <c r="X270" s="73"/>
      <c r="Y270" s="69"/>
      <c r="Z270" s="70" t="str">
        <f t="shared" si="34"/>
        <v/>
      </c>
      <c r="AA270" s="73"/>
      <c r="AB270" s="69"/>
    </row>
    <row r="271" spans="1:28" ht="15.75" customHeight="1" x14ac:dyDescent="0.3">
      <c r="A271" s="35" t="s">
        <v>328</v>
      </c>
      <c r="B271" s="35" t="str" cm="1">
        <f t="array" ref="B271">_xlfn.XLOOKUP(tbl_Pruebas[[#This Row],[Matrícula]],tbl_players[Matrícula],tbl_players[Nombres]&amp;" "&amp;tbl_players[Apellidos])</f>
        <v>Gustavo Sandoval Baz</v>
      </c>
      <c r="C271" s="35" t="str">
        <f>_xlfn.XLOOKUP(tbl_Pruebas[[#This Row],[Matrícula]],tbl_players[Matrícula],tbl_players[Pos])</f>
        <v>WR</v>
      </c>
      <c r="D271" s="25">
        <v>45078</v>
      </c>
      <c r="E271" s="26">
        <v>67.900000000000006</v>
      </c>
      <c r="F271" s="26">
        <v>178.4</v>
      </c>
      <c r="G271" s="74">
        <f t="shared" si="28"/>
        <v>1.39</v>
      </c>
      <c r="H271" s="59">
        <v>1.44</v>
      </c>
      <c r="I271" s="29">
        <v>1.39</v>
      </c>
      <c r="J271" s="64"/>
      <c r="K271" s="74">
        <f t="shared" si="29"/>
        <v>4.38</v>
      </c>
      <c r="L271" s="26">
        <v>4.38</v>
      </c>
      <c r="M271" s="26">
        <v>4.79</v>
      </c>
      <c r="N271" s="74">
        <f t="shared" si="30"/>
        <v>6.97</v>
      </c>
      <c r="O271" s="59">
        <v>6.97</v>
      </c>
      <c r="P271" s="29">
        <v>7.22</v>
      </c>
      <c r="Q271" s="74">
        <f t="shared" si="31"/>
        <v>2.9</v>
      </c>
      <c r="R271" s="59">
        <v>2.73</v>
      </c>
      <c r="S271" s="26">
        <v>2.9</v>
      </c>
      <c r="T271" s="61">
        <f t="shared" si="32"/>
        <v>90</v>
      </c>
      <c r="U271" s="26">
        <v>90</v>
      </c>
      <c r="V271" s="26"/>
      <c r="W271" s="75" t="str">
        <f t="shared" si="33"/>
        <v/>
      </c>
      <c r="X271" s="73"/>
      <c r="Y271" s="69"/>
      <c r="Z271" s="70" t="str">
        <f t="shared" si="34"/>
        <v/>
      </c>
      <c r="AA271" s="73"/>
      <c r="AB271" s="69"/>
    </row>
    <row r="272" spans="1:28" ht="15.75" customHeight="1" x14ac:dyDescent="0.3">
      <c r="A272" s="35" t="s">
        <v>48</v>
      </c>
      <c r="B272" s="35" t="str" cm="1">
        <f t="array" ref="B272">_xlfn.XLOOKUP(tbl_Pruebas[[#This Row],[Matrícula]],tbl_players[Matrícula],tbl_players[Nombres]&amp;" "&amp;tbl_players[Apellidos])</f>
        <v>Santiago Garcia Gandarillas</v>
      </c>
      <c r="C272" s="35" t="str">
        <f>_xlfn.XLOOKUP(tbl_Pruebas[[#This Row],[Matrícula]],tbl_players[Matrícula],tbl_players[Pos])</f>
        <v>S</v>
      </c>
      <c r="D272" s="25">
        <v>45078</v>
      </c>
      <c r="E272" s="26">
        <v>79.8</v>
      </c>
      <c r="F272" s="26">
        <v>183</v>
      </c>
      <c r="G272" s="74" t="str">
        <f t="shared" si="28"/>
        <v/>
      </c>
      <c r="H272" s="59"/>
      <c r="I272" s="29"/>
      <c r="J272" s="64"/>
      <c r="K272" s="74" t="str">
        <f t="shared" si="29"/>
        <v/>
      </c>
      <c r="L272" s="26"/>
      <c r="M272" s="26"/>
      <c r="N272" s="74" t="str">
        <f t="shared" si="30"/>
        <v/>
      </c>
      <c r="O272" s="59"/>
      <c r="P272" s="29"/>
      <c r="Q272" s="74" t="str">
        <f t="shared" si="31"/>
        <v/>
      </c>
      <c r="R272" s="59"/>
      <c r="S272" s="26"/>
      <c r="T272" s="61">
        <f t="shared" si="32"/>
        <v>100</v>
      </c>
      <c r="U272" s="26">
        <v>100</v>
      </c>
      <c r="V272" s="26"/>
      <c r="W272" s="75" t="str">
        <f t="shared" si="33"/>
        <v/>
      </c>
      <c r="X272" s="73"/>
      <c r="Y272" s="69"/>
      <c r="Z272" s="70" t="str">
        <f t="shared" si="34"/>
        <v/>
      </c>
      <c r="AA272" s="73"/>
      <c r="AB272" s="69"/>
    </row>
    <row r="273" spans="1:28" ht="15.75" customHeight="1" x14ac:dyDescent="0.3">
      <c r="A273" s="35" t="s">
        <v>121</v>
      </c>
      <c r="B273" s="35" t="str" cm="1">
        <f t="array" ref="B273">_xlfn.XLOOKUP(tbl_Pruebas[[#This Row],[Matrícula]],tbl_players[Matrícula],tbl_players[Nombres]&amp;" "&amp;tbl_players[Apellidos])</f>
        <v>Francisco Xavier Bastidas Moreno</v>
      </c>
      <c r="C273" s="35" t="str">
        <f>_xlfn.XLOOKUP(tbl_Pruebas[[#This Row],[Matrícula]],tbl_players[Matrícula],tbl_players[Pos])</f>
        <v>RB</v>
      </c>
      <c r="D273" s="25">
        <v>45078</v>
      </c>
      <c r="E273" s="26">
        <v>94.7</v>
      </c>
      <c r="F273" s="26">
        <v>176.4</v>
      </c>
      <c r="G273" s="74">
        <f t="shared" si="28"/>
        <v>1.53</v>
      </c>
      <c r="H273" s="59">
        <v>1.55</v>
      </c>
      <c r="I273" s="29">
        <v>1.53</v>
      </c>
      <c r="J273" s="64"/>
      <c r="K273" s="74">
        <f t="shared" si="29"/>
        <v>4.38</v>
      </c>
      <c r="L273" s="26">
        <v>4.42</v>
      </c>
      <c r="M273" s="26">
        <v>4.38</v>
      </c>
      <c r="N273" s="74">
        <f t="shared" si="30"/>
        <v>7.09</v>
      </c>
      <c r="O273" s="59">
        <v>7.35</v>
      </c>
      <c r="P273" s="29">
        <v>7.09</v>
      </c>
      <c r="Q273" s="74" t="str">
        <f t="shared" si="31"/>
        <v/>
      </c>
      <c r="R273" s="59" t="s">
        <v>22</v>
      </c>
      <c r="S273" s="26" t="s">
        <v>22</v>
      </c>
      <c r="T273" s="61" t="str">
        <f t="shared" si="32"/>
        <v/>
      </c>
      <c r="U273" s="26"/>
      <c r="V273" s="26"/>
      <c r="W273" s="75" t="str">
        <f t="shared" si="33"/>
        <v/>
      </c>
      <c r="X273" s="73"/>
      <c r="Y273" s="69"/>
      <c r="Z273" s="70" t="str">
        <f t="shared" si="34"/>
        <v/>
      </c>
      <c r="AA273" s="73"/>
      <c r="AB273" s="69"/>
    </row>
    <row r="274" spans="1:28" ht="15.75" customHeight="1" x14ac:dyDescent="0.3">
      <c r="A274" s="35" t="s">
        <v>26</v>
      </c>
      <c r="B274" s="35" t="str" cm="1">
        <f t="array" ref="B274">_xlfn.XLOOKUP(tbl_Pruebas[[#This Row],[Matrícula]],tbl_players[Matrícula],tbl_players[Nombres]&amp;" "&amp;tbl_players[Apellidos])</f>
        <v>Luis Ignacio Pelayo Castillo</v>
      </c>
      <c r="C274" s="35" t="str">
        <f>_xlfn.XLOOKUP(tbl_Pruebas[[#This Row],[Matrícula]],tbl_players[Matrícula],tbl_players[Pos])</f>
        <v>CB</v>
      </c>
      <c r="D274" s="25">
        <v>45078</v>
      </c>
      <c r="E274" s="26"/>
      <c r="F274" s="26"/>
      <c r="G274" s="74" t="str">
        <f t="shared" si="28"/>
        <v/>
      </c>
      <c r="H274" s="59"/>
      <c r="I274" s="29"/>
      <c r="J274" s="64"/>
      <c r="K274" s="74" t="str">
        <f t="shared" si="29"/>
        <v/>
      </c>
      <c r="L274" s="26"/>
      <c r="M274" s="26"/>
      <c r="N274" s="74" t="str">
        <f t="shared" si="30"/>
        <v/>
      </c>
      <c r="O274" s="59"/>
      <c r="P274" s="29"/>
      <c r="Q274" s="74" t="str">
        <f t="shared" si="31"/>
        <v/>
      </c>
      <c r="R274" s="59"/>
      <c r="S274" s="26"/>
      <c r="T274" s="61">
        <f t="shared" si="32"/>
        <v>100</v>
      </c>
      <c r="U274" s="26">
        <v>100</v>
      </c>
      <c r="V274" s="26"/>
      <c r="W274" s="75" t="str">
        <f t="shared" si="33"/>
        <v/>
      </c>
      <c r="X274" s="73"/>
      <c r="Y274" s="69"/>
      <c r="Z274" s="70" t="str">
        <f t="shared" si="34"/>
        <v/>
      </c>
      <c r="AA274" s="73"/>
      <c r="AB274" s="69"/>
    </row>
    <row r="275" spans="1:28" ht="15.75" customHeight="1" x14ac:dyDescent="0.3">
      <c r="A275" s="35" t="s">
        <v>725</v>
      </c>
      <c r="B275" s="35" t="str" cm="1">
        <f t="array" ref="B275">_xlfn.XLOOKUP(tbl_Pruebas[[#This Row],[Matrícula]],tbl_players[Matrícula],tbl_players[Nombres]&amp;" "&amp;tbl_players[Apellidos])</f>
        <v>Juda García Zorza</v>
      </c>
      <c r="C275" s="35" t="str">
        <f>_xlfn.XLOOKUP(tbl_Pruebas[[#This Row],[Matrícula]],tbl_players[Matrícula],tbl_players[Pos])</f>
        <v>OL</v>
      </c>
      <c r="D275" s="25">
        <v>45078</v>
      </c>
      <c r="E275" s="26"/>
      <c r="F275" s="26"/>
      <c r="G275" s="74" t="str">
        <f t="shared" si="28"/>
        <v/>
      </c>
      <c r="H275" s="59"/>
      <c r="I275" s="29"/>
      <c r="J275" s="64"/>
      <c r="K275" s="74" t="str">
        <f t="shared" si="29"/>
        <v/>
      </c>
      <c r="L275" s="26"/>
      <c r="M275" s="26"/>
      <c r="N275" s="74" t="str">
        <f t="shared" si="30"/>
        <v/>
      </c>
      <c r="O275" s="59"/>
      <c r="P275" s="29"/>
      <c r="Q275" s="74" t="str">
        <f t="shared" si="31"/>
        <v/>
      </c>
      <c r="R275" s="59"/>
      <c r="S275" s="26"/>
      <c r="T275" s="61">
        <f t="shared" si="32"/>
        <v>80</v>
      </c>
      <c r="U275" s="26">
        <v>80</v>
      </c>
      <c r="V275" s="26"/>
      <c r="W275" s="75" t="str">
        <f t="shared" si="33"/>
        <v/>
      </c>
      <c r="X275" s="73"/>
      <c r="Y275" s="69"/>
      <c r="Z275" s="70" t="str">
        <f t="shared" si="34"/>
        <v/>
      </c>
      <c r="AA275" s="73"/>
      <c r="AB275" s="69"/>
    </row>
    <row r="276" spans="1:28" ht="15.75" customHeight="1" x14ac:dyDescent="0.3">
      <c r="A276" s="35" t="s">
        <v>164</v>
      </c>
      <c r="B276" s="35" t="str" cm="1">
        <f t="array" ref="B276">_xlfn.XLOOKUP(tbl_Pruebas[[#This Row],[Matrícula]],tbl_players[Matrícula],tbl_players[Nombres]&amp;" "&amp;tbl_players[Apellidos])</f>
        <v>Miguel Alexander Gonzalez Rubio</v>
      </c>
      <c r="C276" s="35" t="str">
        <f>_xlfn.XLOOKUP(tbl_Pruebas[[#This Row],[Matrícula]],tbl_players[Matrícula],tbl_players[Pos])</f>
        <v>CB</v>
      </c>
      <c r="D276" s="25">
        <v>45078</v>
      </c>
      <c r="E276" s="26">
        <v>69.5</v>
      </c>
      <c r="F276" s="26">
        <v>172.4</v>
      </c>
      <c r="G276" s="74">
        <f t="shared" si="28"/>
        <v>1.51</v>
      </c>
      <c r="H276" s="59">
        <v>1.52</v>
      </c>
      <c r="I276" s="29">
        <v>1.51</v>
      </c>
      <c r="J276" s="64"/>
      <c r="K276" s="74">
        <f t="shared" si="29"/>
        <v>4.7</v>
      </c>
      <c r="L276" s="26">
        <v>4.7</v>
      </c>
      <c r="M276" s="26">
        <v>4.9000000000000004</v>
      </c>
      <c r="N276" s="74">
        <f t="shared" si="30"/>
        <v>7.44</v>
      </c>
      <c r="O276" s="59">
        <v>7.44</v>
      </c>
      <c r="P276" s="29">
        <v>7.62</v>
      </c>
      <c r="Q276" s="74">
        <f t="shared" si="31"/>
        <v>2.39</v>
      </c>
      <c r="R276" s="59">
        <v>2.33</v>
      </c>
      <c r="S276" s="26">
        <v>2.39</v>
      </c>
      <c r="T276" s="61">
        <f t="shared" si="32"/>
        <v>80</v>
      </c>
      <c r="U276" s="26">
        <v>80</v>
      </c>
      <c r="V276" s="26"/>
      <c r="W276" s="75" t="str">
        <f t="shared" si="33"/>
        <v/>
      </c>
      <c r="X276" s="73"/>
      <c r="Y276" s="69"/>
      <c r="Z276" s="70" t="str">
        <f t="shared" si="34"/>
        <v/>
      </c>
      <c r="AA276" s="73"/>
      <c r="AB276" s="69"/>
    </row>
    <row r="277" spans="1:28" ht="15.75" customHeight="1" x14ac:dyDescent="0.3">
      <c r="A277" s="35" t="s">
        <v>44</v>
      </c>
      <c r="B277" s="35" t="str" cm="1">
        <f t="array" ref="B277">_xlfn.XLOOKUP(tbl_Pruebas[[#This Row],[Matrícula]],tbl_players[Matrícula],tbl_players[Nombres]&amp;" "&amp;tbl_players[Apellidos])</f>
        <v>Rafael De La Concha García</v>
      </c>
      <c r="C277" s="35" t="str">
        <f>_xlfn.XLOOKUP(tbl_Pruebas[[#This Row],[Matrícula]],tbl_players[Matrícula],tbl_players[Pos])</f>
        <v>CB</v>
      </c>
      <c r="D277" s="25">
        <v>45078</v>
      </c>
      <c r="E277" s="26">
        <v>68.599999999999994</v>
      </c>
      <c r="F277" s="26">
        <v>176</v>
      </c>
      <c r="G277" s="74">
        <f t="shared" si="28"/>
        <v>1.35</v>
      </c>
      <c r="H277" s="59">
        <v>1.35</v>
      </c>
      <c r="I277" s="29">
        <v>1.45</v>
      </c>
      <c r="J277" s="64"/>
      <c r="K277" s="74">
        <f t="shared" si="29"/>
        <v>4.38</v>
      </c>
      <c r="L277" s="26">
        <v>4.38</v>
      </c>
      <c r="M277" s="26">
        <v>4.41</v>
      </c>
      <c r="N277" s="74">
        <f t="shared" si="30"/>
        <v>6.66</v>
      </c>
      <c r="O277" s="59">
        <v>6.91</v>
      </c>
      <c r="P277" s="29">
        <v>6.66</v>
      </c>
      <c r="Q277" s="74">
        <f t="shared" si="31"/>
        <v>2.92</v>
      </c>
      <c r="R277" s="59">
        <v>2.92</v>
      </c>
      <c r="S277" s="26">
        <v>2.89</v>
      </c>
      <c r="T277" s="61">
        <f t="shared" si="32"/>
        <v>90</v>
      </c>
      <c r="U277" s="26">
        <v>90</v>
      </c>
      <c r="V277" s="26"/>
      <c r="W277" s="75" t="str">
        <f t="shared" si="33"/>
        <v/>
      </c>
      <c r="X277" s="73"/>
      <c r="Y277" s="69"/>
      <c r="Z277" s="70" t="str">
        <f t="shared" si="34"/>
        <v/>
      </c>
      <c r="AA277" s="73"/>
      <c r="AB277" s="69"/>
    </row>
    <row r="278" spans="1:28" ht="15.75" customHeight="1" x14ac:dyDescent="0.3">
      <c r="A278" s="35" t="s">
        <v>133</v>
      </c>
      <c r="B278" s="35" t="str" cm="1">
        <f t="array" ref="B278">_xlfn.XLOOKUP(tbl_Pruebas[[#This Row],[Matrícula]],tbl_players[Matrícula],tbl_players[Nombres]&amp;" "&amp;tbl_players[Apellidos])</f>
        <v>Alvaro Garcia Valadez</v>
      </c>
      <c r="C278" s="35" t="str">
        <f>_xlfn.XLOOKUP(tbl_Pruebas[[#This Row],[Matrícula]],tbl_players[Matrícula],tbl_players[Pos])</f>
        <v>WR</v>
      </c>
      <c r="D278" s="25">
        <v>44986</v>
      </c>
      <c r="E278" s="27"/>
      <c r="F278" s="27"/>
      <c r="G278" s="74" t="str">
        <f t="shared" si="28"/>
        <v/>
      </c>
      <c r="H278" s="59"/>
      <c r="I278" s="30"/>
      <c r="J278" s="89"/>
      <c r="K278" s="88" t="str">
        <f t="shared" si="29"/>
        <v/>
      </c>
      <c r="L278" s="28"/>
      <c r="M278" s="28"/>
      <c r="N278" s="88" t="str">
        <f t="shared" si="30"/>
        <v/>
      </c>
      <c r="O278" s="72"/>
      <c r="P278" s="30"/>
      <c r="Q278" s="88" t="str">
        <f t="shared" si="31"/>
        <v/>
      </c>
      <c r="R278" s="72"/>
      <c r="S278" s="28"/>
      <c r="T278" s="61">
        <f t="shared" si="32"/>
        <v>105</v>
      </c>
      <c r="U278" s="26">
        <v>100</v>
      </c>
      <c r="V278" s="26">
        <v>105</v>
      </c>
      <c r="W278" s="92">
        <f t="shared" si="33"/>
        <v>85</v>
      </c>
      <c r="X278" s="59">
        <v>80</v>
      </c>
      <c r="Y278" s="29">
        <v>85</v>
      </c>
      <c r="Z278" s="94">
        <f t="shared" si="34"/>
        <v>160</v>
      </c>
      <c r="AA278" s="59">
        <v>140</v>
      </c>
      <c r="AB278" s="29">
        <v>160</v>
      </c>
    </row>
    <row r="279" spans="1:28" ht="15.75" customHeight="1" x14ac:dyDescent="0.3">
      <c r="A279" s="35" t="s">
        <v>159</v>
      </c>
      <c r="B279" s="35" t="str" cm="1">
        <f t="array" ref="B279">_xlfn.XLOOKUP(tbl_Pruebas[[#This Row],[Matrícula]],tbl_players[Matrícula],tbl_players[Nombres]&amp;" "&amp;tbl_players[Apellidos])</f>
        <v>Diego Mendoza Lara</v>
      </c>
      <c r="C279" s="35" t="str">
        <f>_xlfn.XLOOKUP(tbl_Pruebas[[#This Row],[Matrícula]],tbl_players[Matrícula],tbl_players[Pos])</f>
        <v>WR</v>
      </c>
      <c r="D279" s="25">
        <v>44986</v>
      </c>
      <c r="E279" s="27"/>
      <c r="F279" s="27"/>
      <c r="G279" s="74" t="str">
        <f t="shared" si="28"/>
        <v/>
      </c>
      <c r="H279" s="59"/>
      <c r="I279" s="30"/>
      <c r="J279" s="89"/>
      <c r="K279" s="88" t="str">
        <f t="shared" si="29"/>
        <v/>
      </c>
      <c r="L279" s="28"/>
      <c r="M279" s="28"/>
      <c r="N279" s="88" t="str">
        <f t="shared" si="30"/>
        <v/>
      </c>
      <c r="O279" s="72"/>
      <c r="P279" s="30"/>
      <c r="Q279" s="88" t="str">
        <f t="shared" si="31"/>
        <v/>
      </c>
      <c r="R279" s="72"/>
      <c r="S279" s="28"/>
      <c r="T279" s="61">
        <f t="shared" si="32"/>
        <v>80</v>
      </c>
      <c r="U279" s="26">
        <v>70</v>
      </c>
      <c r="V279" s="26">
        <v>80</v>
      </c>
      <c r="W279" s="92">
        <f t="shared" si="33"/>
        <v>85</v>
      </c>
      <c r="X279" s="59">
        <v>80</v>
      </c>
      <c r="Y279" s="29">
        <v>85</v>
      </c>
      <c r="Z279" s="94">
        <f t="shared" si="34"/>
        <v>130</v>
      </c>
      <c r="AA279" s="59">
        <v>120</v>
      </c>
      <c r="AB279" s="29">
        <v>130</v>
      </c>
    </row>
    <row r="280" spans="1:28" ht="15.75" customHeight="1" x14ac:dyDescent="0.3">
      <c r="A280" s="35" t="s">
        <v>24</v>
      </c>
      <c r="B280" s="35" t="str" cm="1">
        <f t="array" ref="B280">_xlfn.XLOOKUP(tbl_Pruebas[[#This Row],[Matrícula]],tbl_players[Matrícula],tbl_players[Nombres]&amp;" "&amp;tbl_players[Apellidos])</f>
        <v>Héctor Felipe Alejandro Ramos Herrera</v>
      </c>
      <c r="C280" s="35" t="str">
        <f>_xlfn.XLOOKUP(tbl_Pruebas[[#This Row],[Matrícula]],tbl_players[Matrícula],tbl_players[Pos])</f>
        <v>S</v>
      </c>
      <c r="D280" s="25">
        <v>44986</v>
      </c>
      <c r="E280" s="27"/>
      <c r="F280" s="27"/>
      <c r="G280" s="74" t="str">
        <f t="shared" si="28"/>
        <v/>
      </c>
      <c r="H280" s="59"/>
      <c r="I280" s="30"/>
      <c r="J280" s="89"/>
      <c r="K280" s="88" t="str">
        <f t="shared" si="29"/>
        <v/>
      </c>
      <c r="L280" s="28"/>
      <c r="M280" s="28"/>
      <c r="N280" s="88" t="str">
        <f t="shared" si="30"/>
        <v/>
      </c>
      <c r="O280" s="72"/>
      <c r="P280" s="30"/>
      <c r="Q280" s="88" t="str">
        <f t="shared" si="31"/>
        <v/>
      </c>
      <c r="R280" s="72"/>
      <c r="S280" s="28"/>
      <c r="T280" s="61">
        <f t="shared" si="32"/>
        <v>100</v>
      </c>
      <c r="U280" s="26">
        <v>95</v>
      </c>
      <c r="V280" s="26">
        <v>100</v>
      </c>
      <c r="W280" s="92">
        <f t="shared" si="33"/>
        <v>90</v>
      </c>
      <c r="X280" s="59">
        <v>80</v>
      </c>
      <c r="Y280" s="29">
        <v>90</v>
      </c>
      <c r="Z280" s="94">
        <f t="shared" si="34"/>
        <v>120</v>
      </c>
      <c r="AA280" s="59">
        <v>110</v>
      </c>
      <c r="AB280" s="29">
        <v>120</v>
      </c>
    </row>
    <row r="281" spans="1:28" ht="15.75" customHeight="1" x14ac:dyDescent="0.3">
      <c r="A281" s="35" t="s">
        <v>113</v>
      </c>
      <c r="B281" s="35" t="str" cm="1">
        <f t="array" ref="B281">_xlfn.XLOOKUP(tbl_Pruebas[[#This Row],[Matrícula]],tbl_players[Matrícula],tbl_players[Nombres]&amp;" "&amp;tbl_players[Apellidos])</f>
        <v>Luis Emilio Orozco Aceves</v>
      </c>
      <c r="C281" s="35" t="str">
        <f>_xlfn.XLOOKUP(tbl_Pruebas[[#This Row],[Matrícula]],tbl_players[Matrícula],tbl_players[Pos])</f>
        <v>QB</v>
      </c>
      <c r="D281" s="25">
        <v>44986</v>
      </c>
      <c r="E281" s="27"/>
      <c r="F281" s="27"/>
      <c r="G281" s="74" t="str">
        <f t="shared" si="28"/>
        <v/>
      </c>
      <c r="H281" s="59"/>
      <c r="I281" s="30"/>
      <c r="J281" s="89"/>
      <c r="K281" s="88" t="str">
        <f t="shared" si="29"/>
        <v/>
      </c>
      <c r="L281" s="28"/>
      <c r="M281" s="28"/>
      <c r="N281" s="88" t="str">
        <f t="shared" si="30"/>
        <v/>
      </c>
      <c r="O281" s="72"/>
      <c r="P281" s="30"/>
      <c r="Q281" s="88" t="str">
        <f t="shared" si="31"/>
        <v/>
      </c>
      <c r="R281" s="72"/>
      <c r="S281" s="28"/>
      <c r="T281" s="61">
        <f t="shared" si="32"/>
        <v>100</v>
      </c>
      <c r="U281" s="26">
        <v>95</v>
      </c>
      <c r="V281" s="26">
        <v>100</v>
      </c>
      <c r="W281" s="92">
        <f t="shared" si="33"/>
        <v>90</v>
      </c>
      <c r="X281" s="59">
        <v>80</v>
      </c>
      <c r="Y281" s="29">
        <v>90</v>
      </c>
      <c r="Z281" s="94">
        <f t="shared" si="34"/>
        <v>130</v>
      </c>
      <c r="AA281" s="59">
        <v>120</v>
      </c>
      <c r="AB281" s="29">
        <v>130</v>
      </c>
    </row>
    <row r="282" spans="1:28" ht="15.75" customHeight="1" x14ac:dyDescent="0.3">
      <c r="A282" s="35" t="s">
        <v>291</v>
      </c>
      <c r="B282" s="35" t="str" cm="1">
        <f t="array" ref="B282">_xlfn.XLOOKUP(tbl_Pruebas[[#This Row],[Matrícula]],tbl_players[Matrícula],tbl_players[Nombres]&amp;" "&amp;tbl_players[Apellidos])</f>
        <v>Alan Centeno Mena</v>
      </c>
      <c r="C282" s="35" t="str">
        <f>_xlfn.XLOOKUP(tbl_Pruebas[[#This Row],[Matrícula]],tbl_players[Matrícula],tbl_players[Pos])</f>
        <v>DL</v>
      </c>
      <c r="D282" s="25">
        <v>44986</v>
      </c>
      <c r="E282" s="27"/>
      <c r="F282" s="27"/>
      <c r="G282" s="74" t="str">
        <f t="shared" si="28"/>
        <v/>
      </c>
      <c r="H282" s="59"/>
      <c r="I282" s="30"/>
      <c r="J282" s="89"/>
      <c r="K282" s="88" t="str">
        <f t="shared" si="29"/>
        <v/>
      </c>
      <c r="L282" s="28"/>
      <c r="M282" s="28"/>
      <c r="N282" s="88" t="str">
        <f t="shared" si="30"/>
        <v/>
      </c>
      <c r="O282" s="72"/>
      <c r="P282" s="30"/>
      <c r="Q282" s="88" t="str">
        <f t="shared" si="31"/>
        <v/>
      </c>
      <c r="R282" s="72"/>
      <c r="S282" s="28"/>
      <c r="T282" s="61">
        <f t="shared" si="32"/>
        <v>130</v>
      </c>
      <c r="U282" s="26">
        <v>130</v>
      </c>
      <c r="V282" s="26">
        <v>130</v>
      </c>
      <c r="W282" s="92" t="str">
        <f t="shared" si="33"/>
        <v/>
      </c>
      <c r="X282" s="59"/>
      <c r="Y282" s="29"/>
      <c r="Z282" s="94" t="str">
        <f t="shared" si="34"/>
        <v/>
      </c>
      <c r="AA282" s="59"/>
      <c r="AB282" s="29"/>
    </row>
    <row r="283" spans="1:28" ht="15.75" customHeight="1" x14ac:dyDescent="0.3">
      <c r="A283" s="35" t="s">
        <v>97</v>
      </c>
      <c r="B283" s="35" t="str" cm="1">
        <f t="array" ref="B283">_xlfn.XLOOKUP(tbl_Pruebas[[#This Row],[Matrícula]],tbl_players[Matrícula],tbl_players[Nombres]&amp;" "&amp;tbl_players[Apellidos])</f>
        <v>Joel Efraín Peña Briseño</v>
      </c>
      <c r="C283" s="35" t="str">
        <f>_xlfn.XLOOKUP(tbl_Pruebas[[#This Row],[Matrícula]],tbl_players[Matrícula],tbl_players[Pos])</f>
        <v>OL</v>
      </c>
      <c r="D283" s="25">
        <v>44986</v>
      </c>
      <c r="E283" s="27"/>
      <c r="F283" s="27"/>
      <c r="G283" s="88" t="str">
        <f t="shared" si="28"/>
        <v/>
      </c>
      <c r="H283" s="59"/>
      <c r="I283" s="30"/>
      <c r="J283" s="89"/>
      <c r="K283" s="88" t="str">
        <f t="shared" si="29"/>
        <v/>
      </c>
      <c r="L283" s="28"/>
      <c r="M283" s="28"/>
      <c r="N283" s="88" t="str">
        <f t="shared" si="30"/>
        <v/>
      </c>
      <c r="O283" s="72"/>
      <c r="P283" s="30"/>
      <c r="Q283" s="88" t="str">
        <f t="shared" si="31"/>
        <v/>
      </c>
      <c r="R283" s="72"/>
      <c r="S283" s="28"/>
      <c r="T283" s="61">
        <f t="shared" si="32"/>
        <v>140</v>
      </c>
      <c r="U283" s="28">
        <v>135</v>
      </c>
      <c r="V283" s="28">
        <v>140</v>
      </c>
      <c r="W283" s="92">
        <f t="shared" si="33"/>
        <v>110</v>
      </c>
      <c r="X283" s="72">
        <v>110</v>
      </c>
      <c r="Y283" s="30">
        <v>110</v>
      </c>
      <c r="Z283" s="93" t="str">
        <f t="shared" si="34"/>
        <v/>
      </c>
      <c r="AA283" s="72" t="s">
        <v>83</v>
      </c>
      <c r="AB283" s="30" t="s">
        <v>83</v>
      </c>
    </row>
    <row r="284" spans="1:28" ht="15.75" customHeight="1" x14ac:dyDescent="0.3">
      <c r="A284" s="35" t="s">
        <v>78</v>
      </c>
      <c r="B284" s="35" t="str" cm="1">
        <f t="array" ref="B284">_xlfn.XLOOKUP(tbl_Pruebas[[#This Row],[Matrícula]],tbl_players[Matrícula],tbl_players[Nombres]&amp;" "&amp;tbl_players[Apellidos])</f>
        <v>Edgar Andrés Moreno Coronado</v>
      </c>
      <c r="C284" s="35" t="str">
        <f>_xlfn.XLOOKUP(tbl_Pruebas[[#This Row],[Matrícula]],tbl_players[Matrícula],tbl_players[Pos])</f>
        <v>LB</v>
      </c>
      <c r="D284" s="25">
        <v>44986</v>
      </c>
      <c r="E284" s="27"/>
      <c r="F284" s="27"/>
      <c r="G284" s="74" t="str">
        <f t="shared" si="28"/>
        <v/>
      </c>
      <c r="H284" s="59"/>
      <c r="I284" s="30"/>
      <c r="J284" s="89"/>
      <c r="K284" s="88" t="str">
        <f t="shared" si="29"/>
        <v/>
      </c>
      <c r="L284" s="28"/>
      <c r="M284" s="28"/>
      <c r="N284" s="88" t="str">
        <f t="shared" si="30"/>
        <v/>
      </c>
      <c r="O284" s="72"/>
      <c r="P284" s="30"/>
      <c r="Q284" s="88" t="str">
        <f t="shared" si="31"/>
        <v/>
      </c>
      <c r="R284" s="72"/>
      <c r="S284" s="28"/>
      <c r="T284" s="61">
        <f t="shared" si="32"/>
        <v>155</v>
      </c>
      <c r="U284" s="26">
        <v>150</v>
      </c>
      <c r="V284" s="26">
        <v>155</v>
      </c>
      <c r="W284" s="92">
        <f t="shared" si="33"/>
        <v>125</v>
      </c>
      <c r="X284" s="59">
        <v>125</v>
      </c>
      <c r="Y284" s="29">
        <v>125</v>
      </c>
      <c r="Z284" s="94">
        <f t="shared" si="34"/>
        <v>195</v>
      </c>
      <c r="AA284" s="59">
        <v>190</v>
      </c>
      <c r="AB284" s="29">
        <v>195</v>
      </c>
    </row>
    <row r="285" spans="1:28" ht="15.75" customHeight="1" x14ac:dyDescent="0.3">
      <c r="A285" s="35" t="s">
        <v>80</v>
      </c>
      <c r="B285" s="35" t="str" cm="1">
        <f t="array" ref="B285">_xlfn.XLOOKUP(tbl_Pruebas[[#This Row],[Matrícula]],tbl_players[Matrícula],tbl_players[Nombres]&amp;" "&amp;tbl_players[Apellidos])</f>
        <v>Valdemar Estrada Trujillo</v>
      </c>
      <c r="C285" s="35" t="str">
        <f>_xlfn.XLOOKUP(tbl_Pruebas[[#This Row],[Matrícula]],tbl_players[Matrícula],tbl_players[Pos])</f>
        <v>LB</v>
      </c>
      <c r="D285" s="25">
        <v>44986</v>
      </c>
      <c r="E285" s="27"/>
      <c r="F285" s="27"/>
      <c r="G285" s="74" t="str">
        <f t="shared" si="28"/>
        <v/>
      </c>
      <c r="H285" s="59"/>
      <c r="I285" s="30"/>
      <c r="J285" s="89"/>
      <c r="K285" s="88" t="str">
        <f t="shared" si="29"/>
        <v/>
      </c>
      <c r="L285" s="28"/>
      <c r="M285" s="28"/>
      <c r="N285" s="88" t="str">
        <f t="shared" si="30"/>
        <v/>
      </c>
      <c r="O285" s="72"/>
      <c r="P285" s="30"/>
      <c r="Q285" s="88" t="str">
        <f t="shared" si="31"/>
        <v/>
      </c>
      <c r="R285" s="72"/>
      <c r="S285" s="28"/>
      <c r="T285" s="61">
        <f t="shared" si="32"/>
        <v>140</v>
      </c>
      <c r="U285" s="26">
        <v>140</v>
      </c>
      <c r="V285" s="26">
        <v>140</v>
      </c>
      <c r="W285" s="92">
        <f t="shared" si="33"/>
        <v>130</v>
      </c>
      <c r="X285" s="59">
        <v>130</v>
      </c>
      <c r="Y285" s="29">
        <v>130</v>
      </c>
      <c r="Z285" s="94">
        <f t="shared" si="34"/>
        <v>230</v>
      </c>
      <c r="AA285" s="59">
        <v>220</v>
      </c>
      <c r="AB285" s="29">
        <v>230</v>
      </c>
    </row>
    <row r="286" spans="1:28" ht="15.75" customHeight="1" x14ac:dyDescent="0.3">
      <c r="A286" s="35" t="s">
        <v>130</v>
      </c>
      <c r="B286" s="35" t="str" cm="1">
        <f t="array" ref="B286">_xlfn.XLOOKUP(tbl_Pruebas[[#This Row],[Matrícula]],tbl_players[Matrícula],tbl_players[Nombres]&amp;" "&amp;tbl_players[Apellidos])</f>
        <v>Iñaki Colin Guazo</v>
      </c>
      <c r="C286" s="35" t="str">
        <f>_xlfn.XLOOKUP(tbl_Pruebas[[#This Row],[Matrícula]],tbl_players[Matrícula],tbl_players[Pos])</f>
        <v>TE</v>
      </c>
      <c r="D286" s="25">
        <v>44986</v>
      </c>
      <c r="E286" s="27"/>
      <c r="F286" s="27"/>
      <c r="G286" s="74" t="str">
        <f t="shared" si="28"/>
        <v/>
      </c>
      <c r="H286" s="59"/>
      <c r="I286" s="30"/>
      <c r="J286" s="89"/>
      <c r="K286" s="88" t="str">
        <f t="shared" si="29"/>
        <v/>
      </c>
      <c r="L286" s="28"/>
      <c r="M286" s="28"/>
      <c r="N286" s="88" t="str">
        <f t="shared" si="30"/>
        <v/>
      </c>
      <c r="O286" s="72"/>
      <c r="P286" s="30"/>
      <c r="Q286" s="88" t="str">
        <f t="shared" si="31"/>
        <v/>
      </c>
      <c r="R286" s="72"/>
      <c r="S286" s="28"/>
      <c r="T286" s="61">
        <f t="shared" si="32"/>
        <v>130</v>
      </c>
      <c r="U286" s="26">
        <v>130</v>
      </c>
      <c r="V286" s="26">
        <v>130</v>
      </c>
      <c r="W286" s="92">
        <f t="shared" si="33"/>
        <v>130</v>
      </c>
      <c r="X286" s="59">
        <v>130</v>
      </c>
      <c r="Y286" s="29">
        <v>130</v>
      </c>
      <c r="Z286" s="94">
        <f t="shared" si="34"/>
        <v>180</v>
      </c>
      <c r="AA286" s="59">
        <v>180</v>
      </c>
      <c r="AB286" s="29">
        <v>180</v>
      </c>
    </row>
    <row r="287" spans="1:28" ht="15.75" customHeight="1" x14ac:dyDescent="0.3">
      <c r="A287" s="35" t="s">
        <v>74</v>
      </c>
      <c r="B287" s="35" t="str" cm="1">
        <f t="array" ref="B287">_xlfn.XLOOKUP(tbl_Pruebas[[#This Row],[Matrícula]],tbl_players[Matrícula],tbl_players[Nombres]&amp;" "&amp;tbl_players[Apellidos])</f>
        <v>Juan José Olivares Macías</v>
      </c>
      <c r="C287" s="35" t="str">
        <f>_xlfn.XLOOKUP(tbl_Pruebas[[#This Row],[Matrícula]],tbl_players[Matrícula],tbl_players[Pos])</f>
        <v>LB</v>
      </c>
      <c r="D287" s="25">
        <v>44986</v>
      </c>
      <c r="E287" s="27"/>
      <c r="F287" s="27"/>
      <c r="G287" s="74" t="str">
        <f t="shared" si="28"/>
        <v/>
      </c>
      <c r="H287" s="59"/>
      <c r="I287" s="30"/>
      <c r="J287" s="89"/>
      <c r="K287" s="88" t="str">
        <f t="shared" si="29"/>
        <v/>
      </c>
      <c r="L287" s="28"/>
      <c r="M287" s="28"/>
      <c r="N287" s="88" t="str">
        <f t="shared" si="30"/>
        <v/>
      </c>
      <c r="O287" s="72"/>
      <c r="P287" s="30"/>
      <c r="Q287" s="88" t="str">
        <f t="shared" si="31"/>
        <v/>
      </c>
      <c r="R287" s="72"/>
      <c r="S287" s="28"/>
      <c r="T287" s="61">
        <f t="shared" si="32"/>
        <v>120</v>
      </c>
      <c r="U287" s="26">
        <v>115</v>
      </c>
      <c r="V287" s="26">
        <v>120</v>
      </c>
      <c r="W287" s="92">
        <f t="shared" si="33"/>
        <v>105</v>
      </c>
      <c r="X287" s="59">
        <v>100</v>
      </c>
      <c r="Y287" s="29">
        <v>105</v>
      </c>
      <c r="Z287" s="94">
        <f t="shared" si="34"/>
        <v>170</v>
      </c>
      <c r="AA287" s="59">
        <v>170</v>
      </c>
      <c r="AB287" s="29">
        <v>170</v>
      </c>
    </row>
    <row r="288" spans="1:28" ht="15.75" customHeight="1" x14ac:dyDescent="0.3">
      <c r="A288" s="35" t="s">
        <v>266</v>
      </c>
      <c r="B288" s="35" t="str" cm="1">
        <f t="array" ref="B288">_xlfn.XLOOKUP(tbl_Pruebas[[#This Row],[Matrícula]],tbl_players[Matrícula],tbl_players[Nombres]&amp;" "&amp;tbl_players[Apellidos])</f>
        <v>Juan Pablo Aceves Alor</v>
      </c>
      <c r="C288" s="35" t="str">
        <f>_xlfn.XLOOKUP(tbl_Pruebas[[#This Row],[Matrícula]],tbl_players[Matrícula],tbl_players[Pos])</f>
        <v>LB</v>
      </c>
      <c r="D288" s="25">
        <v>44986</v>
      </c>
      <c r="E288" s="27"/>
      <c r="F288" s="27"/>
      <c r="G288" s="74" t="str">
        <f t="shared" si="28"/>
        <v/>
      </c>
      <c r="H288" s="59"/>
      <c r="I288" s="30"/>
      <c r="J288" s="89"/>
      <c r="K288" s="88" t="str">
        <f t="shared" si="29"/>
        <v/>
      </c>
      <c r="L288" s="28"/>
      <c r="M288" s="28"/>
      <c r="N288" s="88" t="str">
        <f t="shared" si="30"/>
        <v/>
      </c>
      <c r="O288" s="72"/>
      <c r="P288" s="30"/>
      <c r="Q288" s="88" t="str">
        <f t="shared" si="31"/>
        <v/>
      </c>
      <c r="R288" s="72"/>
      <c r="S288" s="28"/>
      <c r="T288" s="61">
        <f t="shared" si="32"/>
        <v>125</v>
      </c>
      <c r="U288" s="26">
        <v>120</v>
      </c>
      <c r="V288" s="26">
        <v>125</v>
      </c>
      <c r="W288" s="92">
        <f t="shared" si="33"/>
        <v>115</v>
      </c>
      <c r="X288" s="59">
        <v>110</v>
      </c>
      <c r="Y288" s="29">
        <v>115</v>
      </c>
      <c r="Z288" s="94">
        <f t="shared" si="34"/>
        <v>140</v>
      </c>
      <c r="AA288" s="59">
        <v>130</v>
      </c>
      <c r="AB288" s="29">
        <v>140</v>
      </c>
    </row>
    <row r="289" spans="1:28" ht="15.75" customHeight="1" x14ac:dyDescent="0.3">
      <c r="A289" s="35" t="s">
        <v>40</v>
      </c>
      <c r="B289" s="35" t="str" cm="1">
        <f t="array" ref="B289">_xlfn.XLOOKUP(tbl_Pruebas[[#This Row],[Matrícula]],tbl_players[Matrícula],tbl_players[Nombres]&amp;" "&amp;tbl_players[Apellidos])</f>
        <v>Martín García Ramírez</v>
      </c>
      <c r="C289" s="35" t="str">
        <f>_xlfn.XLOOKUP(tbl_Pruebas[[#This Row],[Matrícula]],tbl_players[Matrícula],tbl_players[Pos])</f>
        <v>S</v>
      </c>
      <c r="D289" s="25">
        <v>44986</v>
      </c>
      <c r="E289" s="27"/>
      <c r="F289" s="27"/>
      <c r="G289" s="74" t="str">
        <f t="shared" si="28"/>
        <v/>
      </c>
      <c r="H289" s="59"/>
      <c r="I289" s="30"/>
      <c r="J289" s="89"/>
      <c r="K289" s="88" t="str">
        <f t="shared" si="29"/>
        <v/>
      </c>
      <c r="L289" s="28"/>
      <c r="M289" s="28"/>
      <c r="N289" s="88" t="str">
        <f t="shared" si="30"/>
        <v/>
      </c>
      <c r="O289" s="72"/>
      <c r="P289" s="30"/>
      <c r="Q289" s="88" t="str">
        <f t="shared" si="31"/>
        <v/>
      </c>
      <c r="R289" s="72"/>
      <c r="S289" s="28"/>
      <c r="T289" s="61">
        <f t="shared" si="32"/>
        <v>135</v>
      </c>
      <c r="U289" s="26">
        <v>130</v>
      </c>
      <c r="V289" s="26">
        <v>135</v>
      </c>
      <c r="W289" s="92">
        <f t="shared" si="33"/>
        <v>125</v>
      </c>
      <c r="X289" s="59">
        <v>120</v>
      </c>
      <c r="Y289" s="29">
        <v>125</v>
      </c>
      <c r="Z289" s="94">
        <f t="shared" si="34"/>
        <v>145</v>
      </c>
      <c r="AA289" s="59">
        <v>140</v>
      </c>
      <c r="AB289" s="29">
        <v>145</v>
      </c>
    </row>
    <row r="290" spans="1:28" ht="15.75" customHeight="1" x14ac:dyDescent="0.3">
      <c r="A290" s="35" t="s">
        <v>76</v>
      </c>
      <c r="B290" s="35" t="str" cm="1">
        <f t="array" ref="B290">_xlfn.XLOOKUP(tbl_Pruebas[[#This Row],[Matrícula]],tbl_players[Matrícula],tbl_players[Nombres]&amp;" "&amp;tbl_players[Apellidos])</f>
        <v>Gilberto Carlos Durán Venado</v>
      </c>
      <c r="C290" s="35" t="str">
        <f>_xlfn.XLOOKUP(tbl_Pruebas[[#This Row],[Matrícula]],tbl_players[Matrícula],tbl_players[Pos])</f>
        <v>LB</v>
      </c>
      <c r="D290" s="25">
        <v>44986</v>
      </c>
      <c r="E290" s="27"/>
      <c r="F290" s="27"/>
      <c r="G290" s="74" t="str">
        <f t="shared" si="28"/>
        <v/>
      </c>
      <c r="H290" s="59"/>
      <c r="I290" s="30"/>
      <c r="J290" s="89"/>
      <c r="K290" s="88" t="str">
        <f t="shared" si="29"/>
        <v/>
      </c>
      <c r="L290" s="28"/>
      <c r="M290" s="28"/>
      <c r="N290" s="88" t="str">
        <f t="shared" si="30"/>
        <v/>
      </c>
      <c r="O290" s="72"/>
      <c r="P290" s="30"/>
      <c r="Q290" s="88" t="str">
        <f t="shared" si="31"/>
        <v/>
      </c>
      <c r="R290" s="72"/>
      <c r="S290" s="28"/>
      <c r="T290" s="61">
        <f t="shared" si="32"/>
        <v>130</v>
      </c>
      <c r="U290" s="26">
        <v>125</v>
      </c>
      <c r="V290" s="26">
        <v>130</v>
      </c>
      <c r="W290" s="92">
        <f t="shared" si="33"/>
        <v>110</v>
      </c>
      <c r="X290" s="59">
        <v>105</v>
      </c>
      <c r="Y290" s="29">
        <v>110</v>
      </c>
      <c r="Z290" s="94">
        <f t="shared" si="34"/>
        <v>190</v>
      </c>
      <c r="AA290" s="59">
        <v>180</v>
      </c>
      <c r="AB290" s="29">
        <v>190</v>
      </c>
    </row>
    <row r="291" spans="1:28" ht="15.75" customHeight="1" x14ac:dyDescent="0.3">
      <c r="A291" s="35" t="s">
        <v>34</v>
      </c>
      <c r="B291" s="35" t="str" cm="1">
        <f t="array" ref="B291">_xlfn.XLOOKUP(tbl_Pruebas[[#This Row],[Matrícula]],tbl_players[Matrícula],tbl_players[Nombres]&amp;" "&amp;tbl_players[Apellidos])</f>
        <v>Ulises Hermida González</v>
      </c>
      <c r="C291" s="35" t="str">
        <f>_xlfn.XLOOKUP(tbl_Pruebas[[#This Row],[Matrícula]],tbl_players[Matrícula],tbl_players[Pos])</f>
        <v>S</v>
      </c>
      <c r="D291" s="25">
        <v>44986</v>
      </c>
      <c r="E291" s="27"/>
      <c r="F291" s="27"/>
      <c r="G291" s="74" t="str">
        <f t="shared" si="28"/>
        <v/>
      </c>
      <c r="H291" s="59"/>
      <c r="I291" s="30"/>
      <c r="J291" s="89"/>
      <c r="K291" s="88" t="str">
        <f t="shared" si="29"/>
        <v/>
      </c>
      <c r="L291" s="28"/>
      <c r="M291" s="28"/>
      <c r="N291" s="88" t="str">
        <f t="shared" si="30"/>
        <v/>
      </c>
      <c r="O291" s="72"/>
      <c r="P291" s="30"/>
      <c r="Q291" s="88" t="str">
        <f t="shared" si="31"/>
        <v/>
      </c>
      <c r="R291" s="72"/>
      <c r="S291" s="28"/>
      <c r="T291" s="61">
        <f t="shared" si="32"/>
        <v>120</v>
      </c>
      <c r="U291" s="26">
        <v>115</v>
      </c>
      <c r="V291" s="26">
        <v>120</v>
      </c>
      <c r="W291" s="92">
        <f t="shared" si="33"/>
        <v>115</v>
      </c>
      <c r="X291" s="59">
        <v>110</v>
      </c>
      <c r="Y291" s="29">
        <v>115</v>
      </c>
      <c r="Z291" s="94">
        <f t="shared" si="34"/>
        <v>150</v>
      </c>
      <c r="AA291" s="59">
        <v>140</v>
      </c>
      <c r="AB291" s="29">
        <v>150</v>
      </c>
    </row>
    <row r="292" spans="1:28" ht="15.75" customHeight="1" x14ac:dyDescent="0.3">
      <c r="A292" s="35" t="s">
        <v>61</v>
      </c>
      <c r="B292" s="35" t="str" cm="1">
        <f t="array" ref="B292">_xlfn.XLOOKUP(tbl_Pruebas[[#This Row],[Matrícula]],tbl_players[Matrícula],tbl_players[Nombres]&amp;" "&amp;tbl_players[Apellidos])</f>
        <v>Jesús Emiliano Romero Loera</v>
      </c>
      <c r="C292" s="35" t="str">
        <f>_xlfn.XLOOKUP(tbl_Pruebas[[#This Row],[Matrícula]],tbl_players[Matrícula],tbl_players[Pos])</f>
        <v>DL</v>
      </c>
      <c r="D292" s="25">
        <v>44986</v>
      </c>
      <c r="E292" s="27"/>
      <c r="F292" s="27"/>
      <c r="G292" s="74" t="str">
        <f t="shared" si="28"/>
        <v/>
      </c>
      <c r="H292" s="59"/>
      <c r="I292" s="30"/>
      <c r="J292" s="89"/>
      <c r="K292" s="88" t="str">
        <f t="shared" si="29"/>
        <v/>
      </c>
      <c r="L292" s="28"/>
      <c r="M292" s="28"/>
      <c r="N292" s="88" t="str">
        <f t="shared" si="30"/>
        <v/>
      </c>
      <c r="O292" s="72"/>
      <c r="P292" s="30"/>
      <c r="Q292" s="88" t="str">
        <f t="shared" si="31"/>
        <v/>
      </c>
      <c r="R292" s="72"/>
      <c r="S292" s="28"/>
      <c r="T292" s="61">
        <f t="shared" si="32"/>
        <v>105</v>
      </c>
      <c r="U292" s="26">
        <v>100</v>
      </c>
      <c r="V292" s="26">
        <v>105</v>
      </c>
      <c r="W292" s="92">
        <f t="shared" si="33"/>
        <v>105</v>
      </c>
      <c r="X292" s="59">
        <v>100</v>
      </c>
      <c r="Y292" s="29">
        <v>105</v>
      </c>
      <c r="Z292" s="94">
        <f t="shared" si="34"/>
        <v>130</v>
      </c>
      <c r="AA292" s="59">
        <v>120</v>
      </c>
      <c r="AB292" s="29">
        <v>130</v>
      </c>
    </row>
    <row r="293" spans="1:28" ht="15.75" customHeight="1" x14ac:dyDescent="0.3">
      <c r="A293" s="35" t="s">
        <v>53</v>
      </c>
      <c r="B293" s="35" t="str" cm="1">
        <f t="array" ref="B293">_xlfn.XLOOKUP(tbl_Pruebas[[#This Row],[Matrícula]],tbl_players[Matrícula],tbl_players[Nombres]&amp;" "&amp;tbl_players[Apellidos])</f>
        <v>Martín Alejandro Martínez Rodríguez</v>
      </c>
      <c r="C293" s="35" t="str">
        <f>_xlfn.XLOOKUP(tbl_Pruebas[[#This Row],[Matrícula]],tbl_players[Matrícula],tbl_players[Pos])</f>
        <v>DL</v>
      </c>
      <c r="D293" s="25">
        <v>44986</v>
      </c>
      <c r="E293" s="27"/>
      <c r="F293" s="27"/>
      <c r="G293" s="74" t="str">
        <f t="shared" si="28"/>
        <v/>
      </c>
      <c r="H293" s="59"/>
      <c r="I293" s="30"/>
      <c r="J293" s="89"/>
      <c r="K293" s="88" t="str">
        <f t="shared" si="29"/>
        <v/>
      </c>
      <c r="L293" s="28"/>
      <c r="M293" s="28"/>
      <c r="N293" s="88" t="str">
        <f t="shared" si="30"/>
        <v/>
      </c>
      <c r="O293" s="72"/>
      <c r="P293" s="30"/>
      <c r="Q293" s="88" t="str">
        <f t="shared" si="31"/>
        <v/>
      </c>
      <c r="R293" s="72"/>
      <c r="S293" s="28"/>
      <c r="T293" s="61">
        <f t="shared" si="32"/>
        <v>125</v>
      </c>
      <c r="U293" s="26">
        <v>120</v>
      </c>
      <c r="V293" s="26">
        <v>125</v>
      </c>
      <c r="W293" s="92">
        <f t="shared" si="33"/>
        <v>120</v>
      </c>
      <c r="X293" s="59">
        <v>110</v>
      </c>
      <c r="Y293" s="29">
        <v>120</v>
      </c>
      <c r="Z293" s="94">
        <f t="shared" si="34"/>
        <v>190</v>
      </c>
      <c r="AA293" s="59">
        <v>160</v>
      </c>
      <c r="AB293" s="29">
        <v>190</v>
      </c>
    </row>
    <row r="294" spans="1:28" ht="15.75" customHeight="1" x14ac:dyDescent="0.3">
      <c r="A294" s="35" t="s">
        <v>319</v>
      </c>
      <c r="B294" s="35" t="str" cm="1">
        <f t="array" ref="B294">_xlfn.XLOOKUP(tbl_Pruebas[[#This Row],[Matrícula]],tbl_players[Matrícula],tbl_players[Nombres]&amp;" "&amp;tbl_players[Apellidos])</f>
        <v>Santiago Ulloa Flores</v>
      </c>
      <c r="C294" s="35" t="str">
        <f>_xlfn.XLOOKUP(tbl_Pruebas[[#This Row],[Matrícula]],tbl_players[Matrícula],tbl_players[Pos])</f>
        <v>S</v>
      </c>
      <c r="D294" s="25">
        <v>44986</v>
      </c>
      <c r="E294" s="27"/>
      <c r="F294" s="27"/>
      <c r="G294" s="74" t="str">
        <f t="shared" si="28"/>
        <v/>
      </c>
      <c r="H294" s="59"/>
      <c r="I294" s="30"/>
      <c r="J294" s="89"/>
      <c r="K294" s="88" t="str">
        <f t="shared" si="29"/>
        <v/>
      </c>
      <c r="L294" s="28"/>
      <c r="M294" s="28"/>
      <c r="N294" s="88" t="str">
        <f t="shared" si="30"/>
        <v/>
      </c>
      <c r="O294" s="72"/>
      <c r="P294" s="30"/>
      <c r="Q294" s="88" t="str">
        <f t="shared" si="31"/>
        <v/>
      </c>
      <c r="R294" s="72"/>
      <c r="S294" s="28"/>
      <c r="T294" s="61">
        <f t="shared" si="32"/>
        <v>90</v>
      </c>
      <c r="U294" s="26">
        <v>80</v>
      </c>
      <c r="V294" s="26">
        <v>90</v>
      </c>
      <c r="W294" s="92">
        <f t="shared" si="33"/>
        <v>105</v>
      </c>
      <c r="X294" s="59">
        <v>95</v>
      </c>
      <c r="Y294" s="29">
        <v>105</v>
      </c>
      <c r="Z294" s="94">
        <f t="shared" si="34"/>
        <v>130</v>
      </c>
      <c r="AA294" s="59">
        <v>120</v>
      </c>
      <c r="AB294" s="29">
        <v>130</v>
      </c>
    </row>
    <row r="295" spans="1:28" ht="15.75" customHeight="1" x14ac:dyDescent="0.3">
      <c r="A295" s="35" t="s">
        <v>111</v>
      </c>
      <c r="B295" s="35" t="str" cm="1">
        <f t="array" ref="B295">_xlfn.XLOOKUP(tbl_Pruebas[[#This Row],[Matrícula]],tbl_players[Matrícula],tbl_players[Nombres]&amp;" "&amp;tbl_players[Apellidos])</f>
        <v>Diego Oropeza Gálvez</v>
      </c>
      <c r="C295" s="35" t="str">
        <f>_xlfn.XLOOKUP(tbl_Pruebas[[#This Row],[Matrícula]],tbl_players[Matrícula],tbl_players[Pos])</f>
        <v>QB</v>
      </c>
      <c r="D295" s="25">
        <v>44986</v>
      </c>
      <c r="E295" s="27"/>
      <c r="F295" s="27"/>
      <c r="G295" s="74" t="str">
        <f t="shared" si="28"/>
        <v/>
      </c>
      <c r="H295" s="59"/>
      <c r="I295" s="30"/>
      <c r="J295" s="89"/>
      <c r="K295" s="88" t="str">
        <f t="shared" si="29"/>
        <v/>
      </c>
      <c r="L295" s="28"/>
      <c r="M295" s="28"/>
      <c r="N295" s="88" t="str">
        <f t="shared" si="30"/>
        <v/>
      </c>
      <c r="O295" s="72"/>
      <c r="P295" s="30"/>
      <c r="Q295" s="88" t="str">
        <f t="shared" si="31"/>
        <v/>
      </c>
      <c r="R295" s="72"/>
      <c r="S295" s="28"/>
      <c r="T295" s="61">
        <f t="shared" si="32"/>
        <v>100</v>
      </c>
      <c r="U295" s="26">
        <v>90</v>
      </c>
      <c r="V295" s="26">
        <v>100</v>
      </c>
      <c r="W295" s="92">
        <f t="shared" si="33"/>
        <v>110</v>
      </c>
      <c r="X295" s="59">
        <v>100</v>
      </c>
      <c r="Y295" s="29">
        <v>110</v>
      </c>
      <c r="Z295" s="94">
        <f t="shared" si="34"/>
        <v>150</v>
      </c>
      <c r="AA295" s="59">
        <v>140</v>
      </c>
      <c r="AB295" s="29">
        <v>150</v>
      </c>
    </row>
    <row r="296" spans="1:28" ht="15.75" customHeight="1" x14ac:dyDescent="0.3">
      <c r="A296" s="35" t="s">
        <v>93</v>
      </c>
      <c r="B296" s="35" t="str" cm="1">
        <f t="array" ref="B296">_xlfn.XLOOKUP(tbl_Pruebas[[#This Row],[Matrícula]],tbl_players[Matrícula],tbl_players[Nombres]&amp;" "&amp;tbl_players[Apellidos])</f>
        <v>Leonardo Durán Nuñez</v>
      </c>
      <c r="C296" s="35" t="str">
        <f>_xlfn.XLOOKUP(tbl_Pruebas[[#This Row],[Matrícula]],tbl_players[Matrícula],tbl_players[Pos])</f>
        <v>OL</v>
      </c>
      <c r="D296" s="25">
        <v>44986</v>
      </c>
      <c r="E296" s="27"/>
      <c r="F296" s="27"/>
      <c r="G296" s="74" t="str">
        <f t="shared" si="28"/>
        <v/>
      </c>
      <c r="H296" s="59"/>
      <c r="I296" s="30"/>
      <c r="J296" s="89"/>
      <c r="K296" s="88" t="str">
        <f t="shared" si="29"/>
        <v/>
      </c>
      <c r="L296" s="28"/>
      <c r="M296" s="28"/>
      <c r="N296" s="88" t="str">
        <f t="shared" si="30"/>
        <v/>
      </c>
      <c r="O296" s="72"/>
      <c r="P296" s="30"/>
      <c r="Q296" s="88" t="str">
        <f t="shared" si="31"/>
        <v/>
      </c>
      <c r="R296" s="72"/>
      <c r="S296" s="28"/>
      <c r="T296" s="61">
        <f t="shared" si="32"/>
        <v>100</v>
      </c>
      <c r="U296" s="26">
        <v>90</v>
      </c>
      <c r="V296" s="26">
        <v>100</v>
      </c>
      <c r="W296" s="92">
        <f t="shared" si="33"/>
        <v>100</v>
      </c>
      <c r="X296" s="59">
        <v>90</v>
      </c>
      <c r="Y296" s="29">
        <v>100</v>
      </c>
      <c r="Z296" s="94">
        <f t="shared" si="34"/>
        <v>150</v>
      </c>
      <c r="AA296" s="59">
        <v>140</v>
      </c>
      <c r="AB296" s="29">
        <v>150</v>
      </c>
    </row>
    <row r="297" spans="1:28" ht="15.75" customHeight="1" x14ac:dyDescent="0.3">
      <c r="A297" s="35" t="s">
        <v>135</v>
      </c>
      <c r="B297" s="35" t="str" cm="1">
        <f t="array" ref="B297">_xlfn.XLOOKUP(tbl_Pruebas[[#This Row],[Matrícula]],tbl_players[Matrícula],tbl_players[Nombres]&amp;" "&amp;tbl_players[Apellidos])</f>
        <v>Carlo Confalonieri Wallace</v>
      </c>
      <c r="C297" s="35" t="str">
        <f>_xlfn.XLOOKUP(tbl_Pruebas[[#This Row],[Matrícula]],tbl_players[Matrícula],tbl_players[Pos])</f>
        <v>WR</v>
      </c>
      <c r="D297" s="25">
        <v>44986</v>
      </c>
      <c r="E297" s="27"/>
      <c r="F297" s="27"/>
      <c r="G297" s="74" t="str">
        <f t="shared" si="28"/>
        <v/>
      </c>
      <c r="H297" s="59"/>
      <c r="I297" s="30"/>
      <c r="J297" s="89"/>
      <c r="K297" s="88" t="str">
        <f t="shared" si="29"/>
        <v/>
      </c>
      <c r="L297" s="28"/>
      <c r="M297" s="28"/>
      <c r="N297" s="88" t="str">
        <f t="shared" si="30"/>
        <v/>
      </c>
      <c r="O297" s="72"/>
      <c r="P297" s="30"/>
      <c r="Q297" s="88" t="str">
        <f t="shared" si="31"/>
        <v/>
      </c>
      <c r="R297" s="72"/>
      <c r="S297" s="28"/>
      <c r="T297" s="61">
        <f t="shared" si="32"/>
        <v>95</v>
      </c>
      <c r="U297" s="26">
        <v>90</v>
      </c>
      <c r="V297" s="26">
        <v>95</v>
      </c>
      <c r="W297" s="92">
        <f t="shared" si="33"/>
        <v>95</v>
      </c>
      <c r="X297" s="59">
        <v>90</v>
      </c>
      <c r="Y297" s="29">
        <v>95</v>
      </c>
      <c r="Z297" s="94">
        <f t="shared" si="34"/>
        <v>145</v>
      </c>
      <c r="AA297" s="59">
        <v>130</v>
      </c>
      <c r="AB297" s="29">
        <v>145</v>
      </c>
    </row>
    <row r="298" spans="1:28" ht="15.75" customHeight="1" x14ac:dyDescent="0.3">
      <c r="A298" s="35" t="s">
        <v>87</v>
      </c>
      <c r="B298" s="35" t="str" cm="1">
        <f t="array" ref="B298">_xlfn.XLOOKUP(tbl_Pruebas[[#This Row],[Matrícula]],tbl_players[Matrícula],tbl_players[Nombres]&amp;" "&amp;tbl_players[Apellidos])</f>
        <v>Fernando Torres Zaragoza</v>
      </c>
      <c r="C298" s="35" t="str">
        <f>_xlfn.XLOOKUP(tbl_Pruebas[[#This Row],[Matrícula]],tbl_players[Matrícula],tbl_players[Pos])</f>
        <v>OL</v>
      </c>
      <c r="D298" s="25">
        <v>44986</v>
      </c>
      <c r="E298" s="27"/>
      <c r="F298" s="27"/>
      <c r="G298" s="74" t="str">
        <f t="shared" si="28"/>
        <v/>
      </c>
      <c r="H298" s="59"/>
      <c r="I298" s="30"/>
      <c r="J298" s="89"/>
      <c r="K298" s="88" t="str">
        <f t="shared" si="29"/>
        <v/>
      </c>
      <c r="L298" s="28"/>
      <c r="M298" s="28"/>
      <c r="N298" s="88" t="str">
        <f t="shared" si="30"/>
        <v/>
      </c>
      <c r="O298" s="72"/>
      <c r="P298" s="30"/>
      <c r="Q298" s="88" t="str">
        <f t="shared" si="31"/>
        <v/>
      </c>
      <c r="R298" s="72"/>
      <c r="S298" s="28"/>
      <c r="T298" s="61">
        <f t="shared" si="32"/>
        <v>130</v>
      </c>
      <c r="U298" s="26">
        <v>125</v>
      </c>
      <c r="V298" s="26">
        <v>130</v>
      </c>
      <c r="W298" s="92">
        <f t="shared" si="33"/>
        <v>100</v>
      </c>
      <c r="X298" s="59">
        <v>90</v>
      </c>
      <c r="Y298" s="29">
        <v>100</v>
      </c>
      <c r="Z298" s="94">
        <f t="shared" si="34"/>
        <v>160</v>
      </c>
      <c r="AA298" s="59">
        <v>150</v>
      </c>
      <c r="AB298" s="29">
        <v>160</v>
      </c>
    </row>
    <row r="299" spans="1:28" ht="15.75" customHeight="1" x14ac:dyDescent="0.3">
      <c r="A299" s="35" t="s">
        <v>91</v>
      </c>
      <c r="B299" s="35" t="str" cm="1">
        <f t="array" ref="B299">_xlfn.XLOOKUP(tbl_Pruebas[[#This Row],[Matrícula]],tbl_players[Matrícula],tbl_players[Nombres]&amp;" "&amp;tbl_players[Apellidos])</f>
        <v>André Hernández Torija</v>
      </c>
      <c r="C299" s="35" t="str">
        <f>_xlfn.XLOOKUP(tbl_Pruebas[[#This Row],[Matrícula]],tbl_players[Matrícula],tbl_players[Pos])</f>
        <v>OL</v>
      </c>
      <c r="D299" s="25">
        <v>44986</v>
      </c>
      <c r="E299" s="27"/>
      <c r="F299" s="27"/>
      <c r="G299" s="74" t="str">
        <f t="shared" si="28"/>
        <v/>
      </c>
      <c r="H299" s="59"/>
      <c r="I299" s="30"/>
      <c r="J299" s="89"/>
      <c r="K299" s="88" t="str">
        <f t="shared" si="29"/>
        <v/>
      </c>
      <c r="L299" s="28"/>
      <c r="M299" s="28"/>
      <c r="N299" s="88" t="str">
        <f t="shared" si="30"/>
        <v/>
      </c>
      <c r="O299" s="72"/>
      <c r="P299" s="30"/>
      <c r="Q299" s="88" t="str">
        <f t="shared" si="31"/>
        <v/>
      </c>
      <c r="R299" s="72"/>
      <c r="S299" s="28"/>
      <c r="T299" s="61">
        <f t="shared" si="32"/>
        <v>130</v>
      </c>
      <c r="U299" s="26">
        <v>130</v>
      </c>
      <c r="V299" s="26">
        <v>130</v>
      </c>
      <c r="W299" s="92">
        <f t="shared" si="33"/>
        <v>110</v>
      </c>
      <c r="X299" s="59">
        <v>110</v>
      </c>
      <c r="Y299" s="29">
        <v>110</v>
      </c>
      <c r="Z299" s="94">
        <f t="shared" si="34"/>
        <v>190</v>
      </c>
      <c r="AA299" s="59">
        <v>190</v>
      </c>
      <c r="AB299" s="29">
        <v>190</v>
      </c>
    </row>
    <row r="300" spans="1:28" ht="15.75" customHeight="1" x14ac:dyDescent="0.3">
      <c r="A300" s="35" t="s">
        <v>261</v>
      </c>
      <c r="B300" s="35" t="str" cm="1">
        <f t="array" ref="B300">_xlfn.XLOOKUP(tbl_Pruebas[[#This Row],[Matrícula]],tbl_players[Matrícula],tbl_players[Nombres]&amp;" "&amp;tbl_players[Apellidos])</f>
        <v>Diego Ornelas Hernández</v>
      </c>
      <c r="C300" s="35" t="str">
        <f>_xlfn.XLOOKUP(tbl_Pruebas[[#This Row],[Matrícula]],tbl_players[Matrícula],tbl_players[Pos])</f>
        <v>WR</v>
      </c>
      <c r="D300" s="25">
        <v>44986</v>
      </c>
      <c r="E300" s="27"/>
      <c r="F300" s="27"/>
      <c r="G300" s="74" t="str">
        <f t="shared" si="28"/>
        <v/>
      </c>
      <c r="H300" s="59"/>
      <c r="I300" s="30"/>
      <c r="J300" s="89"/>
      <c r="K300" s="88" t="str">
        <f t="shared" si="29"/>
        <v/>
      </c>
      <c r="L300" s="28"/>
      <c r="M300" s="28"/>
      <c r="N300" s="88" t="str">
        <f t="shared" si="30"/>
        <v/>
      </c>
      <c r="O300" s="72"/>
      <c r="P300" s="30"/>
      <c r="Q300" s="88" t="str">
        <f t="shared" si="31"/>
        <v/>
      </c>
      <c r="R300" s="72"/>
      <c r="S300" s="28"/>
      <c r="T300" s="61">
        <f t="shared" si="32"/>
        <v>85</v>
      </c>
      <c r="U300" s="26">
        <v>80</v>
      </c>
      <c r="V300" s="26">
        <v>85</v>
      </c>
      <c r="W300" s="92">
        <f t="shared" si="33"/>
        <v>100</v>
      </c>
      <c r="X300" s="59">
        <v>95</v>
      </c>
      <c r="Y300" s="29">
        <v>100</v>
      </c>
      <c r="Z300" s="94">
        <f t="shared" si="34"/>
        <v>110</v>
      </c>
      <c r="AA300" s="59">
        <v>100</v>
      </c>
      <c r="AB300" s="29">
        <v>110</v>
      </c>
    </row>
    <row r="301" spans="1:28" ht="15.75" customHeight="1" x14ac:dyDescent="0.3">
      <c r="A301" s="35" t="s">
        <v>89</v>
      </c>
      <c r="B301" s="35" t="str" cm="1">
        <f t="array" ref="B301">_xlfn.XLOOKUP(tbl_Pruebas[[#This Row],[Matrícula]],tbl_players[Matrícula],tbl_players[Nombres]&amp;" "&amp;tbl_players[Apellidos])</f>
        <v>Jonathan Yair Hernández Becerril</v>
      </c>
      <c r="C301" s="35" t="str">
        <f>_xlfn.XLOOKUP(tbl_Pruebas[[#This Row],[Matrícula]],tbl_players[Matrícula],tbl_players[Pos])</f>
        <v>OL</v>
      </c>
      <c r="D301" s="25">
        <v>44986</v>
      </c>
      <c r="E301" s="27"/>
      <c r="F301" s="27"/>
      <c r="G301" s="74" t="str">
        <f t="shared" si="28"/>
        <v/>
      </c>
      <c r="H301" s="59"/>
      <c r="I301" s="30"/>
      <c r="J301" s="89"/>
      <c r="K301" s="88" t="str">
        <f t="shared" si="29"/>
        <v/>
      </c>
      <c r="L301" s="28"/>
      <c r="M301" s="28"/>
      <c r="N301" s="88" t="str">
        <f t="shared" si="30"/>
        <v/>
      </c>
      <c r="O301" s="72"/>
      <c r="P301" s="30"/>
      <c r="Q301" s="88" t="str">
        <f t="shared" si="31"/>
        <v/>
      </c>
      <c r="R301" s="72"/>
      <c r="S301" s="28"/>
      <c r="T301" s="61">
        <f t="shared" si="32"/>
        <v>130</v>
      </c>
      <c r="U301" s="26">
        <v>130</v>
      </c>
      <c r="V301" s="26">
        <v>130</v>
      </c>
      <c r="W301" s="92">
        <f t="shared" si="33"/>
        <v>110</v>
      </c>
      <c r="X301" s="59">
        <v>105</v>
      </c>
      <c r="Y301" s="29">
        <v>110</v>
      </c>
      <c r="Z301" s="94">
        <f t="shared" si="34"/>
        <v>170</v>
      </c>
      <c r="AA301" s="59">
        <v>170</v>
      </c>
      <c r="AB301" s="29">
        <v>170</v>
      </c>
    </row>
    <row r="302" spans="1:28" ht="15.75" customHeight="1" x14ac:dyDescent="0.3">
      <c r="A302" s="35" t="s">
        <v>282</v>
      </c>
      <c r="B302" s="35" t="str" cm="1">
        <f t="array" ref="B302">_xlfn.XLOOKUP(tbl_Pruebas[[#This Row],[Matrícula]],tbl_players[Matrícula],tbl_players[Nombres]&amp;" "&amp;tbl_players[Apellidos])</f>
        <v>Iker Colin Guazo</v>
      </c>
      <c r="C302" s="35" t="str">
        <f>_xlfn.XLOOKUP(tbl_Pruebas[[#This Row],[Matrícula]],tbl_players[Matrícula],tbl_players[Pos])</f>
        <v>QB</v>
      </c>
      <c r="D302" s="25">
        <v>44986</v>
      </c>
      <c r="E302" s="27"/>
      <c r="F302" s="27"/>
      <c r="G302" s="74" t="str">
        <f t="shared" si="28"/>
        <v/>
      </c>
      <c r="H302" s="59"/>
      <c r="I302" s="30"/>
      <c r="J302" s="89"/>
      <c r="K302" s="88" t="str">
        <f t="shared" si="29"/>
        <v/>
      </c>
      <c r="L302" s="28"/>
      <c r="M302" s="28"/>
      <c r="N302" s="88" t="str">
        <f t="shared" si="30"/>
        <v/>
      </c>
      <c r="O302" s="72"/>
      <c r="P302" s="30"/>
      <c r="Q302" s="88" t="str">
        <f t="shared" si="31"/>
        <v/>
      </c>
      <c r="R302" s="72"/>
      <c r="S302" s="28"/>
      <c r="T302" s="61" t="str">
        <f t="shared" si="32"/>
        <v/>
      </c>
      <c r="U302" s="26" t="s">
        <v>83</v>
      </c>
      <c r="V302" s="26"/>
      <c r="W302" s="92" t="str">
        <f t="shared" si="33"/>
        <v/>
      </c>
      <c r="X302" s="72" t="s">
        <v>83</v>
      </c>
      <c r="Y302" s="30"/>
      <c r="Z302" s="93" t="str">
        <f t="shared" si="34"/>
        <v/>
      </c>
      <c r="AA302" s="72" t="s">
        <v>83</v>
      </c>
      <c r="AB302" s="30"/>
    </row>
    <row r="303" spans="1:28" ht="15.75" customHeight="1" x14ac:dyDescent="0.3">
      <c r="A303" s="35" t="s">
        <v>28</v>
      </c>
      <c r="B303" s="35" t="str" cm="1">
        <f t="array" ref="B303">_xlfn.XLOOKUP(tbl_Pruebas[[#This Row],[Matrícula]],tbl_players[Matrícula],tbl_players[Nombres]&amp;" "&amp;tbl_players[Apellidos])</f>
        <v>Adrian Briseño Ramones</v>
      </c>
      <c r="C303" s="35" t="str">
        <f>_xlfn.XLOOKUP(tbl_Pruebas[[#This Row],[Matrícula]],tbl_players[Matrícula],tbl_players[Pos])</f>
        <v>CB</v>
      </c>
      <c r="D303" s="25">
        <v>44986</v>
      </c>
      <c r="E303" s="27"/>
      <c r="F303" s="27"/>
      <c r="G303" s="74" t="str">
        <f t="shared" si="28"/>
        <v/>
      </c>
      <c r="H303" s="59"/>
      <c r="I303" s="30"/>
      <c r="J303" s="89"/>
      <c r="K303" s="88" t="str">
        <f t="shared" si="29"/>
        <v/>
      </c>
      <c r="L303" s="28"/>
      <c r="M303" s="28"/>
      <c r="N303" s="88" t="str">
        <f t="shared" si="30"/>
        <v/>
      </c>
      <c r="O303" s="72"/>
      <c r="P303" s="30"/>
      <c r="Q303" s="88" t="str">
        <f t="shared" si="31"/>
        <v/>
      </c>
      <c r="R303" s="72"/>
      <c r="S303" s="28"/>
      <c r="T303" s="61">
        <f t="shared" si="32"/>
        <v>110</v>
      </c>
      <c r="U303" s="26">
        <v>100</v>
      </c>
      <c r="V303" s="26">
        <v>110</v>
      </c>
      <c r="W303" s="92">
        <f t="shared" si="33"/>
        <v>105</v>
      </c>
      <c r="X303" s="59">
        <v>100</v>
      </c>
      <c r="Y303" s="29">
        <v>105</v>
      </c>
      <c r="Z303" s="94">
        <f t="shared" si="34"/>
        <v>155</v>
      </c>
      <c r="AA303" s="59">
        <v>150</v>
      </c>
      <c r="AB303" s="29">
        <v>155</v>
      </c>
    </row>
    <row r="304" spans="1:28" ht="15.75" customHeight="1" x14ac:dyDescent="0.3">
      <c r="A304" s="35" t="s">
        <v>38</v>
      </c>
      <c r="B304" s="35" t="str" cm="1">
        <f t="array" ref="B304">_xlfn.XLOOKUP(tbl_Pruebas[[#This Row],[Matrícula]],tbl_players[Matrícula],tbl_players[Nombres]&amp;" "&amp;tbl_players[Apellidos])</f>
        <v>Brandon Omar Rocha Cabrera</v>
      </c>
      <c r="C304" s="35" t="str">
        <f>_xlfn.XLOOKUP(tbl_Pruebas[[#This Row],[Matrícula]],tbl_players[Matrícula],tbl_players[Pos])</f>
        <v>CB</v>
      </c>
      <c r="D304" s="25">
        <v>44986</v>
      </c>
      <c r="E304" s="27"/>
      <c r="F304" s="27"/>
      <c r="G304" s="74" t="str">
        <f t="shared" si="28"/>
        <v/>
      </c>
      <c r="H304" s="59"/>
      <c r="I304" s="30"/>
      <c r="J304" s="89"/>
      <c r="K304" s="88" t="str">
        <f t="shared" si="29"/>
        <v/>
      </c>
      <c r="L304" s="28"/>
      <c r="M304" s="28"/>
      <c r="N304" s="88" t="str">
        <f t="shared" si="30"/>
        <v/>
      </c>
      <c r="O304" s="72"/>
      <c r="P304" s="30"/>
      <c r="Q304" s="88" t="str">
        <f t="shared" si="31"/>
        <v/>
      </c>
      <c r="R304" s="72"/>
      <c r="S304" s="28"/>
      <c r="T304" s="61">
        <f t="shared" si="32"/>
        <v>100</v>
      </c>
      <c r="U304" s="26">
        <v>90</v>
      </c>
      <c r="V304" s="26">
        <v>100</v>
      </c>
      <c r="W304" s="92">
        <f t="shared" si="33"/>
        <v>95</v>
      </c>
      <c r="X304" s="59">
        <v>90</v>
      </c>
      <c r="Y304" s="29">
        <v>95</v>
      </c>
      <c r="Z304" s="94">
        <f t="shared" si="34"/>
        <v>130</v>
      </c>
      <c r="AA304" s="59">
        <v>120</v>
      </c>
      <c r="AB304" s="29">
        <v>130</v>
      </c>
    </row>
    <row r="305" spans="1:28" ht="15.75" customHeight="1" x14ac:dyDescent="0.3">
      <c r="A305" s="35" t="s">
        <v>334</v>
      </c>
      <c r="B305" s="60" t="str" cm="1">
        <f t="array" ref="B305">_xlfn.XLOOKUP(tbl_Pruebas[[#This Row],[Matrícula]],tbl_players[Matrícula],tbl_players[Nombres]&amp;" "&amp;tbl_players[Apellidos])</f>
        <v>Denilson Santiago Rodriguez Reyes</v>
      </c>
      <c r="C305" s="60" t="str">
        <f>_xlfn.XLOOKUP(tbl_Pruebas[[#This Row],[Matrícula]],tbl_players[Matrícula],tbl_players[Pos])</f>
        <v>RB</v>
      </c>
      <c r="D305" s="95">
        <v>44986</v>
      </c>
      <c r="E305" s="87"/>
      <c r="F305" s="87"/>
      <c r="G305" s="74" t="str">
        <f t="shared" si="28"/>
        <v/>
      </c>
      <c r="H305" s="63"/>
      <c r="I305" s="89"/>
      <c r="J305" s="89"/>
      <c r="K305" s="88" t="str">
        <f t="shared" si="29"/>
        <v/>
      </c>
      <c r="L305" s="90"/>
      <c r="M305" s="90"/>
      <c r="N305" s="88" t="str">
        <f t="shared" si="30"/>
        <v/>
      </c>
      <c r="O305" s="91"/>
      <c r="P305" s="89"/>
      <c r="Q305" s="88" t="str">
        <f t="shared" si="31"/>
        <v/>
      </c>
      <c r="R305" s="91"/>
      <c r="S305" s="90"/>
      <c r="T305" s="61">
        <f t="shared" si="32"/>
        <v>105</v>
      </c>
      <c r="U305" s="62">
        <v>100</v>
      </c>
      <c r="V305" s="62">
        <v>105</v>
      </c>
      <c r="W305" s="92">
        <f t="shared" si="33"/>
        <v>120</v>
      </c>
      <c r="X305" s="63">
        <v>120</v>
      </c>
      <c r="Y305" s="64">
        <v>120</v>
      </c>
      <c r="Z305" s="94">
        <f t="shared" si="34"/>
        <v>140</v>
      </c>
      <c r="AA305" s="63">
        <v>140</v>
      </c>
      <c r="AB305" s="64">
        <v>140</v>
      </c>
    </row>
    <row r="306" spans="1:28" ht="15.75" customHeight="1" x14ac:dyDescent="0.3">
      <c r="A306" s="35" t="s">
        <v>59</v>
      </c>
      <c r="B306" s="35" t="str" cm="1">
        <f t="array" ref="B306">_xlfn.XLOOKUP(tbl_Pruebas[[#This Row],[Matrícula]],tbl_players[Matrícula],tbl_players[Nombres]&amp;" "&amp;tbl_players[Apellidos])</f>
        <v>Ian Gabriel Rivera Reyes</v>
      </c>
      <c r="C306" s="119" t="str">
        <f>_xlfn.XLOOKUP(tbl_Pruebas[[#This Row],[Matrícula]],tbl_players[Matrícula],tbl_players[Pos])</f>
        <v>DL</v>
      </c>
      <c r="D306" s="25">
        <v>44986</v>
      </c>
      <c r="E306" s="120"/>
      <c r="F306" s="27"/>
      <c r="G306" s="45" t="str">
        <f t="shared" si="28"/>
        <v/>
      </c>
      <c r="H306" s="59"/>
      <c r="I306" s="30"/>
      <c r="J306" s="89"/>
      <c r="K306" s="46" t="str">
        <f t="shared" si="29"/>
        <v/>
      </c>
      <c r="L306" s="28"/>
      <c r="M306" s="28"/>
      <c r="N306" s="46" t="str">
        <f t="shared" si="30"/>
        <v/>
      </c>
      <c r="O306" s="72"/>
      <c r="P306" s="30"/>
      <c r="Q306" s="46" t="str">
        <f t="shared" si="31"/>
        <v/>
      </c>
      <c r="R306" s="72"/>
      <c r="S306" s="28"/>
      <c r="T306" s="40">
        <f t="shared" si="32"/>
        <v>140</v>
      </c>
      <c r="U306" s="26">
        <v>140</v>
      </c>
      <c r="V306" s="26">
        <v>140</v>
      </c>
      <c r="W306" s="51">
        <f t="shared" si="33"/>
        <v>140</v>
      </c>
      <c r="X306" s="59">
        <v>130</v>
      </c>
      <c r="Y306" s="29">
        <v>140</v>
      </c>
      <c r="Z306" s="42">
        <f t="shared" si="34"/>
        <v>200</v>
      </c>
      <c r="AA306" s="59">
        <v>180</v>
      </c>
      <c r="AB306" s="29">
        <v>200</v>
      </c>
    </row>
    <row r="307" spans="1:28" ht="15.75" customHeight="1" x14ac:dyDescent="0.3">
      <c r="A307" s="35" t="s">
        <v>72</v>
      </c>
      <c r="B307" s="35" t="str" cm="1">
        <f t="array" ref="B307">_xlfn.XLOOKUP(tbl_Pruebas[[#This Row],[Matrícula]],tbl_players[Matrícula],tbl_players[Nombres]&amp;" "&amp;tbl_players[Apellidos])</f>
        <v>Alfonso Efraín Cruz Pérez</v>
      </c>
      <c r="C307" s="119" t="str">
        <f>_xlfn.XLOOKUP(tbl_Pruebas[[#This Row],[Matrícula]],tbl_players[Matrícula],tbl_players[Pos])</f>
        <v>LB</v>
      </c>
      <c r="D307" s="25">
        <v>44986</v>
      </c>
      <c r="E307" s="120"/>
      <c r="F307" s="27"/>
      <c r="G307" s="45" t="str">
        <f t="shared" si="28"/>
        <v/>
      </c>
      <c r="H307" s="59"/>
      <c r="I307" s="30"/>
      <c r="J307" s="111"/>
      <c r="K307" s="46" t="str">
        <f t="shared" si="29"/>
        <v/>
      </c>
      <c r="L307" s="28"/>
      <c r="M307" s="28"/>
      <c r="N307" s="46" t="str">
        <f t="shared" si="30"/>
        <v/>
      </c>
      <c r="O307" s="72"/>
      <c r="P307" s="30"/>
      <c r="Q307" s="46" t="str">
        <f t="shared" si="31"/>
        <v/>
      </c>
      <c r="R307" s="72"/>
      <c r="S307" s="28"/>
      <c r="T307" s="40">
        <f t="shared" si="32"/>
        <v>110</v>
      </c>
      <c r="U307" s="26">
        <v>110</v>
      </c>
      <c r="V307" s="26">
        <v>110</v>
      </c>
      <c r="W307" s="51">
        <f t="shared" si="33"/>
        <v>130</v>
      </c>
      <c r="X307" s="59">
        <v>120</v>
      </c>
      <c r="Y307" s="29">
        <v>130</v>
      </c>
      <c r="Z307" s="42">
        <f t="shared" si="34"/>
        <v>190</v>
      </c>
      <c r="AA307" s="59">
        <v>185</v>
      </c>
      <c r="AB307" s="29">
        <v>190</v>
      </c>
    </row>
    <row r="308" spans="1:28" ht="15.75" customHeight="1" x14ac:dyDescent="0.3">
      <c r="A308" s="35" t="s">
        <v>337</v>
      </c>
      <c r="B308" s="35" t="str" cm="1">
        <f t="array" ref="B308">_xlfn.XLOOKUP(tbl_Pruebas[[#This Row],[Matrícula]],tbl_players[Matrícula],tbl_players[Nombres]&amp;" "&amp;tbl_players[Apellidos])</f>
        <v>Jioshi Morrison Gonzalez</v>
      </c>
      <c r="C308" s="119" t="str">
        <f>_xlfn.XLOOKUP(tbl_Pruebas[[#This Row],[Matrícula]],tbl_players[Matrícula],tbl_players[Pos])</f>
        <v>DL</v>
      </c>
      <c r="D308" s="25">
        <v>44986</v>
      </c>
      <c r="E308" s="120"/>
      <c r="F308" s="27"/>
      <c r="G308" s="45" t="str">
        <f t="shared" si="28"/>
        <v/>
      </c>
      <c r="H308" s="59"/>
      <c r="I308" s="30"/>
      <c r="J308" s="111"/>
      <c r="K308" s="46" t="str">
        <f t="shared" si="29"/>
        <v/>
      </c>
      <c r="L308" s="28"/>
      <c r="M308" s="28"/>
      <c r="N308" s="46" t="str">
        <f t="shared" si="30"/>
        <v/>
      </c>
      <c r="O308" s="72"/>
      <c r="P308" s="30"/>
      <c r="Q308" s="46" t="str">
        <f t="shared" si="31"/>
        <v/>
      </c>
      <c r="R308" s="72"/>
      <c r="S308" s="28"/>
      <c r="T308" s="40">
        <f t="shared" si="32"/>
        <v>150</v>
      </c>
      <c r="U308" s="26">
        <v>150</v>
      </c>
      <c r="V308" s="26">
        <v>150</v>
      </c>
      <c r="W308" s="51">
        <f t="shared" si="33"/>
        <v>145</v>
      </c>
      <c r="X308" s="59">
        <v>130</v>
      </c>
      <c r="Y308" s="29">
        <v>145</v>
      </c>
      <c r="Z308" s="42">
        <f t="shared" si="34"/>
        <v>230</v>
      </c>
      <c r="AA308" s="59">
        <v>220</v>
      </c>
      <c r="AB308" s="29">
        <v>230</v>
      </c>
    </row>
    <row r="309" spans="1:28" ht="15.75" customHeight="1" x14ac:dyDescent="0.3">
      <c r="A309" s="35" t="s">
        <v>147</v>
      </c>
      <c r="B309" s="35" t="str" cm="1">
        <f t="array" ref="B309">_xlfn.XLOOKUP(tbl_Pruebas[[#This Row],[Matrícula]],tbl_players[Matrícula],tbl_players[Nombres]&amp;" "&amp;tbl_players[Apellidos])</f>
        <v>Marlon Iván Canales Ramírez</v>
      </c>
      <c r="C309" s="119" t="str">
        <f>_xlfn.XLOOKUP(tbl_Pruebas[[#This Row],[Matrícula]],tbl_players[Matrícula],tbl_players[Pos])</f>
        <v>WR</v>
      </c>
      <c r="D309" s="25">
        <v>44986</v>
      </c>
      <c r="E309" s="120"/>
      <c r="F309" s="27"/>
      <c r="G309" s="46" t="str">
        <f t="shared" si="28"/>
        <v/>
      </c>
      <c r="H309" s="59"/>
      <c r="I309" s="30"/>
      <c r="J309" s="111"/>
      <c r="K309" s="46" t="str">
        <f t="shared" si="29"/>
        <v/>
      </c>
      <c r="L309" s="28"/>
      <c r="M309" s="28"/>
      <c r="N309" s="46" t="str">
        <f t="shared" si="30"/>
        <v/>
      </c>
      <c r="O309" s="72"/>
      <c r="P309" s="30"/>
      <c r="Q309" s="46" t="str">
        <f t="shared" si="31"/>
        <v/>
      </c>
      <c r="R309" s="72"/>
      <c r="S309" s="28"/>
      <c r="T309" s="40">
        <f t="shared" si="32"/>
        <v>80</v>
      </c>
      <c r="U309" s="28">
        <v>70</v>
      </c>
      <c r="V309" s="28">
        <v>80</v>
      </c>
      <c r="W309" s="51">
        <f t="shared" si="33"/>
        <v>90</v>
      </c>
      <c r="X309" s="72">
        <v>80</v>
      </c>
      <c r="Y309" s="30">
        <v>90</v>
      </c>
      <c r="Z309" s="43">
        <f t="shared" si="34"/>
        <v>110</v>
      </c>
      <c r="AA309" s="72">
        <v>100</v>
      </c>
      <c r="AB309" s="30">
        <v>110</v>
      </c>
    </row>
    <row r="310" spans="1:28" ht="15.75" customHeight="1" x14ac:dyDescent="0.3">
      <c r="A310" s="35" t="s">
        <v>30</v>
      </c>
      <c r="B310" s="35" t="str" cm="1">
        <f t="array" ref="B310">_xlfn.XLOOKUP(tbl_Pruebas[[#This Row],[Matrícula]],tbl_players[Matrícula],tbl_players[Nombres]&amp;" "&amp;tbl_players[Apellidos])</f>
        <v>Sebastián Valdespino Tamayo</v>
      </c>
      <c r="C310" s="119" t="str">
        <f>_xlfn.XLOOKUP(tbl_Pruebas[[#This Row],[Matrícula]],tbl_players[Matrícula],tbl_players[Pos])</f>
        <v>S</v>
      </c>
      <c r="D310" s="25">
        <v>44986</v>
      </c>
      <c r="E310" s="120"/>
      <c r="F310" s="27"/>
      <c r="G310" s="45" t="str">
        <f t="shared" si="28"/>
        <v/>
      </c>
      <c r="H310" s="59"/>
      <c r="I310" s="30"/>
      <c r="J310" s="111"/>
      <c r="K310" s="46" t="str">
        <f t="shared" si="29"/>
        <v/>
      </c>
      <c r="L310" s="28"/>
      <c r="M310" s="28"/>
      <c r="N310" s="46" t="str">
        <f t="shared" si="30"/>
        <v/>
      </c>
      <c r="O310" s="72"/>
      <c r="P310" s="30"/>
      <c r="Q310" s="46" t="str">
        <f t="shared" si="31"/>
        <v/>
      </c>
      <c r="R310" s="72"/>
      <c r="S310" s="28"/>
      <c r="T310" s="40">
        <f t="shared" si="32"/>
        <v>105</v>
      </c>
      <c r="U310" s="26">
        <v>100</v>
      </c>
      <c r="V310" s="26">
        <v>105</v>
      </c>
      <c r="W310" s="51" t="str">
        <f t="shared" si="33"/>
        <v/>
      </c>
      <c r="X310" s="72"/>
      <c r="Y310" s="30"/>
      <c r="Z310" s="43" t="str">
        <f t="shared" si="34"/>
        <v/>
      </c>
      <c r="AA310" s="72"/>
      <c r="AB310" s="30"/>
    </row>
    <row r="311" spans="1:28" ht="15.75" customHeight="1" x14ac:dyDescent="0.3">
      <c r="A311" s="35" t="s">
        <v>125</v>
      </c>
      <c r="B311" s="35" t="str" cm="1">
        <f t="array" ref="B311">_xlfn.XLOOKUP(tbl_Pruebas[[#This Row],[Matrícula]],tbl_players[Matrícula],tbl_players[Nombres]&amp;" "&amp;tbl_players[Apellidos])</f>
        <v>Emilio Gómez Montuy</v>
      </c>
      <c r="C311" s="119" t="str">
        <f>_xlfn.XLOOKUP(tbl_Pruebas[[#This Row],[Matrícula]],tbl_players[Matrícula],tbl_players[Pos])</f>
        <v>RB</v>
      </c>
      <c r="D311" s="25">
        <v>44986</v>
      </c>
      <c r="E311" s="120"/>
      <c r="F311" s="27"/>
      <c r="G311" s="45" t="str">
        <f t="shared" si="28"/>
        <v/>
      </c>
      <c r="H311" s="59"/>
      <c r="I311" s="30"/>
      <c r="J311" s="111"/>
      <c r="K311" s="46" t="str">
        <f t="shared" si="29"/>
        <v/>
      </c>
      <c r="L311" s="28"/>
      <c r="M311" s="28"/>
      <c r="N311" s="46" t="str">
        <f t="shared" si="30"/>
        <v/>
      </c>
      <c r="O311" s="72"/>
      <c r="P311" s="30"/>
      <c r="Q311" s="46" t="str">
        <f t="shared" si="31"/>
        <v/>
      </c>
      <c r="R311" s="72"/>
      <c r="S311" s="28"/>
      <c r="T311" s="40">
        <f t="shared" si="32"/>
        <v>115</v>
      </c>
      <c r="U311" s="26">
        <v>110</v>
      </c>
      <c r="V311" s="26">
        <v>115</v>
      </c>
      <c r="W311" s="51">
        <f t="shared" si="33"/>
        <v>115</v>
      </c>
      <c r="X311" s="59">
        <v>115</v>
      </c>
      <c r="Y311" s="29">
        <v>115</v>
      </c>
      <c r="Z311" s="42">
        <f t="shared" si="34"/>
        <v>155</v>
      </c>
      <c r="AA311" s="59">
        <v>150</v>
      </c>
      <c r="AB311" s="29">
        <v>155</v>
      </c>
    </row>
    <row r="312" spans="1:28" ht="15.75" customHeight="1" x14ac:dyDescent="0.3">
      <c r="A312" s="35" t="s">
        <v>46</v>
      </c>
      <c r="B312" s="35" t="str" cm="1">
        <f t="array" ref="B312">_xlfn.XLOOKUP(tbl_Pruebas[[#This Row],[Matrícula]],tbl_players[Matrícula],tbl_players[Nombres]&amp;" "&amp;tbl_players[Apellidos])</f>
        <v>Emmanuel Gallegos Montiel</v>
      </c>
      <c r="C312" s="119" t="str">
        <f>_xlfn.XLOOKUP(tbl_Pruebas[[#This Row],[Matrícula]],tbl_players[Matrícula],tbl_players[Pos])</f>
        <v>CB</v>
      </c>
      <c r="D312" s="25">
        <v>44986</v>
      </c>
      <c r="E312" s="120"/>
      <c r="F312" s="27"/>
      <c r="G312" s="45" t="str">
        <f t="shared" si="28"/>
        <v/>
      </c>
      <c r="H312" s="59"/>
      <c r="I312" s="30"/>
      <c r="J312" s="111"/>
      <c r="K312" s="46" t="str">
        <f t="shared" si="29"/>
        <v/>
      </c>
      <c r="L312" s="28"/>
      <c r="M312" s="28"/>
      <c r="N312" s="46" t="str">
        <f t="shared" si="30"/>
        <v/>
      </c>
      <c r="O312" s="72"/>
      <c r="P312" s="30"/>
      <c r="Q312" s="46" t="str">
        <f t="shared" si="31"/>
        <v/>
      </c>
      <c r="R312" s="72"/>
      <c r="S312" s="28"/>
      <c r="T312" s="40">
        <f t="shared" si="32"/>
        <v>90</v>
      </c>
      <c r="U312" s="26">
        <v>80</v>
      </c>
      <c r="V312" s="26">
        <v>90</v>
      </c>
      <c r="W312" s="51">
        <f t="shared" si="33"/>
        <v>105</v>
      </c>
      <c r="X312" s="59">
        <v>100</v>
      </c>
      <c r="Y312" s="29">
        <v>105</v>
      </c>
      <c r="Z312" s="42">
        <f t="shared" si="34"/>
        <v>130</v>
      </c>
      <c r="AA312" s="59">
        <v>120</v>
      </c>
      <c r="AB312" s="29">
        <v>130</v>
      </c>
    </row>
    <row r="313" spans="1:28" ht="15.75" customHeight="1" x14ac:dyDescent="0.3">
      <c r="A313" s="35" t="s">
        <v>55</v>
      </c>
      <c r="B313" s="35" t="str" cm="1">
        <f t="array" ref="B313">_xlfn.XLOOKUP(tbl_Pruebas[[#This Row],[Matrícula]],tbl_players[Matrícula],tbl_players[Nombres]&amp;" "&amp;tbl_players[Apellidos])</f>
        <v>Iván Andrés Pérez Fletes</v>
      </c>
      <c r="C313" s="119" t="str">
        <f>_xlfn.XLOOKUP(tbl_Pruebas[[#This Row],[Matrícula]],tbl_players[Matrícula],tbl_players[Pos])</f>
        <v>DL</v>
      </c>
      <c r="D313" s="25">
        <v>44986</v>
      </c>
      <c r="E313" s="120"/>
      <c r="F313" s="27"/>
      <c r="G313" s="45" t="str">
        <f t="shared" si="28"/>
        <v/>
      </c>
      <c r="H313" s="59"/>
      <c r="I313" s="30"/>
      <c r="J313" s="111"/>
      <c r="K313" s="46" t="str">
        <f t="shared" si="29"/>
        <v/>
      </c>
      <c r="L313" s="28"/>
      <c r="M313" s="28"/>
      <c r="N313" s="46" t="str">
        <f t="shared" si="30"/>
        <v/>
      </c>
      <c r="O313" s="72"/>
      <c r="P313" s="30"/>
      <c r="Q313" s="46" t="str">
        <f t="shared" si="31"/>
        <v/>
      </c>
      <c r="R313" s="72"/>
      <c r="S313" s="28"/>
      <c r="T313" s="40">
        <f t="shared" si="32"/>
        <v>140</v>
      </c>
      <c r="U313" s="26">
        <v>140</v>
      </c>
      <c r="V313" s="26">
        <v>140</v>
      </c>
      <c r="W313" s="51">
        <f t="shared" si="33"/>
        <v>115</v>
      </c>
      <c r="X313" s="59">
        <v>100</v>
      </c>
      <c r="Y313" s="29">
        <v>115</v>
      </c>
      <c r="Z313" s="42">
        <f t="shared" si="34"/>
        <v>180</v>
      </c>
      <c r="AA313" s="59">
        <v>175</v>
      </c>
      <c r="AB313" s="29">
        <v>180</v>
      </c>
    </row>
    <row r="314" spans="1:28" ht="15.75" customHeight="1" x14ac:dyDescent="0.3">
      <c r="A314" s="35" t="s">
        <v>108</v>
      </c>
      <c r="B314" s="35" t="str" cm="1">
        <f t="array" ref="B314">_xlfn.XLOOKUP(tbl_Pruebas[[#This Row],[Matrícula]],tbl_players[Matrícula],tbl_players[Nombres]&amp;" "&amp;tbl_players[Apellidos])</f>
        <v>Edgar Santiago Martín Del Campo Mejía</v>
      </c>
      <c r="C314" s="119" t="str">
        <f>_xlfn.XLOOKUP(tbl_Pruebas[[#This Row],[Matrícula]],tbl_players[Matrícula],tbl_players[Pos])</f>
        <v>OL</v>
      </c>
      <c r="D314" s="25">
        <v>44986</v>
      </c>
      <c r="E314" s="120"/>
      <c r="F314" s="27"/>
      <c r="G314" s="46" t="str">
        <f t="shared" si="28"/>
        <v/>
      </c>
      <c r="H314" s="59"/>
      <c r="I314" s="30"/>
      <c r="J314" s="111"/>
      <c r="K314" s="46" t="str">
        <f t="shared" si="29"/>
        <v/>
      </c>
      <c r="L314" s="28"/>
      <c r="M314" s="28"/>
      <c r="N314" s="46" t="str">
        <f t="shared" si="30"/>
        <v/>
      </c>
      <c r="O314" s="72"/>
      <c r="P314" s="30"/>
      <c r="Q314" s="46" t="str">
        <f t="shared" si="31"/>
        <v/>
      </c>
      <c r="R314" s="72"/>
      <c r="S314" s="28"/>
      <c r="T314" s="40">
        <f t="shared" si="32"/>
        <v>100</v>
      </c>
      <c r="U314" s="28">
        <v>90</v>
      </c>
      <c r="V314" s="28">
        <v>100</v>
      </c>
      <c r="W314" s="51">
        <f t="shared" si="33"/>
        <v>90</v>
      </c>
      <c r="X314" s="72">
        <v>90</v>
      </c>
      <c r="Y314" s="30">
        <v>90</v>
      </c>
      <c r="Z314" s="43">
        <f t="shared" si="34"/>
        <v>130</v>
      </c>
      <c r="AA314" s="72">
        <v>120</v>
      </c>
      <c r="AB314" s="30">
        <v>130</v>
      </c>
    </row>
    <row r="315" spans="1:28" ht="15.75" customHeight="1" x14ac:dyDescent="0.3">
      <c r="A315" s="35" t="s">
        <v>63</v>
      </c>
      <c r="B315" s="35" t="str" cm="1">
        <f t="array" ref="B315">_xlfn.XLOOKUP(tbl_Pruebas[[#This Row],[Matrícula]],tbl_players[Matrícula],tbl_players[Nombres]&amp;" "&amp;tbl_players[Apellidos])</f>
        <v>Omar David Ríos Monjaraz</v>
      </c>
      <c r="C315" s="119" t="str">
        <f>_xlfn.XLOOKUP(tbl_Pruebas[[#This Row],[Matrícula]],tbl_players[Matrícula],tbl_players[Pos])</f>
        <v>DL</v>
      </c>
      <c r="D315" s="25">
        <v>44986</v>
      </c>
      <c r="E315" s="120"/>
      <c r="F315" s="27"/>
      <c r="G315" s="45" t="str">
        <f t="shared" si="28"/>
        <v/>
      </c>
      <c r="H315" s="59"/>
      <c r="I315" s="30"/>
      <c r="J315" s="111"/>
      <c r="K315" s="46" t="str">
        <f t="shared" si="29"/>
        <v/>
      </c>
      <c r="L315" s="28"/>
      <c r="M315" s="28"/>
      <c r="N315" s="46" t="str">
        <f t="shared" si="30"/>
        <v/>
      </c>
      <c r="O315" s="72"/>
      <c r="P315" s="30"/>
      <c r="Q315" s="46" t="str">
        <f t="shared" si="31"/>
        <v/>
      </c>
      <c r="R315" s="72"/>
      <c r="S315" s="28"/>
      <c r="T315" s="40">
        <f t="shared" si="32"/>
        <v>130</v>
      </c>
      <c r="U315" s="26">
        <v>130</v>
      </c>
      <c r="V315" s="26">
        <v>130</v>
      </c>
      <c r="W315" s="51">
        <f t="shared" si="33"/>
        <v>120</v>
      </c>
      <c r="X315" s="59">
        <v>110</v>
      </c>
      <c r="Y315" s="29">
        <v>120</v>
      </c>
      <c r="Z315" s="42">
        <f t="shared" si="34"/>
        <v>200</v>
      </c>
      <c r="AA315" s="59">
        <v>180</v>
      </c>
      <c r="AB315" s="29">
        <v>200</v>
      </c>
    </row>
    <row r="316" spans="1:28" ht="15.75" customHeight="1" x14ac:dyDescent="0.3">
      <c r="A316" s="35" t="s">
        <v>36</v>
      </c>
      <c r="B316" s="35" t="str" cm="1">
        <f t="array" ref="B316">_xlfn.XLOOKUP(tbl_Pruebas[[#This Row],[Matrícula]],tbl_players[Matrícula],tbl_players[Nombres]&amp;" "&amp;tbl_players[Apellidos])</f>
        <v>Gabriel Encalada Gallardo</v>
      </c>
      <c r="C316" s="119" t="str">
        <f>_xlfn.XLOOKUP(tbl_Pruebas[[#This Row],[Matrícula]],tbl_players[Matrícula],tbl_players[Pos])</f>
        <v>CB</v>
      </c>
      <c r="D316" s="25">
        <v>44986</v>
      </c>
      <c r="E316" s="120"/>
      <c r="F316" s="27"/>
      <c r="G316" s="45" t="str">
        <f t="shared" si="28"/>
        <v/>
      </c>
      <c r="H316" s="59"/>
      <c r="I316" s="30"/>
      <c r="J316" s="111"/>
      <c r="K316" s="46" t="str">
        <f t="shared" si="29"/>
        <v/>
      </c>
      <c r="L316" s="28"/>
      <c r="M316" s="28"/>
      <c r="N316" s="46" t="str">
        <f t="shared" si="30"/>
        <v/>
      </c>
      <c r="O316" s="72"/>
      <c r="P316" s="30"/>
      <c r="Q316" s="46" t="str">
        <f t="shared" si="31"/>
        <v/>
      </c>
      <c r="R316" s="72"/>
      <c r="S316" s="28"/>
      <c r="T316" s="40">
        <f t="shared" si="32"/>
        <v>100</v>
      </c>
      <c r="U316" s="26">
        <v>90</v>
      </c>
      <c r="V316" s="26">
        <v>100</v>
      </c>
      <c r="W316" s="51">
        <f t="shared" si="33"/>
        <v>115</v>
      </c>
      <c r="X316" s="59">
        <v>110</v>
      </c>
      <c r="Y316" s="29">
        <v>115</v>
      </c>
      <c r="Z316" s="42">
        <f t="shared" si="34"/>
        <v>155</v>
      </c>
      <c r="AA316" s="59">
        <v>150</v>
      </c>
      <c r="AB316" s="29">
        <v>155</v>
      </c>
    </row>
    <row r="317" spans="1:28" ht="15.75" customHeight="1" x14ac:dyDescent="0.3">
      <c r="A317" s="35" t="s">
        <v>137</v>
      </c>
      <c r="B317" s="35" t="str" cm="1">
        <f t="array" ref="B317">_xlfn.XLOOKUP(tbl_Pruebas[[#This Row],[Matrícula]],tbl_players[Matrícula],tbl_players[Nombres]&amp;" "&amp;tbl_players[Apellidos])</f>
        <v>Bruno Zuradelli Ramírez</v>
      </c>
      <c r="C317" s="119" t="str">
        <f>_xlfn.XLOOKUP(tbl_Pruebas[[#This Row],[Matrícula]],tbl_players[Matrícula],tbl_players[Pos])</f>
        <v>WR</v>
      </c>
      <c r="D317" s="25">
        <v>44986</v>
      </c>
      <c r="E317" s="120"/>
      <c r="F317" s="27"/>
      <c r="G317" s="45" t="str">
        <f t="shared" si="28"/>
        <v/>
      </c>
      <c r="H317" s="59"/>
      <c r="I317" s="30"/>
      <c r="J317" s="111"/>
      <c r="K317" s="46" t="str">
        <f t="shared" si="29"/>
        <v/>
      </c>
      <c r="L317" s="28"/>
      <c r="M317" s="28"/>
      <c r="N317" s="46" t="str">
        <f t="shared" si="30"/>
        <v/>
      </c>
      <c r="O317" s="72"/>
      <c r="P317" s="30"/>
      <c r="Q317" s="46" t="str">
        <f t="shared" si="31"/>
        <v/>
      </c>
      <c r="R317" s="72"/>
      <c r="S317" s="28"/>
      <c r="T317" s="40">
        <f t="shared" si="32"/>
        <v>95</v>
      </c>
      <c r="U317" s="26">
        <v>90</v>
      </c>
      <c r="V317" s="26">
        <v>95</v>
      </c>
      <c r="W317" s="51" t="str">
        <f t="shared" si="33"/>
        <v/>
      </c>
      <c r="X317" s="72"/>
      <c r="Y317" s="30"/>
      <c r="Z317" s="43" t="str">
        <f t="shared" si="34"/>
        <v/>
      </c>
      <c r="AA317" s="72"/>
      <c r="AB317" s="30"/>
    </row>
    <row r="318" spans="1:28" ht="15.75" customHeight="1" x14ac:dyDescent="0.3">
      <c r="A318" s="35" t="s">
        <v>68</v>
      </c>
      <c r="B318" s="35" t="str" cm="1">
        <f t="array" ref="B318">_xlfn.XLOOKUP(tbl_Pruebas[[#This Row],[Matrícula]],tbl_players[Matrícula],tbl_players[Nombres]&amp;" "&amp;tbl_players[Apellidos])</f>
        <v>Mauricio Xavier Rodea Zempoalteca</v>
      </c>
      <c r="C318" s="119" t="str">
        <f>_xlfn.XLOOKUP(tbl_Pruebas[[#This Row],[Matrícula]],tbl_players[Matrícula],tbl_players[Pos])</f>
        <v>LB</v>
      </c>
      <c r="D318" s="25">
        <v>44986</v>
      </c>
      <c r="E318" s="120"/>
      <c r="F318" s="27"/>
      <c r="G318" s="45" t="str">
        <f t="shared" si="28"/>
        <v/>
      </c>
      <c r="H318" s="59"/>
      <c r="I318" s="30"/>
      <c r="J318" s="111"/>
      <c r="K318" s="46" t="str">
        <f t="shared" si="29"/>
        <v/>
      </c>
      <c r="L318" s="28"/>
      <c r="M318" s="28"/>
      <c r="N318" s="46" t="str">
        <f t="shared" si="30"/>
        <v/>
      </c>
      <c r="O318" s="72"/>
      <c r="P318" s="30"/>
      <c r="Q318" s="46" t="str">
        <f t="shared" si="31"/>
        <v/>
      </c>
      <c r="R318" s="72"/>
      <c r="S318" s="28"/>
      <c r="T318" s="40">
        <f t="shared" si="32"/>
        <v>125</v>
      </c>
      <c r="U318" s="26">
        <v>120</v>
      </c>
      <c r="V318" s="26">
        <v>125</v>
      </c>
      <c r="W318" s="51">
        <f t="shared" si="33"/>
        <v>115</v>
      </c>
      <c r="X318" s="59">
        <v>115</v>
      </c>
      <c r="Y318" s="29">
        <v>115</v>
      </c>
      <c r="Z318" s="42">
        <f t="shared" si="34"/>
        <v>160</v>
      </c>
      <c r="AA318" s="59">
        <v>160</v>
      </c>
      <c r="AB318" s="29">
        <v>160</v>
      </c>
    </row>
    <row r="319" spans="1:28" ht="15.75" customHeight="1" x14ac:dyDescent="0.3">
      <c r="A319" s="35" t="s">
        <v>141</v>
      </c>
      <c r="B319" s="35" t="str" cm="1">
        <f t="array" ref="B319">_xlfn.XLOOKUP(tbl_Pruebas[[#This Row],[Matrícula]],tbl_players[Matrícula],tbl_players[Nombres]&amp;" "&amp;tbl_players[Apellidos])</f>
        <v>Enrique Sánchez Meixueiro</v>
      </c>
      <c r="C319" s="119" t="str">
        <f>_xlfn.XLOOKUP(tbl_Pruebas[[#This Row],[Matrícula]],tbl_players[Matrícula],tbl_players[Pos])</f>
        <v>WR</v>
      </c>
      <c r="D319" s="25">
        <v>44986</v>
      </c>
      <c r="E319" s="120"/>
      <c r="F319" s="27"/>
      <c r="G319" s="45" t="str">
        <f t="shared" si="28"/>
        <v/>
      </c>
      <c r="H319" s="59"/>
      <c r="I319" s="30"/>
      <c r="J319" s="111"/>
      <c r="K319" s="46" t="str">
        <f t="shared" si="29"/>
        <v/>
      </c>
      <c r="L319" s="28"/>
      <c r="M319" s="28"/>
      <c r="N319" s="46" t="str">
        <f t="shared" si="30"/>
        <v/>
      </c>
      <c r="O319" s="72"/>
      <c r="P319" s="30"/>
      <c r="Q319" s="46" t="str">
        <f t="shared" si="31"/>
        <v/>
      </c>
      <c r="R319" s="72"/>
      <c r="S319" s="28"/>
      <c r="T319" s="40">
        <f t="shared" si="32"/>
        <v>120</v>
      </c>
      <c r="U319" s="26">
        <v>115</v>
      </c>
      <c r="V319" s="26">
        <v>120</v>
      </c>
      <c r="W319" s="51">
        <f t="shared" si="33"/>
        <v>130</v>
      </c>
      <c r="X319" s="59">
        <v>120</v>
      </c>
      <c r="Y319" s="29">
        <v>130</v>
      </c>
      <c r="Z319" s="42">
        <f t="shared" si="34"/>
        <v>150</v>
      </c>
      <c r="AA319" s="59">
        <v>140</v>
      </c>
      <c r="AB319" s="29">
        <v>150</v>
      </c>
    </row>
    <row r="320" spans="1:28" ht="15.75" customHeight="1" x14ac:dyDescent="0.3">
      <c r="A320" s="35" t="s">
        <v>21</v>
      </c>
      <c r="B320" s="35" t="str" cm="1">
        <f t="array" ref="B320">_xlfn.XLOOKUP(tbl_Pruebas[[#This Row],[Matrícula]],tbl_players[Matrícula],tbl_players[Nombres]&amp;" "&amp;tbl_players[Apellidos])</f>
        <v>David Bazaldúa Méndez</v>
      </c>
      <c r="C320" s="119" t="str">
        <f>_xlfn.XLOOKUP(tbl_Pruebas[[#This Row],[Matrícula]],tbl_players[Matrícula],tbl_players[Pos])</f>
        <v>S</v>
      </c>
      <c r="D320" s="25">
        <v>44986</v>
      </c>
      <c r="E320" s="120"/>
      <c r="F320" s="27"/>
      <c r="G320" s="45" t="str">
        <f t="shared" si="28"/>
        <v/>
      </c>
      <c r="H320" s="59"/>
      <c r="I320" s="30"/>
      <c r="J320" s="111"/>
      <c r="K320" s="46" t="str">
        <f t="shared" si="29"/>
        <v/>
      </c>
      <c r="L320" s="28"/>
      <c r="M320" s="28"/>
      <c r="N320" s="46" t="str">
        <f t="shared" si="30"/>
        <v/>
      </c>
      <c r="O320" s="72"/>
      <c r="P320" s="30"/>
      <c r="Q320" s="46" t="str">
        <f t="shared" si="31"/>
        <v/>
      </c>
      <c r="R320" s="72"/>
      <c r="S320" s="28"/>
      <c r="T320" s="40">
        <f t="shared" si="32"/>
        <v>110</v>
      </c>
      <c r="U320" s="26">
        <v>100</v>
      </c>
      <c r="V320" s="26">
        <v>110</v>
      </c>
      <c r="W320" s="51">
        <f t="shared" si="33"/>
        <v>100</v>
      </c>
      <c r="X320" s="59">
        <v>90</v>
      </c>
      <c r="Y320" s="29">
        <v>100</v>
      </c>
      <c r="Z320" s="42">
        <f t="shared" si="34"/>
        <v>150</v>
      </c>
      <c r="AA320" s="59">
        <v>140</v>
      </c>
      <c r="AB320" s="29">
        <v>150</v>
      </c>
    </row>
    <row r="321" spans="1:28" ht="15.75" customHeight="1" x14ac:dyDescent="0.3">
      <c r="A321" s="35" t="s">
        <v>42</v>
      </c>
      <c r="B321" s="35" t="str" cm="1">
        <f t="array" ref="B321">_xlfn.XLOOKUP(tbl_Pruebas[[#This Row],[Matrícula]],tbl_players[Matrícula],tbl_players[Nombres]&amp;" "&amp;tbl_players[Apellidos])</f>
        <v>Jorge Andrés González Salazar</v>
      </c>
      <c r="C321" s="119" t="str">
        <f>_xlfn.XLOOKUP(tbl_Pruebas[[#This Row],[Matrícula]],tbl_players[Matrícula],tbl_players[Pos])</f>
        <v>S</v>
      </c>
      <c r="D321" s="25">
        <v>44986</v>
      </c>
      <c r="E321" s="120"/>
      <c r="F321" s="27"/>
      <c r="G321" s="45" t="str">
        <f t="shared" si="28"/>
        <v/>
      </c>
      <c r="H321" s="59"/>
      <c r="I321" s="30"/>
      <c r="J321" s="111"/>
      <c r="K321" s="46" t="str">
        <f t="shared" si="29"/>
        <v/>
      </c>
      <c r="L321" s="28"/>
      <c r="M321" s="28"/>
      <c r="N321" s="46" t="str">
        <f t="shared" si="30"/>
        <v/>
      </c>
      <c r="O321" s="72"/>
      <c r="P321" s="30"/>
      <c r="Q321" s="46" t="str">
        <f t="shared" si="31"/>
        <v/>
      </c>
      <c r="R321" s="72"/>
      <c r="S321" s="28"/>
      <c r="T321" s="40">
        <f t="shared" si="32"/>
        <v>120</v>
      </c>
      <c r="U321" s="26">
        <v>110</v>
      </c>
      <c r="V321" s="26">
        <v>120</v>
      </c>
      <c r="W321" s="51">
        <f t="shared" si="33"/>
        <v>110</v>
      </c>
      <c r="X321" s="59">
        <v>105</v>
      </c>
      <c r="Y321" s="29">
        <v>110</v>
      </c>
      <c r="Z321" s="42">
        <f t="shared" si="34"/>
        <v>160</v>
      </c>
      <c r="AA321" s="59">
        <v>150</v>
      </c>
      <c r="AB321" s="29">
        <v>160</v>
      </c>
    </row>
    <row r="322" spans="1:28" ht="15.75" customHeight="1" x14ac:dyDescent="0.3">
      <c r="A322" s="35" t="s">
        <v>19</v>
      </c>
      <c r="B322" s="35" t="str" cm="1">
        <f t="array" ref="B322">_xlfn.XLOOKUP(tbl_Pruebas[[#This Row],[Matrícula]],tbl_players[Matrícula],tbl_players[Nombres]&amp;" "&amp;tbl_players[Apellidos])</f>
        <v>Paulo Lerma Aburto</v>
      </c>
      <c r="C322" s="119" t="str">
        <f>_xlfn.XLOOKUP(tbl_Pruebas[[#This Row],[Matrícula]],tbl_players[Matrícula],tbl_players[Pos])</f>
        <v>S</v>
      </c>
      <c r="D322" s="25">
        <v>44986</v>
      </c>
      <c r="E322" s="120"/>
      <c r="F322" s="27"/>
      <c r="G322" s="45" t="str">
        <f t="shared" ref="G322:G378" si="35">IF(OR(H322="F", I322="F"), "", IF(AND(ISNUMBER(H322), ISNUMBER(I322)), MIN(H322, I322), IF(ISNUMBER(H322), H322, IF(ISNUMBER(I322), I322, ""))))</f>
        <v/>
      </c>
      <c r="H322" s="59"/>
      <c r="I322" s="30"/>
      <c r="J322" s="111"/>
      <c r="K322" s="46" t="str">
        <f t="shared" ref="K322:K378" si="36">IF(AND(ISNUMBER(L322), ISNUMBER(M322)), MIN(L322, M322), IF(ISNUMBER(L322), L322, IF(ISNUMBER(M322), M322, "")))</f>
        <v/>
      </c>
      <c r="L322" s="28"/>
      <c r="M322" s="28"/>
      <c r="N322" s="46" t="str">
        <f t="shared" ref="N322:N378" si="37">IF(AND(ISNUMBER(O322), ISNUMBER(P322)), MIN(O322, P322), IF(ISNUMBER(O322), O322, IF(ISNUMBER(P322), P322, "")))</f>
        <v/>
      </c>
      <c r="O322" s="72"/>
      <c r="P322" s="30"/>
      <c r="Q322" s="46" t="str">
        <f t="shared" ref="Q322:Q378" si="38">IF(AND(ISNUMBER(R322), ISNUMBER(S322)), MAX(R322, S322), IF(ISNUMBER(R322), R322, IF(ISNUMBER(S322), S322, "")))</f>
        <v/>
      </c>
      <c r="R322" s="72"/>
      <c r="S322" s="28"/>
      <c r="T322" s="40">
        <f t="shared" ref="T322:T378" si="39">IF(AND(ISNUMBER(U322), ISNUMBER(V322)), MAX(U322, V322), IF(ISNUMBER(U322), U322, IF(ISNUMBER(V322), V322, "")))</f>
        <v>125</v>
      </c>
      <c r="U322" s="26">
        <v>120</v>
      </c>
      <c r="V322" s="26">
        <v>125</v>
      </c>
      <c r="W322" s="51">
        <f t="shared" ref="W322:W378" si="40">IF(AND(ISNUMBER(X322), ISNUMBER(Y322)), MAX(X322, Y322), IF(ISNUMBER(X322), X322, IF(ISNUMBER(Y322), Y322, "")))</f>
        <v>115</v>
      </c>
      <c r="X322" s="59">
        <v>115</v>
      </c>
      <c r="Y322" s="29">
        <v>115</v>
      </c>
      <c r="Z322" s="42">
        <f t="shared" ref="Z322:Z378" si="41">IF(AND(ISNUMBER(AA322), ISNUMBER(AB322)), MAX(AA322, AB322), IF(ISNUMBER(AA322), AA322, IF(ISNUMBER(AB322), AB322, "")))</f>
        <v>140</v>
      </c>
      <c r="AA322" s="59">
        <v>140</v>
      </c>
      <c r="AB322" s="29">
        <v>140</v>
      </c>
    </row>
    <row r="323" spans="1:28" ht="15.75" customHeight="1" x14ac:dyDescent="0.3">
      <c r="A323" s="35" t="s">
        <v>269</v>
      </c>
      <c r="B323" s="35" t="str" cm="1">
        <f t="array" ref="B323">_xlfn.XLOOKUP(tbl_Pruebas[[#This Row],[Matrícula]],tbl_players[Matrícula],tbl_players[Nombres]&amp;" "&amp;tbl_players[Apellidos])</f>
        <v>David Mateo Jimenez Paz</v>
      </c>
      <c r="C323" s="119" t="str">
        <f>_xlfn.XLOOKUP(tbl_Pruebas[[#This Row],[Matrícula]],tbl_players[Matrícula],tbl_players[Pos])</f>
        <v>LB</v>
      </c>
      <c r="D323" s="25">
        <v>44986</v>
      </c>
      <c r="E323" s="120"/>
      <c r="F323" s="27"/>
      <c r="G323" s="45" t="str">
        <f t="shared" si="35"/>
        <v/>
      </c>
      <c r="H323" s="59"/>
      <c r="I323" s="30"/>
      <c r="J323" s="111"/>
      <c r="K323" s="46" t="str">
        <f t="shared" si="36"/>
        <v/>
      </c>
      <c r="L323" s="28"/>
      <c r="M323" s="28"/>
      <c r="N323" s="46" t="str">
        <f t="shared" si="37"/>
        <v/>
      </c>
      <c r="O323" s="72"/>
      <c r="P323" s="30"/>
      <c r="Q323" s="46" t="str">
        <f t="shared" si="38"/>
        <v/>
      </c>
      <c r="R323" s="72"/>
      <c r="S323" s="28"/>
      <c r="T323" s="40" t="str">
        <f t="shared" si="39"/>
        <v/>
      </c>
      <c r="U323" s="26" t="s">
        <v>83</v>
      </c>
      <c r="V323" s="26"/>
      <c r="W323" s="51" t="str">
        <f t="shared" si="40"/>
        <v/>
      </c>
      <c r="X323" s="72" t="s">
        <v>83</v>
      </c>
      <c r="Y323" s="30"/>
      <c r="Z323" s="43" t="str">
        <f t="shared" si="41"/>
        <v/>
      </c>
      <c r="AA323" s="72" t="s">
        <v>83</v>
      </c>
      <c r="AB323" s="30"/>
    </row>
    <row r="324" spans="1:28" ht="15.75" customHeight="1" x14ac:dyDescent="0.3">
      <c r="A324" s="35" t="s">
        <v>298</v>
      </c>
      <c r="B324" s="35" t="str" cm="1">
        <f t="array" ref="B324">_xlfn.XLOOKUP(tbl_Pruebas[[#This Row],[Matrícula]],tbl_players[Matrícula],tbl_players[Nombres]&amp;" "&amp;tbl_players[Apellidos])</f>
        <v>Mario Iván Ruiz Valerio</v>
      </c>
      <c r="C324" s="119" t="str">
        <f>_xlfn.XLOOKUP(tbl_Pruebas[[#This Row],[Matrícula]],tbl_players[Matrícula],tbl_players[Pos])</f>
        <v>RB</v>
      </c>
      <c r="D324" s="25">
        <v>44986</v>
      </c>
      <c r="E324" s="120"/>
      <c r="F324" s="27"/>
      <c r="G324" s="45" t="str">
        <f t="shared" si="35"/>
        <v/>
      </c>
      <c r="H324" s="59"/>
      <c r="I324" s="30"/>
      <c r="J324" s="111"/>
      <c r="K324" s="46" t="str">
        <f t="shared" si="36"/>
        <v/>
      </c>
      <c r="L324" s="28"/>
      <c r="M324" s="28"/>
      <c r="N324" s="46" t="str">
        <f t="shared" si="37"/>
        <v/>
      </c>
      <c r="O324" s="72"/>
      <c r="P324" s="30"/>
      <c r="Q324" s="46" t="str">
        <f t="shared" si="38"/>
        <v/>
      </c>
      <c r="R324" s="72"/>
      <c r="S324" s="28"/>
      <c r="T324" s="40">
        <f t="shared" si="39"/>
        <v>140</v>
      </c>
      <c r="U324" s="26">
        <v>140</v>
      </c>
      <c r="V324" s="26">
        <v>140</v>
      </c>
      <c r="W324" s="51">
        <f t="shared" si="40"/>
        <v>120</v>
      </c>
      <c r="X324" s="59">
        <v>110</v>
      </c>
      <c r="Y324" s="29">
        <v>120</v>
      </c>
      <c r="Z324" s="42">
        <f t="shared" si="41"/>
        <v>190</v>
      </c>
      <c r="AA324" s="59">
        <v>190</v>
      </c>
      <c r="AB324" s="29">
        <v>190</v>
      </c>
    </row>
    <row r="325" spans="1:28" ht="15.75" customHeight="1" x14ac:dyDescent="0.3">
      <c r="A325" s="35" t="s">
        <v>128</v>
      </c>
      <c r="B325" s="35" t="str" cm="1">
        <f t="array" ref="B325">_xlfn.XLOOKUP(tbl_Pruebas[[#This Row],[Matrícula]],tbl_players[Matrícula],tbl_players[Nombres]&amp;" "&amp;tbl_players[Apellidos])</f>
        <v>Sebastián Andrés Araujo Corona</v>
      </c>
      <c r="C325" s="119" t="str">
        <f>_xlfn.XLOOKUP(tbl_Pruebas[[#This Row],[Matrícula]],tbl_players[Matrícula],tbl_players[Pos])</f>
        <v>TE</v>
      </c>
      <c r="D325" s="25">
        <v>44986</v>
      </c>
      <c r="E325" s="120"/>
      <c r="F325" s="27"/>
      <c r="G325" s="45" t="str">
        <f t="shared" si="35"/>
        <v/>
      </c>
      <c r="H325" s="59"/>
      <c r="I325" s="30"/>
      <c r="J325" s="111"/>
      <c r="K325" s="46" t="str">
        <f t="shared" si="36"/>
        <v/>
      </c>
      <c r="L325" s="28"/>
      <c r="M325" s="28"/>
      <c r="N325" s="46" t="str">
        <f t="shared" si="37"/>
        <v/>
      </c>
      <c r="O325" s="72"/>
      <c r="P325" s="30"/>
      <c r="Q325" s="46" t="str">
        <f t="shared" si="38"/>
        <v/>
      </c>
      <c r="R325" s="72"/>
      <c r="S325" s="28"/>
      <c r="T325" s="40">
        <f t="shared" si="39"/>
        <v>100</v>
      </c>
      <c r="U325" s="26">
        <v>95</v>
      </c>
      <c r="V325" s="26">
        <v>100</v>
      </c>
      <c r="W325" s="51">
        <f t="shared" si="40"/>
        <v>90</v>
      </c>
      <c r="X325" s="59">
        <v>85</v>
      </c>
      <c r="Y325" s="29">
        <v>90</v>
      </c>
      <c r="Z325" s="42">
        <f t="shared" si="41"/>
        <v>140</v>
      </c>
      <c r="AA325" s="59">
        <v>130</v>
      </c>
      <c r="AB325" s="29">
        <v>140</v>
      </c>
    </row>
    <row r="326" spans="1:28" ht="15.75" customHeight="1" x14ac:dyDescent="0.3">
      <c r="A326" s="35" t="s">
        <v>95</v>
      </c>
      <c r="B326" s="35" t="str" cm="1">
        <f t="array" ref="B326">_xlfn.XLOOKUP(tbl_Pruebas[[#This Row],[Matrícula]],tbl_players[Matrícula],tbl_players[Nombres]&amp;" "&amp;tbl_players[Apellidos])</f>
        <v>Juan Manuel Galván García</v>
      </c>
      <c r="C326" s="119" t="str">
        <f>_xlfn.XLOOKUP(tbl_Pruebas[[#This Row],[Matrícula]],tbl_players[Matrícula],tbl_players[Pos])</f>
        <v>OL</v>
      </c>
      <c r="D326" s="25">
        <v>44986</v>
      </c>
      <c r="E326" s="120"/>
      <c r="F326" s="27"/>
      <c r="G326" s="45" t="str">
        <f t="shared" si="35"/>
        <v/>
      </c>
      <c r="H326" s="59"/>
      <c r="I326" s="30"/>
      <c r="J326" s="111"/>
      <c r="K326" s="46" t="str">
        <f t="shared" si="36"/>
        <v/>
      </c>
      <c r="L326" s="28"/>
      <c r="M326" s="28"/>
      <c r="N326" s="46" t="str">
        <f t="shared" si="37"/>
        <v/>
      </c>
      <c r="O326" s="72"/>
      <c r="P326" s="30"/>
      <c r="Q326" s="46" t="str">
        <f t="shared" si="38"/>
        <v/>
      </c>
      <c r="R326" s="72"/>
      <c r="S326" s="28"/>
      <c r="T326" s="40">
        <f t="shared" si="39"/>
        <v>120</v>
      </c>
      <c r="U326" s="26">
        <v>115</v>
      </c>
      <c r="V326" s="26">
        <v>120</v>
      </c>
      <c r="W326" s="51">
        <f t="shared" si="40"/>
        <v>100</v>
      </c>
      <c r="X326" s="59">
        <v>90</v>
      </c>
      <c r="Y326" s="29">
        <v>100</v>
      </c>
      <c r="Z326" s="42">
        <f t="shared" si="41"/>
        <v>160</v>
      </c>
      <c r="AA326" s="59">
        <v>150</v>
      </c>
      <c r="AB326" s="29">
        <v>160</v>
      </c>
    </row>
    <row r="327" spans="1:28" ht="15.75" customHeight="1" x14ac:dyDescent="0.3">
      <c r="A327" s="35" t="s">
        <v>328</v>
      </c>
      <c r="B327" s="35" t="str" cm="1">
        <f t="array" ref="B327">_xlfn.XLOOKUP(tbl_Pruebas[[#This Row],[Matrícula]],tbl_players[Matrícula],tbl_players[Nombres]&amp;" "&amp;tbl_players[Apellidos])</f>
        <v>Gustavo Sandoval Baz</v>
      </c>
      <c r="C327" s="119" t="str">
        <f>_xlfn.XLOOKUP(tbl_Pruebas[[#This Row],[Matrícula]],tbl_players[Matrícula],tbl_players[Pos])</f>
        <v>WR</v>
      </c>
      <c r="D327" s="25">
        <v>44986</v>
      </c>
      <c r="E327" s="120"/>
      <c r="F327" s="27"/>
      <c r="G327" s="45" t="str">
        <f t="shared" si="35"/>
        <v/>
      </c>
      <c r="H327" s="59"/>
      <c r="I327" s="30"/>
      <c r="J327" s="111"/>
      <c r="K327" s="46" t="str">
        <f t="shared" si="36"/>
        <v/>
      </c>
      <c r="L327" s="28"/>
      <c r="M327" s="28"/>
      <c r="N327" s="46" t="str">
        <f t="shared" si="37"/>
        <v/>
      </c>
      <c r="O327" s="72"/>
      <c r="P327" s="30"/>
      <c r="Q327" s="46" t="str">
        <f t="shared" si="38"/>
        <v/>
      </c>
      <c r="R327" s="72"/>
      <c r="S327" s="28"/>
      <c r="T327" s="40">
        <f t="shared" si="39"/>
        <v>95</v>
      </c>
      <c r="U327" s="26">
        <v>90</v>
      </c>
      <c r="V327" s="26">
        <v>95</v>
      </c>
      <c r="W327" s="51">
        <f t="shared" si="40"/>
        <v>90</v>
      </c>
      <c r="X327" s="59">
        <v>80</v>
      </c>
      <c r="Y327" s="29">
        <v>90</v>
      </c>
      <c r="Z327" s="42">
        <f t="shared" si="41"/>
        <v>130</v>
      </c>
      <c r="AA327" s="59">
        <v>120</v>
      </c>
      <c r="AB327" s="29">
        <v>130</v>
      </c>
    </row>
    <row r="328" spans="1:28" ht="15.75" customHeight="1" x14ac:dyDescent="0.3">
      <c r="A328" s="35" t="s">
        <v>121</v>
      </c>
      <c r="B328" s="35" t="str" cm="1">
        <f t="array" ref="B328">_xlfn.XLOOKUP(tbl_Pruebas[[#This Row],[Matrícula]],tbl_players[Matrícula],tbl_players[Nombres]&amp;" "&amp;tbl_players[Apellidos])</f>
        <v>Francisco Xavier Bastidas Moreno</v>
      </c>
      <c r="C328" s="119" t="str">
        <f>_xlfn.XLOOKUP(tbl_Pruebas[[#This Row],[Matrícula]],tbl_players[Matrícula],tbl_players[Pos])</f>
        <v>RB</v>
      </c>
      <c r="D328" s="25">
        <v>44986</v>
      </c>
      <c r="E328" s="120"/>
      <c r="F328" s="27"/>
      <c r="G328" s="45" t="str">
        <f t="shared" si="35"/>
        <v/>
      </c>
      <c r="H328" s="59"/>
      <c r="I328" s="30"/>
      <c r="J328" s="111"/>
      <c r="K328" s="46" t="str">
        <f t="shared" si="36"/>
        <v/>
      </c>
      <c r="L328" s="28"/>
      <c r="M328" s="28"/>
      <c r="N328" s="46" t="str">
        <f t="shared" si="37"/>
        <v/>
      </c>
      <c r="O328" s="72"/>
      <c r="P328" s="30"/>
      <c r="Q328" s="46" t="str">
        <f t="shared" si="38"/>
        <v/>
      </c>
      <c r="R328" s="72"/>
      <c r="S328" s="28"/>
      <c r="T328" s="40">
        <f t="shared" si="39"/>
        <v>135</v>
      </c>
      <c r="U328" s="26">
        <v>135</v>
      </c>
      <c r="V328" s="26">
        <v>135</v>
      </c>
      <c r="W328" s="51">
        <f t="shared" si="40"/>
        <v>130</v>
      </c>
      <c r="X328" s="59">
        <v>130</v>
      </c>
      <c r="Y328" s="29">
        <v>130</v>
      </c>
      <c r="Z328" s="42">
        <f t="shared" si="41"/>
        <v>195</v>
      </c>
      <c r="AA328" s="59">
        <v>190</v>
      </c>
      <c r="AB328" s="29">
        <v>195</v>
      </c>
    </row>
    <row r="329" spans="1:28" ht="15.75" customHeight="1" x14ac:dyDescent="0.3">
      <c r="A329" s="35" t="s">
        <v>26</v>
      </c>
      <c r="B329" s="35" t="str" cm="1">
        <f t="array" ref="B329">_xlfn.XLOOKUP(tbl_Pruebas[[#This Row],[Matrícula]],tbl_players[Matrícula],tbl_players[Nombres]&amp;" "&amp;tbl_players[Apellidos])</f>
        <v>Luis Ignacio Pelayo Castillo</v>
      </c>
      <c r="C329" s="119" t="str">
        <f>_xlfn.XLOOKUP(tbl_Pruebas[[#This Row],[Matrícula]],tbl_players[Matrícula],tbl_players[Pos])</f>
        <v>CB</v>
      </c>
      <c r="D329" s="25">
        <v>44986</v>
      </c>
      <c r="E329" s="120"/>
      <c r="F329" s="27"/>
      <c r="G329" s="45" t="str">
        <f t="shared" si="35"/>
        <v/>
      </c>
      <c r="H329" s="59"/>
      <c r="I329" s="30"/>
      <c r="J329" s="111"/>
      <c r="K329" s="46" t="str">
        <f t="shared" si="36"/>
        <v/>
      </c>
      <c r="L329" s="28"/>
      <c r="M329" s="28"/>
      <c r="N329" s="46" t="str">
        <f t="shared" si="37"/>
        <v/>
      </c>
      <c r="O329" s="72"/>
      <c r="P329" s="30"/>
      <c r="Q329" s="46" t="str">
        <f t="shared" si="38"/>
        <v/>
      </c>
      <c r="R329" s="72"/>
      <c r="S329" s="28"/>
      <c r="T329" s="40">
        <f t="shared" si="39"/>
        <v>100</v>
      </c>
      <c r="U329" s="26">
        <v>90</v>
      </c>
      <c r="V329" s="26">
        <v>100</v>
      </c>
      <c r="W329" s="51">
        <f t="shared" si="40"/>
        <v>110</v>
      </c>
      <c r="X329" s="59">
        <v>95</v>
      </c>
      <c r="Y329" s="29">
        <v>110</v>
      </c>
      <c r="Z329" s="42">
        <f t="shared" si="41"/>
        <v>130</v>
      </c>
      <c r="AA329" s="59">
        <v>120</v>
      </c>
      <c r="AB329" s="29">
        <v>130</v>
      </c>
    </row>
    <row r="330" spans="1:28" ht="15.75" customHeight="1" x14ac:dyDescent="0.3">
      <c r="A330" s="35" t="s">
        <v>725</v>
      </c>
      <c r="B330" s="35" t="str" cm="1">
        <f t="array" ref="B330">_xlfn.XLOOKUP(tbl_Pruebas[[#This Row],[Matrícula]],tbl_players[Matrícula],tbl_players[Nombres]&amp;" "&amp;tbl_players[Apellidos])</f>
        <v>Juda García Zorza</v>
      </c>
      <c r="C330" s="119" t="str">
        <f>_xlfn.XLOOKUP(tbl_Pruebas[[#This Row],[Matrícula]],tbl_players[Matrícula],tbl_players[Pos])</f>
        <v>OL</v>
      </c>
      <c r="D330" s="25">
        <v>44986</v>
      </c>
      <c r="E330" s="120"/>
      <c r="F330" s="27"/>
      <c r="G330" s="45" t="str">
        <f t="shared" si="35"/>
        <v/>
      </c>
      <c r="H330" s="59"/>
      <c r="I330" s="30"/>
      <c r="J330" s="111"/>
      <c r="K330" s="46" t="str">
        <f t="shared" si="36"/>
        <v/>
      </c>
      <c r="L330" s="28"/>
      <c r="M330" s="28"/>
      <c r="N330" s="46" t="str">
        <f t="shared" si="37"/>
        <v/>
      </c>
      <c r="O330" s="72"/>
      <c r="P330" s="30"/>
      <c r="Q330" s="46" t="str">
        <f t="shared" si="38"/>
        <v/>
      </c>
      <c r="R330" s="72"/>
      <c r="S330" s="28"/>
      <c r="T330" s="40">
        <f t="shared" si="39"/>
        <v>80</v>
      </c>
      <c r="U330" s="26">
        <v>70</v>
      </c>
      <c r="V330" s="26">
        <v>80</v>
      </c>
      <c r="W330" s="51">
        <f t="shared" si="40"/>
        <v>80</v>
      </c>
      <c r="X330" s="59">
        <v>70</v>
      </c>
      <c r="Y330" s="29">
        <v>80</v>
      </c>
      <c r="Z330" s="42">
        <f t="shared" si="41"/>
        <v>110</v>
      </c>
      <c r="AA330" s="59">
        <v>90</v>
      </c>
      <c r="AB330" s="29">
        <v>110</v>
      </c>
    </row>
    <row r="331" spans="1:28" ht="15.75" customHeight="1" x14ac:dyDescent="0.3">
      <c r="A331" s="35" t="s">
        <v>727</v>
      </c>
      <c r="B331" s="35" t="str" cm="1">
        <f t="array" ref="B331">_xlfn.XLOOKUP(tbl_Pruebas[[#This Row],[Matrícula]],tbl_players[Matrícula],tbl_players[Nombres]&amp;" "&amp;tbl_players[Apellidos])</f>
        <v>Moises Jonathan Garcia Zorza</v>
      </c>
      <c r="C331" s="119" t="str">
        <f>_xlfn.XLOOKUP(tbl_Pruebas[[#This Row],[Matrícula]],tbl_players[Matrícula],tbl_players[Pos])</f>
        <v>OL</v>
      </c>
      <c r="D331" s="25">
        <v>44986</v>
      </c>
      <c r="E331" s="120"/>
      <c r="F331" s="27"/>
      <c r="G331" s="46" t="str">
        <f t="shared" si="35"/>
        <v/>
      </c>
      <c r="H331" s="59"/>
      <c r="I331" s="30"/>
      <c r="J331" s="111"/>
      <c r="K331" s="46" t="str">
        <f t="shared" si="36"/>
        <v/>
      </c>
      <c r="L331" s="28"/>
      <c r="M331" s="28"/>
      <c r="N331" s="46" t="str">
        <f t="shared" si="37"/>
        <v/>
      </c>
      <c r="O331" s="72"/>
      <c r="P331" s="30"/>
      <c r="Q331" s="46" t="str">
        <f t="shared" si="38"/>
        <v/>
      </c>
      <c r="R331" s="72"/>
      <c r="S331" s="28"/>
      <c r="T331" s="40">
        <f t="shared" si="39"/>
        <v>90</v>
      </c>
      <c r="U331" s="28">
        <v>80</v>
      </c>
      <c r="V331" s="28">
        <v>90</v>
      </c>
      <c r="W331" s="51">
        <f t="shared" si="40"/>
        <v>90</v>
      </c>
      <c r="X331" s="72">
        <v>80</v>
      </c>
      <c r="Y331" s="30">
        <v>90</v>
      </c>
      <c r="Z331" s="43">
        <f t="shared" si="41"/>
        <v>130</v>
      </c>
      <c r="AA331" s="72">
        <v>120</v>
      </c>
      <c r="AB331" s="30">
        <v>130</v>
      </c>
    </row>
    <row r="332" spans="1:28" ht="15.75" customHeight="1" x14ac:dyDescent="0.3">
      <c r="A332" s="35" t="s">
        <v>164</v>
      </c>
      <c r="B332" s="35" t="str" cm="1">
        <f t="array" ref="B332">_xlfn.XLOOKUP(tbl_Pruebas[[#This Row],[Matrícula]],tbl_players[Matrícula],tbl_players[Nombres]&amp;" "&amp;tbl_players[Apellidos])</f>
        <v>Miguel Alexander Gonzalez Rubio</v>
      </c>
      <c r="C332" s="119" t="str">
        <f>_xlfn.XLOOKUP(tbl_Pruebas[[#This Row],[Matrícula]],tbl_players[Matrícula],tbl_players[Pos])</f>
        <v>CB</v>
      </c>
      <c r="D332" s="25">
        <v>44986</v>
      </c>
      <c r="E332" s="120"/>
      <c r="F332" s="27"/>
      <c r="G332" s="45" t="str">
        <f t="shared" si="35"/>
        <v/>
      </c>
      <c r="H332" s="59"/>
      <c r="I332" s="30"/>
      <c r="J332" s="111"/>
      <c r="K332" s="46" t="str">
        <f t="shared" si="36"/>
        <v/>
      </c>
      <c r="L332" s="28"/>
      <c r="M332" s="28"/>
      <c r="N332" s="46" t="str">
        <f t="shared" si="37"/>
        <v/>
      </c>
      <c r="O332" s="72"/>
      <c r="P332" s="30"/>
      <c r="Q332" s="46" t="str">
        <f t="shared" si="38"/>
        <v/>
      </c>
      <c r="R332" s="72"/>
      <c r="S332" s="28"/>
      <c r="T332" s="40">
        <f t="shared" si="39"/>
        <v>80</v>
      </c>
      <c r="U332" s="26">
        <v>70</v>
      </c>
      <c r="V332" s="26">
        <v>80</v>
      </c>
      <c r="W332" s="51">
        <f t="shared" si="40"/>
        <v>85</v>
      </c>
      <c r="X332" s="59">
        <v>80</v>
      </c>
      <c r="Y332" s="29">
        <v>85</v>
      </c>
      <c r="Z332" s="42">
        <f t="shared" si="41"/>
        <v>130</v>
      </c>
      <c r="AA332" s="59">
        <v>120</v>
      </c>
      <c r="AB332" s="29">
        <v>130</v>
      </c>
    </row>
    <row r="333" spans="1:28" ht="15.75" customHeight="1" x14ac:dyDescent="0.3">
      <c r="A333" s="35" t="s">
        <v>133</v>
      </c>
      <c r="B333" s="35" t="str" cm="1">
        <f t="array" ref="B333">_xlfn.XLOOKUP(tbl_Pruebas[[#This Row],[Matrícula]],tbl_players[Matrícula],tbl_players[Nombres]&amp;" "&amp;tbl_players[Apellidos])</f>
        <v>Alvaro Garcia Valadez</v>
      </c>
      <c r="C333" s="119" t="str">
        <f>_xlfn.XLOOKUP(tbl_Pruebas[[#This Row],[Matrícula]],tbl_players[Matrícula],tbl_players[Pos])</f>
        <v>WR</v>
      </c>
      <c r="D333" s="25">
        <v>44896</v>
      </c>
      <c r="E333" s="59">
        <v>89.6</v>
      </c>
      <c r="F333" s="26"/>
      <c r="G333" s="46">
        <f t="shared" si="35"/>
        <v>1.53</v>
      </c>
      <c r="H333" s="59">
        <v>1.53</v>
      </c>
      <c r="I333" s="30"/>
      <c r="J333" s="111"/>
      <c r="K333" s="45">
        <f t="shared" si="36"/>
        <v>4.5199999999999996</v>
      </c>
      <c r="L333" s="26">
        <v>4.5199999999999996</v>
      </c>
      <c r="M333" s="26">
        <v>4.88</v>
      </c>
      <c r="N333" s="46">
        <f t="shared" si="37"/>
        <v>8.09</v>
      </c>
      <c r="O333" s="59">
        <v>8.24</v>
      </c>
      <c r="P333" s="29">
        <v>8.09</v>
      </c>
      <c r="Q333" s="45">
        <f t="shared" si="38"/>
        <v>2.6</v>
      </c>
      <c r="R333" s="59">
        <v>2.6</v>
      </c>
      <c r="S333" s="54"/>
      <c r="T333" s="40" t="str">
        <f t="shared" si="39"/>
        <v/>
      </c>
      <c r="U333" s="28"/>
      <c r="V333" s="27"/>
      <c r="W333" s="50" t="str">
        <f t="shared" si="40"/>
        <v/>
      </c>
      <c r="X333" s="73"/>
      <c r="Y333" s="69"/>
      <c r="Z333" s="68" t="str">
        <f t="shared" si="41"/>
        <v/>
      </c>
      <c r="AA333" s="73"/>
      <c r="AB333" s="69"/>
    </row>
    <row r="334" spans="1:28" ht="15.75" customHeight="1" x14ac:dyDescent="0.3">
      <c r="A334" s="35" t="s">
        <v>159</v>
      </c>
      <c r="B334" s="35" t="str" cm="1">
        <f t="array" ref="B334">_xlfn.XLOOKUP(tbl_Pruebas[[#This Row],[Matrícula]],tbl_players[Matrícula],tbl_players[Nombres]&amp;" "&amp;tbl_players[Apellidos])</f>
        <v>Diego Mendoza Lara</v>
      </c>
      <c r="C334" s="119" t="str">
        <f>_xlfn.XLOOKUP(tbl_Pruebas[[#This Row],[Matrícula]],tbl_players[Matrícula],tbl_players[Pos])</f>
        <v>WR</v>
      </c>
      <c r="D334" s="25">
        <v>44896</v>
      </c>
      <c r="E334" s="59">
        <v>79.599999999999994</v>
      </c>
      <c r="F334" s="26"/>
      <c r="G334" s="46">
        <f t="shared" si="35"/>
        <v>1.58</v>
      </c>
      <c r="H334" s="59">
        <v>1.58</v>
      </c>
      <c r="I334" s="30"/>
      <c r="J334" s="111"/>
      <c r="K334" s="45">
        <f t="shared" si="36"/>
        <v>4.7699999999999996</v>
      </c>
      <c r="L334" s="26">
        <v>4.7699999999999996</v>
      </c>
      <c r="M334" s="26">
        <v>4.84</v>
      </c>
      <c r="N334" s="46">
        <f t="shared" si="37"/>
        <v>7.87</v>
      </c>
      <c r="O334" s="59">
        <v>7.87</v>
      </c>
      <c r="P334" s="29">
        <v>7.92</v>
      </c>
      <c r="Q334" s="45">
        <f t="shared" si="38"/>
        <v>2.5</v>
      </c>
      <c r="R334" s="59">
        <v>2.5</v>
      </c>
      <c r="S334" s="54"/>
      <c r="T334" s="40" t="str">
        <f t="shared" si="39"/>
        <v/>
      </c>
      <c r="U334" s="28"/>
      <c r="V334" s="27"/>
      <c r="W334" s="50" t="str">
        <f t="shared" si="40"/>
        <v/>
      </c>
      <c r="X334" s="73"/>
      <c r="Y334" s="69"/>
      <c r="Z334" s="68" t="str">
        <f t="shared" si="41"/>
        <v/>
      </c>
      <c r="AA334" s="73"/>
      <c r="AB334" s="69"/>
    </row>
    <row r="335" spans="1:28" ht="15.75" customHeight="1" x14ac:dyDescent="0.3">
      <c r="A335" s="35" t="s">
        <v>24</v>
      </c>
      <c r="B335" s="35" t="str" cm="1">
        <f t="array" ref="B335">_xlfn.XLOOKUP(tbl_Pruebas[[#This Row],[Matrícula]],tbl_players[Matrícula],tbl_players[Nombres]&amp;" "&amp;tbl_players[Apellidos])</f>
        <v>Héctor Felipe Alejandro Ramos Herrera</v>
      </c>
      <c r="C335" s="119" t="str">
        <f>_xlfn.XLOOKUP(tbl_Pruebas[[#This Row],[Matrícula]],tbl_players[Matrícula],tbl_players[Pos])</f>
        <v>S</v>
      </c>
      <c r="D335" s="25">
        <v>44896</v>
      </c>
      <c r="E335" s="59">
        <v>78.2</v>
      </c>
      <c r="F335" s="26"/>
      <c r="G335" s="46">
        <f t="shared" si="35"/>
        <v>1.61</v>
      </c>
      <c r="H335" s="59">
        <v>1.61</v>
      </c>
      <c r="I335" s="30"/>
      <c r="J335" s="111"/>
      <c r="K335" s="45">
        <f t="shared" si="36"/>
        <v>4.83</v>
      </c>
      <c r="L335" s="26">
        <v>4.83</v>
      </c>
      <c r="M335" s="26">
        <v>5.0599999999999996</v>
      </c>
      <c r="N335" s="46">
        <f t="shared" si="37"/>
        <v>7.85</v>
      </c>
      <c r="O335" s="59">
        <v>8.0500000000000007</v>
      </c>
      <c r="P335" s="29">
        <v>7.85</v>
      </c>
      <c r="Q335" s="45">
        <f t="shared" si="38"/>
        <v>2.5499999999999998</v>
      </c>
      <c r="R335" s="59">
        <v>2.5499999999999998</v>
      </c>
      <c r="S335" s="54"/>
      <c r="T335" s="40" t="str">
        <f t="shared" si="39"/>
        <v/>
      </c>
      <c r="U335" s="28"/>
      <c r="V335" s="27"/>
      <c r="W335" s="50" t="str">
        <f t="shared" si="40"/>
        <v/>
      </c>
      <c r="X335" s="73"/>
      <c r="Y335" s="69"/>
      <c r="Z335" s="68" t="str">
        <f t="shared" si="41"/>
        <v/>
      </c>
      <c r="AA335" s="73"/>
      <c r="AB335" s="69"/>
    </row>
    <row r="336" spans="1:28" ht="15.75" customHeight="1" x14ac:dyDescent="0.3">
      <c r="A336" s="35" t="s">
        <v>113</v>
      </c>
      <c r="B336" s="35" t="str" cm="1">
        <f t="array" ref="B336">_xlfn.XLOOKUP(tbl_Pruebas[[#This Row],[Matrícula]],tbl_players[Matrícula],tbl_players[Nombres]&amp;" "&amp;tbl_players[Apellidos])</f>
        <v>Luis Emilio Orozco Aceves</v>
      </c>
      <c r="C336" s="119" t="str">
        <f>_xlfn.XLOOKUP(tbl_Pruebas[[#This Row],[Matrícula]],tbl_players[Matrícula],tbl_players[Pos])</f>
        <v>QB</v>
      </c>
      <c r="D336" s="25">
        <v>44896</v>
      </c>
      <c r="E336" s="59">
        <v>80.599999999999994</v>
      </c>
      <c r="F336" s="26"/>
      <c r="G336" s="46">
        <f t="shared" si="35"/>
        <v>1.65</v>
      </c>
      <c r="H336" s="59">
        <v>1.65</v>
      </c>
      <c r="I336" s="30"/>
      <c r="J336" s="111"/>
      <c r="K336" s="45">
        <f t="shared" si="36"/>
        <v>4.9000000000000004</v>
      </c>
      <c r="L336" s="26">
        <v>4.9000000000000004</v>
      </c>
      <c r="M336" s="26">
        <v>5</v>
      </c>
      <c r="N336" s="46">
        <f t="shared" si="37"/>
        <v>8.15</v>
      </c>
      <c r="O336" s="59">
        <v>8.35</v>
      </c>
      <c r="P336" s="29">
        <v>8.15</v>
      </c>
      <c r="Q336" s="45">
        <f t="shared" si="38"/>
        <v>2.4700000000000002</v>
      </c>
      <c r="R336" s="59">
        <v>2.4700000000000002</v>
      </c>
      <c r="S336" s="54"/>
      <c r="T336" s="40" t="str">
        <f t="shared" si="39"/>
        <v/>
      </c>
      <c r="U336" s="28"/>
      <c r="V336" s="27"/>
      <c r="W336" s="50" t="str">
        <f t="shared" si="40"/>
        <v/>
      </c>
      <c r="X336" s="73"/>
      <c r="Y336" s="69"/>
      <c r="Z336" s="68" t="str">
        <f t="shared" si="41"/>
        <v/>
      </c>
      <c r="AA336" s="73"/>
      <c r="AB336" s="69"/>
    </row>
    <row r="337" spans="1:28" ht="15.75" customHeight="1" x14ac:dyDescent="0.3">
      <c r="A337" s="35" t="s">
        <v>291</v>
      </c>
      <c r="B337" s="35" t="str" cm="1">
        <f t="array" ref="B337">_xlfn.XLOOKUP(tbl_Pruebas[[#This Row],[Matrícula]],tbl_players[Matrícula],tbl_players[Nombres]&amp;" "&amp;tbl_players[Apellidos])</f>
        <v>Alan Centeno Mena</v>
      </c>
      <c r="C337" s="119" t="str">
        <f>_xlfn.XLOOKUP(tbl_Pruebas[[#This Row],[Matrícula]],tbl_players[Matrícula],tbl_players[Pos])</f>
        <v>DL</v>
      </c>
      <c r="D337" s="25">
        <v>44896</v>
      </c>
      <c r="E337" s="59">
        <v>118.6</v>
      </c>
      <c r="F337" s="26"/>
      <c r="G337" s="46">
        <f t="shared" si="35"/>
        <v>1.75</v>
      </c>
      <c r="H337" s="59">
        <v>1.75</v>
      </c>
      <c r="I337" s="30"/>
      <c r="J337" s="111"/>
      <c r="K337" s="45">
        <f t="shared" si="36"/>
        <v>4.75</v>
      </c>
      <c r="L337" s="26">
        <v>4.75</v>
      </c>
      <c r="M337" s="26">
        <v>5.39</v>
      </c>
      <c r="N337" s="46">
        <f t="shared" si="37"/>
        <v>8.33</v>
      </c>
      <c r="O337" s="59">
        <v>8.6</v>
      </c>
      <c r="P337" s="29">
        <v>8.33</v>
      </c>
      <c r="Q337" s="45">
        <f t="shared" si="38"/>
        <v>2.4</v>
      </c>
      <c r="R337" s="59">
        <v>2.4</v>
      </c>
      <c r="S337" s="54"/>
      <c r="T337" s="40" t="str">
        <f t="shared" si="39"/>
        <v/>
      </c>
      <c r="U337" s="28"/>
      <c r="V337" s="27"/>
      <c r="W337" s="50" t="str">
        <f t="shared" si="40"/>
        <v/>
      </c>
      <c r="X337" s="73"/>
      <c r="Y337" s="69"/>
      <c r="Z337" s="68" t="str">
        <f t="shared" si="41"/>
        <v/>
      </c>
      <c r="AA337" s="73"/>
      <c r="AB337" s="69"/>
    </row>
    <row r="338" spans="1:28" ht="15.75" customHeight="1" x14ac:dyDescent="0.3">
      <c r="A338" s="35" t="s">
        <v>152</v>
      </c>
      <c r="B338" s="35" t="str" cm="1">
        <f t="array" ref="B338">_xlfn.XLOOKUP(tbl_Pruebas[[#This Row],[Matrícula]],tbl_players[Matrícula],tbl_players[Nombres]&amp;" "&amp;tbl_players[Apellidos])</f>
        <v xml:space="preserve">Alejandro Milan Marin </v>
      </c>
      <c r="C338" s="119" t="str">
        <f>_xlfn.XLOOKUP(tbl_Pruebas[[#This Row],[Matrícula]],tbl_players[Matrícula],tbl_players[Pos])</f>
        <v>DL</v>
      </c>
      <c r="D338" s="25">
        <v>44896</v>
      </c>
      <c r="E338" s="59">
        <v>110.6</v>
      </c>
      <c r="F338" s="26"/>
      <c r="G338" s="46">
        <f t="shared" si="35"/>
        <v>1.58</v>
      </c>
      <c r="H338" s="59">
        <v>1.58</v>
      </c>
      <c r="I338" s="30"/>
      <c r="J338" s="111"/>
      <c r="K338" s="45">
        <f t="shared" si="36"/>
        <v>4.45</v>
      </c>
      <c r="L338" s="26">
        <v>4.8</v>
      </c>
      <c r="M338" s="26">
        <v>4.45</v>
      </c>
      <c r="N338" s="46">
        <f t="shared" si="37"/>
        <v>7.35</v>
      </c>
      <c r="O338" s="59">
        <v>7.42</v>
      </c>
      <c r="P338" s="29">
        <v>7.35</v>
      </c>
      <c r="Q338" s="45">
        <f t="shared" si="38"/>
        <v>2.78</v>
      </c>
      <c r="R338" s="59">
        <v>2.78</v>
      </c>
      <c r="S338" s="54"/>
      <c r="T338" s="40" t="str">
        <f t="shared" si="39"/>
        <v/>
      </c>
      <c r="U338" s="28"/>
      <c r="V338" s="27"/>
      <c r="W338" s="50" t="str">
        <f t="shared" si="40"/>
        <v/>
      </c>
      <c r="X338" s="73"/>
      <c r="Y338" s="69"/>
      <c r="Z338" s="68" t="str">
        <f t="shared" si="41"/>
        <v/>
      </c>
      <c r="AA338" s="73"/>
      <c r="AB338" s="69"/>
    </row>
    <row r="339" spans="1:28" ht="15.75" customHeight="1" x14ac:dyDescent="0.3">
      <c r="A339" s="35" t="s">
        <v>154</v>
      </c>
      <c r="B339" s="35" t="str" cm="1">
        <f t="array" ref="B339">_xlfn.XLOOKUP(tbl_Pruebas[[#This Row],[Matrícula]],tbl_players[Matrícula],tbl_players[Nombres]&amp;" "&amp;tbl_players[Apellidos])</f>
        <v>Yered Espinoza Mayorga</v>
      </c>
      <c r="C339" s="119" t="str">
        <f>_xlfn.XLOOKUP(tbl_Pruebas[[#This Row],[Matrícula]],tbl_players[Matrícula],tbl_players[Pos])</f>
        <v>OL</v>
      </c>
      <c r="D339" s="25">
        <v>44896</v>
      </c>
      <c r="E339" s="59">
        <v>119.7</v>
      </c>
      <c r="F339" s="27"/>
      <c r="G339" s="46">
        <f t="shared" si="35"/>
        <v>1.95</v>
      </c>
      <c r="H339" s="59">
        <v>1.95</v>
      </c>
      <c r="I339" s="30"/>
      <c r="J339" s="111"/>
      <c r="K339" s="45">
        <f t="shared" si="36"/>
        <v>5.34</v>
      </c>
      <c r="L339" s="26">
        <v>5.34</v>
      </c>
      <c r="M339" s="26">
        <v>5.49</v>
      </c>
      <c r="N339" s="46">
        <f t="shared" si="37"/>
        <v>8.56</v>
      </c>
      <c r="O339" s="59">
        <v>8.56</v>
      </c>
      <c r="P339" s="29">
        <v>8.6999999999999993</v>
      </c>
      <c r="Q339" s="45">
        <f t="shared" si="38"/>
        <v>2.06</v>
      </c>
      <c r="R339" s="59">
        <v>2.06</v>
      </c>
      <c r="S339" s="54"/>
      <c r="T339" s="40" t="str">
        <f t="shared" si="39"/>
        <v/>
      </c>
      <c r="U339" s="28"/>
      <c r="V339" s="27"/>
      <c r="W339" s="51" t="str">
        <f t="shared" si="40"/>
        <v/>
      </c>
      <c r="X339" s="73"/>
      <c r="Y339" s="69"/>
      <c r="Z339" s="68" t="str">
        <f t="shared" si="41"/>
        <v/>
      </c>
      <c r="AA339" s="73"/>
      <c r="AB339" s="69"/>
    </row>
    <row r="340" spans="1:28" ht="15.75" customHeight="1" x14ac:dyDescent="0.3">
      <c r="A340" s="35" t="s">
        <v>28</v>
      </c>
      <c r="B340" s="35" t="str" cm="1">
        <f t="array" ref="B340">_xlfn.XLOOKUP(tbl_Pruebas[[#This Row],[Matrícula]],tbl_players[Matrícula],tbl_players[Nombres]&amp;" "&amp;tbl_players[Apellidos])</f>
        <v>Adrian Briseño Ramones</v>
      </c>
      <c r="C340" s="119" t="str">
        <f>_xlfn.XLOOKUP(tbl_Pruebas[[#This Row],[Matrícula]],tbl_players[Matrícula],tbl_players[Pos])</f>
        <v>CB</v>
      </c>
      <c r="D340" s="25">
        <v>44896</v>
      </c>
      <c r="E340" s="59">
        <v>80</v>
      </c>
      <c r="F340" s="26"/>
      <c r="G340" s="46">
        <f t="shared" si="35"/>
        <v>1.74</v>
      </c>
      <c r="H340" s="59">
        <v>1.74</v>
      </c>
      <c r="I340" s="30"/>
      <c r="J340" s="111"/>
      <c r="K340" s="45">
        <f t="shared" si="36"/>
        <v>4.67</v>
      </c>
      <c r="L340" s="26">
        <v>4.67</v>
      </c>
      <c r="M340" s="26">
        <v>4.75</v>
      </c>
      <c r="N340" s="46">
        <f t="shared" si="37"/>
        <v>7.67</v>
      </c>
      <c r="O340" s="59">
        <v>7.67</v>
      </c>
      <c r="P340" s="29">
        <v>7.75</v>
      </c>
      <c r="Q340" s="45">
        <f t="shared" si="38"/>
        <v>2.63</v>
      </c>
      <c r="R340" s="59">
        <v>2.63</v>
      </c>
      <c r="S340" s="54"/>
      <c r="T340" s="40" t="str">
        <f t="shared" si="39"/>
        <v/>
      </c>
      <c r="U340" s="28"/>
      <c r="V340" s="27"/>
      <c r="W340" s="50" t="str">
        <f t="shared" si="40"/>
        <v/>
      </c>
      <c r="X340" s="73"/>
      <c r="Y340" s="69"/>
      <c r="Z340" s="68" t="str">
        <f t="shared" si="41"/>
        <v/>
      </c>
      <c r="AA340" s="73"/>
      <c r="AB340" s="69"/>
    </row>
    <row r="341" spans="1:28" ht="15.75" customHeight="1" x14ac:dyDescent="0.3">
      <c r="A341" s="35" t="s">
        <v>78</v>
      </c>
      <c r="B341" s="35" t="str" cm="1">
        <f t="array" ref="B341">_xlfn.XLOOKUP(tbl_Pruebas[[#This Row],[Matrícula]],tbl_players[Matrícula],tbl_players[Nombres]&amp;" "&amp;tbl_players[Apellidos])</f>
        <v>Edgar Andrés Moreno Coronado</v>
      </c>
      <c r="C341" s="119" t="str">
        <f>_xlfn.XLOOKUP(tbl_Pruebas[[#This Row],[Matrícula]],tbl_players[Matrícula],tbl_players[Pos])</f>
        <v>LB</v>
      </c>
      <c r="D341" s="25">
        <v>44896</v>
      </c>
      <c r="E341" s="59">
        <v>90.6</v>
      </c>
      <c r="F341" s="26"/>
      <c r="G341" s="46">
        <f t="shared" si="35"/>
        <v>1.5</v>
      </c>
      <c r="H341" s="59">
        <v>1.5</v>
      </c>
      <c r="I341" s="30"/>
      <c r="J341" s="111"/>
      <c r="K341" s="45">
        <f t="shared" si="36"/>
        <v>4.33</v>
      </c>
      <c r="L341" s="26">
        <v>4.53</v>
      </c>
      <c r="M341" s="26">
        <v>4.33</v>
      </c>
      <c r="N341" s="46">
        <f t="shared" si="37"/>
        <v>7.2</v>
      </c>
      <c r="O341" s="59">
        <v>7.2</v>
      </c>
      <c r="P341" s="29" t="s">
        <v>22</v>
      </c>
      <c r="Q341" s="45">
        <f t="shared" si="38"/>
        <v>2.72</v>
      </c>
      <c r="R341" s="59">
        <v>2.72</v>
      </c>
      <c r="S341" s="54"/>
      <c r="T341" s="40" t="str">
        <f t="shared" si="39"/>
        <v/>
      </c>
      <c r="U341" s="28"/>
      <c r="V341" s="27"/>
      <c r="W341" s="50" t="str">
        <f t="shared" si="40"/>
        <v/>
      </c>
      <c r="X341" s="73"/>
      <c r="Y341" s="69"/>
      <c r="Z341" s="68" t="str">
        <f t="shared" si="41"/>
        <v/>
      </c>
      <c r="AA341" s="73"/>
      <c r="AB341" s="69"/>
    </row>
    <row r="342" spans="1:28" ht="15.75" customHeight="1" x14ac:dyDescent="0.3">
      <c r="A342" s="35" t="s">
        <v>80</v>
      </c>
      <c r="B342" s="35" t="str" cm="1">
        <f t="array" ref="B342">_xlfn.XLOOKUP(tbl_Pruebas[[#This Row],[Matrícula]],tbl_players[Matrícula],tbl_players[Nombres]&amp;" "&amp;tbl_players[Apellidos])</f>
        <v>Valdemar Estrada Trujillo</v>
      </c>
      <c r="C342" s="119" t="str">
        <f>_xlfn.XLOOKUP(tbl_Pruebas[[#This Row],[Matrícula]],tbl_players[Matrícula],tbl_players[Pos])</f>
        <v>LB</v>
      </c>
      <c r="D342" s="25">
        <v>44896</v>
      </c>
      <c r="E342" s="59">
        <v>95.8</v>
      </c>
      <c r="F342" s="26"/>
      <c r="G342" s="46">
        <f t="shared" si="35"/>
        <v>1.69</v>
      </c>
      <c r="H342" s="59">
        <v>1.69</v>
      </c>
      <c r="I342" s="30"/>
      <c r="J342" s="111"/>
      <c r="K342" s="45">
        <f t="shared" si="36"/>
        <v>4.59</v>
      </c>
      <c r="L342" s="26">
        <v>4.7699999999999996</v>
      </c>
      <c r="M342" s="26">
        <v>4.59</v>
      </c>
      <c r="N342" s="46">
        <f t="shared" si="37"/>
        <v>8.0500000000000007</v>
      </c>
      <c r="O342" s="59">
        <v>8.1</v>
      </c>
      <c r="P342" s="29">
        <v>8.0500000000000007</v>
      </c>
      <c r="Q342" s="45">
        <f t="shared" si="38"/>
        <v>2.59</v>
      </c>
      <c r="R342" s="59">
        <v>2.59</v>
      </c>
      <c r="S342" s="54"/>
      <c r="T342" s="40" t="str">
        <f t="shared" si="39"/>
        <v/>
      </c>
      <c r="U342" s="28"/>
      <c r="V342" s="27"/>
      <c r="W342" s="50" t="str">
        <f t="shared" si="40"/>
        <v/>
      </c>
      <c r="X342" s="73"/>
      <c r="Y342" s="69"/>
      <c r="Z342" s="68" t="str">
        <f t="shared" si="41"/>
        <v/>
      </c>
      <c r="AA342" s="73"/>
      <c r="AB342" s="69"/>
    </row>
    <row r="343" spans="1:28" ht="15.75" customHeight="1" x14ac:dyDescent="0.3">
      <c r="A343" s="35" t="s">
        <v>130</v>
      </c>
      <c r="B343" s="35" t="str" cm="1">
        <f t="array" ref="B343">_xlfn.XLOOKUP(tbl_Pruebas[[#This Row],[Matrícula]],tbl_players[Matrícula],tbl_players[Nombres]&amp;" "&amp;tbl_players[Apellidos])</f>
        <v>Iñaki Colin Guazo</v>
      </c>
      <c r="C343" s="119" t="str">
        <f>_xlfn.XLOOKUP(tbl_Pruebas[[#This Row],[Matrícula]],tbl_players[Matrícula],tbl_players[Pos])</f>
        <v>TE</v>
      </c>
      <c r="D343" s="25">
        <v>44896</v>
      </c>
      <c r="E343" s="59">
        <v>110</v>
      </c>
      <c r="F343" s="26"/>
      <c r="G343" s="46">
        <f t="shared" si="35"/>
        <v>1.62</v>
      </c>
      <c r="H343" s="59">
        <v>1.62</v>
      </c>
      <c r="I343" s="30"/>
      <c r="J343" s="111"/>
      <c r="K343" s="45">
        <f t="shared" si="36"/>
        <v>4.8600000000000003</v>
      </c>
      <c r="L343" s="26">
        <v>4.95</v>
      </c>
      <c r="M343" s="26">
        <v>4.8600000000000003</v>
      </c>
      <c r="N343" s="46">
        <f t="shared" si="37"/>
        <v>7.76</v>
      </c>
      <c r="O343" s="59">
        <v>8.07</v>
      </c>
      <c r="P343" s="29">
        <v>7.76</v>
      </c>
      <c r="Q343" s="45">
        <f t="shared" si="38"/>
        <v>2.66</v>
      </c>
      <c r="R343" s="59">
        <v>2.66</v>
      </c>
      <c r="S343" s="54"/>
      <c r="T343" s="40" t="str">
        <f t="shared" si="39"/>
        <v/>
      </c>
      <c r="U343" s="28"/>
      <c r="V343" s="27"/>
      <c r="W343" s="50" t="str">
        <f t="shared" si="40"/>
        <v/>
      </c>
      <c r="X343" s="73"/>
      <c r="Y343" s="69"/>
      <c r="Z343" s="68" t="str">
        <f t="shared" si="41"/>
        <v/>
      </c>
      <c r="AA343" s="73"/>
      <c r="AB343" s="69"/>
    </row>
    <row r="344" spans="1:28" ht="15.75" customHeight="1" x14ac:dyDescent="0.3">
      <c r="A344" s="35" t="s">
        <v>74</v>
      </c>
      <c r="B344" s="35" t="str" cm="1">
        <f t="array" ref="B344">_xlfn.XLOOKUP(tbl_Pruebas[[#This Row],[Matrícula]],tbl_players[Matrícula],tbl_players[Nombres]&amp;" "&amp;tbl_players[Apellidos])</f>
        <v>Juan José Olivares Macías</v>
      </c>
      <c r="C344" s="119" t="str">
        <f>_xlfn.XLOOKUP(tbl_Pruebas[[#This Row],[Matrícula]],tbl_players[Matrícula],tbl_players[Pos])</f>
        <v>LB</v>
      </c>
      <c r="D344" s="25">
        <v>44896</v>
      </c>
      <c r="E344" s="59">
        <v>100.3</v>
      </c>
      <c r="F344" s="26"/>
      <c r="G344" s="46">
        <f t="shared" si="35"/>
        <v>1.72</v>
      </c>
      <c r="H344" s="59">
        <v>1.72</v>
      </c>
      <c r="I344" s="30"/>
      <c r="J344" s="111"/>
      <c r="K344" s="45">
        <f t="shared" si="36"/>
        <v>4.7300000000000004</v>
      </c>
      <c r="L344" s="26">
        <v>4.7300000000000004</v>
      </c>
      <c r="M344" s="26">
        <v>4.82</v>
      </c>
      <c r="N344" s="46">
        <f t="shared" si="37"/>
        <v>8</v>
      </c>
      <c r="O344" s="59">
        <v>8.35</v>
      </c>
      <c r="P344" s="29">
        <v>8</v>
      </c>
      <c r="Q344" s="45">
        <f t="shared" si="38"/>
        <v>2.34</v>
      </c>
      <c r="R344" s="59">
        <v>2.34</v>
      </c>
      <c r="S344" s="54"/>
      <c r="T344" s="40" t="str">
        <f t="shared" si="39"/>
        <v/>
      </c>
      <c r="U344" s="28"/>
      <c r="V344" s="27"/>
      <c r="W344" s="50" t="str">
        <f t="shared" si="40"/>
        <v/>
      </c>
      <c r="X344" s="73"/>
      <c r="Y344" s="69"/>
      <c r="Z344" s="68" t="str">
        <f t="shared" si="41"/>
        <v/>
      </c>
      <c r="AA344" s="73"/>
      <c r="AB344" s="69"/>
    </row>
    <row r="345" spans="1:28" ht="15.75" customHeight="1" x14ac:dyDescent="0.3">
      <c r="A345" s="35" t="s">
        <v>266</v>
      </c>
      <c r="B345" s="35" t="str" cm="1">
        <f t="array" ref="B345">_xlfn.XLOOKUP(tbl_Pruebas[[#This Row],[Matrícula]],tbl_players[Matrícula],tbl_players[Nombres]&amp;" "&amp;tbl_players[Apellidos])</f>
        <v>Juan Pablo Aceves Alor</v>
      </c>
      <c r="C345" s="119" t="str">
        <f>_xlfn.XLOOKUP(tbl_Pruebas[[#This Row],[Matrícula]],tbl_players[Matrícula],tbl_players[Pos])</f>
        <v>LB</v>
      </c>
      <c r="D345" s="25">
        <v>44896</v>
      </c>
      <c r="E345" s="59">
        <v>90.1</v>
      </c>
      <c r="F345" s="26"/>
      <c r="G345" s="46">
        <f t="shared" si="35"/>
        <v>1.72</v>
      </c>
      <c r="H345" s="59">
        <v>1.72</v>
      </c>
      <c r="I345" s="30"/>
      <c r="J345" s="111"/>
      <c r="K345" s="45">
        <f t="shared" si="36"/>
        <v>4.59</v>
      </c>
      <c r="L345" s="26">
        <v>4.6399999999999997</v>
      </c>
      <c r="M345" s="26">
        <v>4.59</v>
      </c>
      <c r="N345" s="46">
        <f t="shared" si="37"/>
        <v>7.5</v>
      </c>
      <c r="O345" s="59">
        <v>7.5</v>
      </c>
      <c r="P345" s="29">
        <v>7.98</v>
      </c>
      <c r="Q345" s="45">
        <f t="shared" si="38"/>
        <v>2.44</v>
      </c>
      <c r="R345" s="59">
        <v>2.44</v>
      </c>
      <c r="S345" s="54"/>
      <c r="T345" s="40" t="str">
        <f t="shared" si="39"/>
        <v/>
      </c>
      <c r="U345" s="28"/>
      <c r="V345" s="27"/>
      <c r="W345" s="50" t="str">
        <f t="shared" si="40"/>
        <v/>
      </c>
      <c r="X345" s="73"/>
      <c r="Y345" s="69"/>
      <c r="Z345" s="68" t="str">
        <f t="shared" si="41"/>
        <v/>
      </c>
      <c r="AA345" s="73"/>
      <c r="AB345" s="69"/>
    </row>
    <row r="346" spans="1:28" ht="15.75" customHeight="1" x14ac:dyDescent="0.3">
      <c r="A346" s="35" t="s">
        <v>34</v>
      </c>
      <c r="B346" s="35" t="str" cm="1">
        <f t="array" ref="B346">_xlfn.XLOOKUP(tbl_Pruebas[[#This Row],[Matrícula]],tbl_players[Matrícula],tbl_players[Nombres]&amp;" "&amp;tbl_players[Apellidos])</f>
        <v>Ulises Hermida González</v>
      </c>
      <c r="C346" s="119" t="str">
        <f>_xlfn.XLOOKUP(tbl_Pruebas[[#This Row],[Matrícula]],tbl_players[Matrícula],tbl_players[Pos])</f>
        <v>S</v>
      </c>
      <c r="D346" s="25">
        <v>44896</v>
      </c>
      <c r="E346" s="59">
        <v>83.9</v>
      </c>
      <c r="F346" s="26"/>
      <c r="G346" s="46">
        <f t="shared" si="35"/>
        <v>1.5</v>
      </c>
      <c r="H346" s="59">
        <v>1.5</v>
      </c>
      <c r="I346" s="30"/>
      <c r="J346" s="111"/>
      <c r="K346" s="45">
        <f t="shared" si="36"/>
        <v>4.25</v>
      </c>
      <c r="L346" s="26">
        <v>4.25</v>
      </c>
      <c r="M346" s="26">
        <v>4.5199999999999996</v>
      </c>
      <c r="N346" s="46">
        <f t="shared" si="37"/>
        <v>7.85</v>
      </c>
      <c r="O346" s="59">
        <v>8.6999999999999993</v>
      </c>
      <c r="P346" s="29">
        <v>7.85</v>
      </c>
      <c r="Q346" s="45">
        <f t="shared" si="38"/>
        <v>2.62</v>
      </c>
      <c r="R346" s="59">
        <v>2.62</v>
      </c>
      <c r="S346" s="54"/>
      <c r="T346" s="40" t="str">
        <f t="shared" si="39"/>
        <v/>
      </c>
      <c r="U346" s="28"/>
      <c r="V346" s="27"/>
      <c r="W346" s="50" t="str">
        <f t="shared" si="40"/>
        <v/>
      </c>
      <c r="X346" s="73"/>
      <c r="Y346" s="69"/>
      <c r="Z346" s="68" t="str">
        <f t="shared" si="41"/>
        <v/>
      </c>
      <c r="AA346" s="73"/>
      <c r="AB346" s="69"/>
    </row>
    <row r="347" spans="1:28" ht="15.75" customHeight="1" x14ac:dyDescent="0.3">
      <c r="A347" s="35" t="s">
        <v>61</v>
      </c>
      <c r="B347" s="35" t="str" cm="1">
        <f t="array" ref="B347">_xlfn.XLOOKUP(tbl_Pruebas[[#This Row],[Matrícula]],tbl_players[Matrícula],tbl_players[Nombres]&amp;" "&amp;tbl_players[Apellidos])</f>
        <v>Jesús Emiliano Romero Loera</v>
      </c>
      <c r="C347" s="119" t="str">
        <f>_xlfn.XLOOKUP(tbl_Pruebas[[#This Row],[Matrícula]],tbl_players[Matrícula],tbl_players[Pos])</f>
        <v>DL</v>
      </c>
      <c r="D347" s="25">
        <v>44896</v>
      </c>
      <c r="E347" s="59">
        <v>93.7</v>
      </c>
      <c r="F347" s="26"/>
      <c r="G347" s="46">
        <f t="shared" si="35"/>
        <v>1.72</v>
      </c>
      <c r="H347" s="59">
        <v>1.72</v>
      </c>
      <c r="I347" s="30"/>
      <c r="J347" s="111"/>
      <c r="K347" s="45">
        <f t="shared" si="36"/>
        <v>4.43</v>
      </c>
      <c r="L347" s="26">
        <v>4.6399999999999997</v>
      </c>
      <c r="M347" s="26">
        <v>4.43</v>
      </c>
      <c r="N347" s="46">
        <f t="shared" si="37"/>
        <v>7.58</v>
      </c>
      <c r="O347" s="59">
        <v>7.82</v>
      </c>
      <c r="P347" s="29">
        <v>7.58</v>
      </c>
      <c r="Q347" s="45">
        <f t="shared" si="38"/>
        <v>2.46</v>
      </c>
      <c r="R347" s="59">
        <v>2.46</v>
      </c>
      <c r="S347" s="54"/>
      <c r="T347" s="40" t="str">
        <f t="shared" si="39"/>
        <v/>
      </c>
      <c r="U347" s="28"/>
      <c r="V347" s="27"/>
      <c r="W347" s="50" t="str">
        <f t="shared" si="40"/>
        <v/>
      </c>
      <c r="X347" s="73"/>
      <c r="Y347" s="69"/>
      <c r="Z347" s="68" t="str">
        <f t="shared" si="41"/>
        <v/>
      </c>
      <c r="AA347" s="73"/>
      <c r="AB347" s="69"/>
    </row>
    <row r="348" spans="1:28" ht="15.75" customHeight="1" x14ac:dyDescent="0.3">
      <c r="A348" s="35" t="s">
        <v>53</v>
      </c>
      <c r="B348" s="35" t="str" cm="1">
        <f t="array" ref="B348">_xlfn.XLOOKUP(tbl_Pruebas[[#This Row],[Matrícula]],tbl_players[Matrícula],tbl_players[Nombres]&amp;" "&amp;tbl_players[Apellidos])</f>
        <v>Martín Alejandro Martínez Rodríguez</v>
      </c>
      <c r="C348" s="119" t="str">
        <f>_xlfn.XLOOKUP(tbl_Pruebas[[#This Row],[Matrícula]],tbl_players[Matrícula],tbl_players[Pos])</f>
        <v>DL</v>
      </c>
      <c r="D348" s="25">
        <v>44896</v>
      </c>
      <c r="E348" s="59">
        <v>95.4</v>
      </c>
      <c r="F348" s="26"/>
      <c r="G348" s="46">
        <f t="shared" si="35"/>
        <v>1.67</v>
      </c>
      <c r="H348" s="59">
        <v>1.67</v>
      </c>
      <c r="I348" s="30"/>
      <c r="J348" s="111"/>
      <c r="K348" s="45">
        <f t="shared" si="36"/>
        <v>4.75</v>
      </c>
      <c r="L348" s="26">
        <v>4.78</v>
      </c>
      <c r="M348" s="26">
        <v>4.75</v>
      </c>
      <c r="N348" s="46">
        <f t="shared" si="37"/>
        <v>7.72</v>
      </c>
      <c r="O348" s="59">
        <v>8</v>
      </c>
      <c r="P348" s="29">
        <v>7.72</v>
      </c>
      <c r="Q348" s="45">
        <f t="shared" si="38"/>
        <v>2.42</v>
      </c>
      <c r="R348" s="59">
        <v>2.42</v>
      </c>
      <c r="S348" s="54"/>
      <c r="T348" s="40" t="str">
        <f t="shared" si="39"/>
        <v/>
      </c>
      <c r="U348" s="28"/>
      <c r="V348" s="27"/>
      <c r="W348" s="50" t="str">
        <f t="shared" si="40"/>
        <v/>
      </c>
      <c r="X348" s="73"/>
      <c r="Y348" s="69"/>
      <c r="Z348" s="68" t="str">
        <f t="shared" si="41"/>
        <v/>
      </c>
      <c r="AA348" s="73"/>
      <c r="AB348" s="69"/>
    </row>
    <row r="349" spans="1:28" ht="15.75" customHeight="1" x14ac:dyDescent="0.3">
      <c r="A349" s="35" t="s">
        <v>319</v>
      </c>
      <c r="B349" s="35" t="str" cm="1">
        <f t="array" ref="B349">_xlfn.XLOOKUP(tbl_Pruebas[[#This Row],[Matrícula]],tbl_players[Matrícula],tbl_players[Nombres]&amp;" "&amp;tbl_players[Apellidos])</f>
        <v>Santiago Ulloa Flores</v>
      </c>
      <c r="C349" s="119" t="str">
        <f>_xlfn.XLOOKUP(tbl_Pruebas[[#This Row],[Matrícula]],tbl_players[Matrícula],tbl_players[Pos])</f>
        <v>S</v>
      </c>
      <c r="D349" s="25">
        <v>44896</v>
      </c>
      <c r="E349" s="59">
        <v>75.8</v>
      </c>
      <c r="F349" s="26"/>
      <c r="G349" s="46">
        <f t="shared" si="35"/>
        <v>1.63</v>
      </c>
      <c r="H349" s="59">
        <v>1.63</v>
      </c>
      <c r="I349" s="30"/>
      <c r="J349" s="111"/>
      <c r="K349" s="45">
        <f t="shared" si="36"/>
        <v>4.47</v>
      </c>
      <c r="L349" s="26">
        <v>4.47</v>
      </c>
      <c r="M349" s="26">
        <v>4.58</v>
      </c>
      <c r="N349" s="46">
        <f t="shared" si="37"/>
        <v>7.47</v>
      </c>
      <c r="O349" s="59">
        <v>7.7</v>
      </c>
      <c r="P349" s="29">
        <v>7.47</v>
      </c>
      <c r="Q349" s="45">
        <f t="shared" si="38"/>
        <v>2.54</v>
      </c>
      <c r="R349" s="59">
        <v>2.54</v>
      </c>
      <c r="S349" s="54"/>
      <c r="T349" s="40" t="str">
        <f t="shared" si="39"/>
        <v/>
      </c>
      <c r="U349" s="28"/>
      <c r="V349" s="27"/>
      <c r="W349" s="50" t="str">
        <f t="shared" si="40"/>
        <v/>
      </c>
      <c r="X349" s="73"/>
      <c r="Y349" s="69"/>
      <c r="Z349" s="68" t="str">
        <f t="shared" si="41"/>
        <v/>
      </c>
      <c r="AA349" s="73"/>
      <c r="AB349" s="69"/>
    </row>
    <row r="350" spans="1:28" ht="15.75" customHeight="1" x14ac:dyDescent="0.3">
      <c r="A350" s="35" t="s">
        <v>111</v>
      </c>
      <c r="B350" s="35" t="str" cm="1">
        <f t="array" ref="B350">_xlfn.XLOOKUP(tbl_Pruebas[[#This Row],[Matrícula]],tbl_players[Matrícula],tbl_players[Nombres]&amp;" "&amp;tbl_players[Apellidos])</f>
        <v>Diego Oropeza Gálvez</v>
      </c>
      <c r="C350" s="119" t="str">
        <f>_xlfn.XLOOKUP(tbl_Pruebas[[#This Row],[Matrícula]],tbl_players[Matrícula],tbl_players[Pos])</f>
        <v>QB</v>
      </c>
      <c r="D350" s="25">
        <v>44896</v>
      </c>
      <c r="E350" s="59">
        <v>83</v>
      </c>
      <c r="F350" s="26"/>
      <c r="G350" s="46">
        <f t="shared" si="35"/>
        <v>1.54</v>
      </c>
      <c r="H350" s="59">
        <v>1.54</v>
      </c>
      <c r="I350" s="30"/>
      <c r="J350" s="111"/>
      <c r="K350" s="45">
        <f t="shared" si="36"/>
        <v>4.46</v>
      </c>
      <c r="L350" s="26">
        <v>4.46</v>
      </c>
      <c r="M350" s="26">
        <v>4.6900000000000004</v>
      </c>
      <c r="N350" s="46">
        <f t="shared" si="37"/>
        <v>7.5</v>
      </c>
      <c r="O350" s="59">
        <v>8.1</v>
      </c>
      <c r="P350" s="29">
        <v>7.5</v>
      </c>
      <c r="Q350" s="45">
        <f t="shared" si="38"/>
        <v>2.66</v>
      </c>
      <c r="R350" s="59">
        <v>2.66</v>
      </c>
      <c r="S350" s="54"/>
      <c r="T350" s="40" t="str">
        <f t="shared" si="39"/>
        <v/>
      </c>
      <c r="U350" s="28"/>
      <c r="V350" s="27"/>
      <c r="W350" s="50" t="str">
        <f t="shared" si="40"/>
        <v/>
      </c>
      <c r="X350" s="73"/>
      <c r="Y350" s="69"/>
      <c r="Z350" s="68" t="str">
        <f t="shared" si="41"/>
        <v/>
      </c>
      <c r="AA350" s="73"/>
      <c r="AB350" s="69"/>
    </row>
    <row r="351" spans="1:28" ht="15.75" customHeight="1" x14ac:dyDescent="0.3">
      <c r="A351" s="35" t="s">
        <v>93</v>
      </c>
      <c r="B351" s="35" t="str" cm="1">
        <f t="array" ref="B351">_xlfn.XLOOKUP(tbl_Pruebas[[#This Row],[Matrícula]],tbl_players[Matrícula],tbl_players[Nombres]&amp;" "&amp;tbl_players[Apellidos])</f>
        <v>Leonardo Durán Nuñez</v>
      </c>
      <c r="C351" s="119" t="str">
        <f>_xlfn.XLOOKUP(tbl_Pruebas[[#This Row],[Matrícula]],tbl_players[Matrícula],tbl_players[Pos])</f>
        <v>OL</v>
      </c>
      <c r="D351" s="25">
        <v>44896</v>
      </c>
      <c r="E351" s="59">
        <v>127</v>
      </c>
      <c r="F351" s="27"/>
      <c r="G351" s="46">
        <f t="shared" si="35"/>
        <v>1.75</v>
      </c>
      <c r="H351" s="59">
        <v>1.75</v>
      </c>
      <c r="I351" s="30"/>
      <c r="J351" s="111"/>
      <c r="K351" s="45">
        <f t="shared" si="36"/>
        <v>5.05</v>
      </c>
      <c r="L351" s="26">
        <v>5.08</v>
      </c>
      <c r="M351" s="26">
        <v>5.05</v>
      </c>
      <c r="N351" s="46">
        <f t="shared" si="37"/>
        <v>8.65</v>
      </c>
      <c r="O351" s="59">
        <v>8.65</v>
      </c>
      <c r="P351" s="29">
        <v>8.7799999999999994</v>
      </c>
      <c r="Q351" s="45">
        <f t="shared" si="38"/>
        <v>2.21</v>
      </c>
      <c r="R351" s="59">
        <v>2.21</v>
      </c>
      <c r="S351" s="54"/>
      <c r="T351" s="40" t="str">
        <f t="shared" si="39"/>
        <v/>
      </c>
      <c r="U351" s="28"/>
      <c r="V351" s="27"/>
      <c r="W351" s="51" t="str">
        <f t="shared" si="40"/>
        <v/>
      </c>
      <c r="X351" s="73"/>
      <c r="Y351" s="69"/>
      <c r="Z351" s="68" t="str">
        <f t="shared" si="41"/>
        <v/>
      </c>
      <c r="AA351" s="73"/>
      <c r="AB351" s="69"/>
    </row>
    <row r="352" spans="1:28" ht="15.75" customHeight="1" x14ac:dyDescent="0.3">
      <c r="A352" s="35" t="s">
        <v>87</v>
      </c>
      <c r="B352" s="35" t="str" cm="1">
        <f t="array" ref="B352">_xlfn.XLOOKUP(tbl_Pruebas[[#This Row],[Matrícula]],tbl_players[Matrícula],tbl_players[Nombres]&amp;" "&amp;tbl_players[Apellidos])</f>
        <v>Fernando Torres Zaragoza</v>
      </c>
      <c r="C352" s="119" t="str">
        <f>_xlfn.XLOOKUP(tbl_Pruebas[[#This Row],[Matrícula]],tbl_players[Matrícula],tbl_players[Pos])</f>
        <v>OL</v>
      </c>
      <c r="D352" s="25">
        <v>44896</v>
      </c>
      <c r="E352" s="59">
        <v>125.1</v>
      </c>
      <c r="F352" s="27"/>
      <c r="G352" s="46">
        <f t="shared" si="35"/>
        <v>1.87</v>
      </c>
      <c r="H352" s="59">
        <v>1.87</v>
      </c>
      <c r="I352" s="30"/>
      <c r="J352" s="111"/>
      <c r="K352" s="45">
        <f t="shared" si="36"/>
        <v>5.38</v>
      </c>
      <c r="L352" s="26">
        <v>5.46</v>
      </c>
      <c r="M352" s="26">
        <v>5.38</v>
      </c>
      <c r="N352" s="46">
        <f t="shared" si="37"/>
        <v>9.06</v>
      </c>
      <c r="O352" s="59">
        <v>9.06</v>
      </c>
      <c r="P352" s="29">
        <v>9.1199999999999992</v>
      </c>
      <c r="Q352" s="45">
        <f t="shared" si="38"/>
        <v>2.08</v>
      </c>
      <c r="R352" s="59">
        <v>2.08</v>
      </c>
      <c r="S352" s="54"/>
      <c r="T352" s="40" t="str">
        <f t="shared" si="39"/>
        <v/>
      </c>
      <c r="U352" s="28"/>
      <c r="V352" s="27"/>
      <c r="W352" s="51" t="str">
        <f t="shared" si="40"/>
        <v/>
      </c>
      <c r="X352" s="73"/>
      <c r="Y352" s="69"/>
      <c r="Z352" s="68" t="str">
        <f t="shared" si="41"/>
        <v/>
      </c>
      <c r="AA352" s="73"/>
      <c r="AB352" s="69"/>
    </row>
    <row r="353" spans="1:28" ht="15.75" customHeight="1" x14ac:dyDescent="0.3">
      <c r="A353" s="35" t="s">
        <v>157</v>
      </c>
      <c r="B353" s="35" t="str" cm="1">
        <f t="array" ref="B353">_xlfn.XLOOKUP(tbl_Pruebas[[#This Row],[Matrícula]],tbl_players[Matrícula],tbl_players[Nombres]&amp;" "&amp;tbl_players[Apellidos])</f>
        <v xml:space="preserve">Josue Damian Lezana Fabela </v>
      </c>
      <c r="C353" s="119" t="str">
        <f>_xlfn.XLOOKUP(tbl_Pruebas[[#This Row],[Matrícula]],tbl_players[Matrícula],tbl_players[Pos])</f>
        <v>WR</v>
      </c>
      <c r="D353" s="25">
        <v>44896</v>
      </c>
      <c r="E353" s="59">
        <v>59.9</v>
      </c>
      <c r="F353" s="26"/>
      <c r="G353" s="46">
        <f t="shared" si="35"/>
        <v>1.49</v>
      </c>
      <c r="H353" s="59">
        <v>1.49</v>
      </c>
      <c r="I353" s="30"/>
      <c r="J353" s="111"/>
      <c r="K353" s="45">
        <f t="shared" si="36"/>
        <v>4.63</v>
      </c>
      <c r="L353" s="26">
        <v>4.63</v>
      </c>
      <c r="M353" s="26">
        <v>4.7699999999999996</v>
      </c>
      <c r="N353" s="46">
        <f t="shared" si="37"/>
        <v>7.7</v>
      </c>
      <c r="O353" s="59">
        <v>8.3000000000000007</v>
      </c>
      <c r="P353" s="29">
        <v>7.7</v>
      </c>
      <c r="Q353" s="45">
        <f t="shared" si="38"/>
        <v>2.74</v>
      </c>
      <c r="R353" s="59">
        <v>2.74</v>
      </c>
      <c r="S353" s="54"/>
      <c r="T353" s="40" t="str">
        <f t="shared" si="39"/>
        <v/>
      </c>
      <c r="U353" s="28"/>
      <c r="V353" s="27"/>
      <c r="W353" s="50" t="str">
        <f t="shared" si="40"/>
        <v/>
      </c>
      <c r="X353" s="73"/>
      <c r="Y353" s="69"/>
      <c r="Z353" s="68" t="str">
        <f t="shared" si="41"/>
        <v/>
      </c>
      <c r="AA353" s="73"/>
      <c r="AB353" s="69"/>
    </row>
    <row r="354" spans="1:28" ht="15.75" customHeight="1" x14ac:dyDescent="0.3">
      <c r="A354" s="35" t="s">
        <v>91</v>
      </c>
      <c r="B354" s="35" t="str" cm="1">
        <f t="array" ref="B354">_xlfn.XLOOKUP(tbl_Pruebas[[#This Row],[Matrícula]],tbl_players[Matrícula],tbl_players[Nombres]&amp;" "&amp;tbl_players[Apellidos])</f>
        <v>André Hernández Torija</v>
      </c>
      <c r="C354" s="119" t="str">
        <f>_xlfn.XLOOKUP(tbl_Pruebas[[#This Row],[Matrícula]],tbl_players[Matrícula],tbl_players[Pos])</f>
        <v>OL</v>
      </c>
      <c r="D354" s="25">
        <v>44896</v>
      </c>
      <c r="E354" s="59">
        <v>105.9</v>
      </c>
      <c r="F354" s="26"/>
      <c r="G354" s="46">
        <f t="shared" si="35"/>
        <v>1.76</v>
      </c>
      <c r="H354" s="59">
        <v>1.76</v>
      </c>
      <c r="I354" s="30"/>
      <c r="J354" s="111"/>
      <c r="K354" s="45">
        <f t="shared" si="36"/>
        <v>4.84</v>
      </c>
      <c r="L354" s="26">
        <v>4.84</v>
      </c>
      <c r="M354" s="26">
        <v>5.17</v>
      </c>
      <c r="N354" s="46">
        <f t="shared" si="37"/>
        <v>8.52</v>
      </c>
      <c r="O354" s="59">
        <v>8.52</v>
      </c>
      <c r="P354" s="29">
        <v>8.7200000000000006</v>
      </c>
      <c r="Q354" s="45">
        <f t="shared" si="38"/>
        <v>2.09</v>
      </c>
      <c r="R354" s="59">
        <v>2.09</v>
      </c>
      <c r="S354" s="54"/>
      <c r="T354" s="40" t="str">
        <f t="shared" si="39"/>
        <v/>
      </c>
      <c r="U354" s="28"/>
      <c r="V354" s="27"/>
      <c r="W354" s="50" t="str">
        <f t="shared" si="40"/>
        <v/>
      </c>
      <c r="X354" s="73"/>
      <c r="Y354" s="69"/>
      <c r="Z354" s="68" t="str">
        <f t="shared" si="41"/>
        <v/>
      </c>
      <c r="AA354" s="73"/>
      <c r="AB354" s="69"/>
    </row>
    <row r="355" spans="1:28" ht="15.75" customHeight="1" x14ac:dyDescent="0.3">
      <c r="A355" s="35" t="s">
        <v>261</v>
      </c>
      <c r="B355" s="35" t="str" cm="1">
        <f t="array" ref="B355">_xlfn.XLOOKUP(tbl_Pruebas[[#This Row],[Matrícula]],tbl_players[Matrícula],tbl_players[Nombres]&amp;" "&amp;tbl_players[Apellidos])</f>
        <v>Diego Ornelas Hernández</v>
      </c>
      <c r="C355" s="119" t="str">
        <f>_xlfn.XLOOKUP(tbl_Pruebas[[#This Row],[Matrícula]],tbl_players[Matrícula],tbl_players[Pos])</f>
        <v>WR</v>
      </c>
      <c r="D355" s="25">
        <v>44896</v>
      </c>
      <c r="E355" s="59">
        <v>64</v>
      </c>
      <c r="F355" s="26"/>
      <c r="G355" s="46">
        <f t="shared" si="35"/>
        <v>1.4</v>
      </c>
      <c r="H355" s="59">
        <v>1.4</v>
      </c>
      <c r="I355" s="30"/>
      <c r="J355" s="111"/>
      <c r="K355" s="45">
        <f t="shared" si="36"/>
        <v>4.72</v>
      </c>
      <c r="L355" s="26">
        <v>4.72</v>
      </c>
      <c r="M355" s="26">
        <v>4.8499999999999996</v>
      </c>
      <c r="N355" s="46">
        <f t="shared" si="37"/>
        <v>7.47</v>
      </c>
      <c r="O355" s="59">
        <v>8.2200000000000006</v>
      </c>
      <c r="P355" s="29">
        <v>7.47</v>
      </c>
      <c r="Q355" s="45">
        <f t="shared" si="38"/>
        <v>2.4900000000000002</v>
      </c>
      <c r="R355" s="59">
        <v>2.4900000000000002</v>
      </c>
      <c r="S355" s="54"/>
      <c r="T355" s="40" t="str">
        <f t="shared" si="39"/>
        <v/>
      </c>
      <c r="U355" s="28"/>
      <c r="V355" s="27"/>
      <c r="W355" s="50" t="str">
        <f t="shared" si="40"/>
        <v/>
      </c>
      <c r="X355" s="73"/>
      <c r="Y355" s="69"/>
      <c r="Z355" s="68" t="str">
        <f t="shared" si="41"/>
        <v/>
      </c>
      <c r="AA355" s="73"/>
      <c r="AB355" s="69"/>
    </row>
    <row r="356" spans="1:28" ht="15.75" customHeight="1" x14ac:dyDescent="0.3">
      <c r="A356" s="35" t="s">
        <v>89</v>
      </c>
      <c r="B356" s="35" t="str" cm="1">
        <f t="array" ref="B356">_xlfn.XLOOKUP(tbl_Pruebas[[#This Row],[Matrícula]],tbl_players[Matrícula],tbl_players[Nombres]&amp;" "&amp;tbl_players[Apellidos])</f>
        <v>Jonathan Yair Hernández Becerril</v>
      </c>
      <c r="C356" s="119" t="str">
        <f>_xlfn.XLOOKUP(tbl_Pruebas[[#This Row],[Matrícula]],tbl_players[Matrícula],tbl_players[Pos])</f>
        <v>OL</v>
      </c>
      <c r="D356" s="25">
        <v>44896</v>
      </c>
      <c r="E356" s="59">
        <v>107</v>
      </c>
      <c r="F356" s="26"/>
      <c r="G356" s="46">
        <f t="shared" si="35"/>
        <v>1.63</v>
      </c>
      <c r="H356" s="59">
        <v>1.63</v>
      </c>
      <c r="I356" s="30"/>
      <c r="J356" s="111"/>
      <c r="K356" s="45">
        <f t="shared" si="36"/>
        <v>4.8099999999999996</v>
      </c>
      <c r="L356" s="26" t="s">
        <v>22</v>
      </c>
      <c r="M356" s="26">
        <v>4.8099999999999996</v>
      </c>
      <c r="N356" s="46">
        <f t="shared" si="37"/>
        <v>7.97</v>
      </c>
      <c r="O356" s="59">
        <v>8</v>
      </c>
      <c r="P356" s="29">
        <v>7.97</v>
      </c>
      <c r="Q356" s="45">
        <f t="shared" si="38"/>
        <v>2.6</v>
      </c>
      <c r="R356" s="59">
        <v>2.6</v>
      </c>
      <c r="S356" s="54"/>
      <c r="T356" s="40" t="str">
        <f t="shared" si="39"/>
        <v/>
      </c>
      <c r="U356" s="28"/>
      <c r="V356" s="27"/>
      <c r="W356" s="50" t="str">
        <f t="shared" si="40"/>
        <v/>
      </c>
      <c r="X356" s="73"/>
      <c r="Y356" s="69"/>
      <c r="Z356" s="68" t="str">
        <f t="shared" si="41"/>
        <v/>
      </c>
      <c r="AA356" s="73"/>
      <c r="AB356" s="69"/>
    </row>
    <row r="357" spans="1:28" ht="15.75" customHeight="1" x14ac:dyDescent="0.3">
      <c r="A357" s="35" t="s">
        <v>89</v>
      </c>
      <c r="B357" s="35" t="str" cm="1">
        <f t="array" ref="B357">_xlfn.XLOOKUP(tbl_Pruebas[[#This Row],[Matrícula]],tbl_players[Matrícula],tbl_players[Nombres]&amp;" "&amp;tbl_players[Apellidos])</f>
        <v>Jonathan Yair Hernández Becerril</v>
      </c>
      <c r="C357" s="119" t="str">
        <f>_xlfn.XLOOKUP(tbl_Pruebas[[#This Row],[Matrícula]],tbl_players[Matrícula],tbl_players[Pos])</f>
        <v>OL</v>
      </c>
      <c r="D357" s="25">
        <v>44896</v>
      </c>
      <c r="E357" s="59">
        <v>111.5</v>
      </c>
      <c r="F357" s="26"/>
      <c r="G357" s="46">
        <f t="shared" si="35"/>
        <v>1.85</v>
      </c>
      <c r="H357" s="59">
        <v>1.85</v>
      </c>
      <c r="I357" s="30"/>
      <c r="J357" s="111"/>
      <c r="K357" s="45">
        <f t="shared" si="36"/>
        <v>4.74</v>
      </c>
      <c r="L357" s="26">
        <v>4.74</v>
      </c>
      <c r="M357" s="26">
        <v>4.8499999999999996</v>
      </c>
      <c r="N357" s="46">
        <f t="shared" si="37"/>
        <v>8.32</v>
      </c>
      <c r="O357" s="59">
        <v>8.32</v>
      </c>
      <c r="P357" s="29">
        <v>8.5399999999999991</v>
      </c>
      <c r="Q357" s="45">
        <f t="shared" si="38"/>
        <v>2.4900000000000002</v>
      </c>
      <c r="R357" s="59">
        <v>2.4900000000000002</v>
      </c>
      <c r="S357" s="54"/>
      <c r="T357" s="40" t="str">
        <f t="shared" si="39"/>
        <v/>
      </c>
      <c r="U357" s="28"/>
      <c r="V357" s="27"/>
      <c r="W357" s="50" t="str">
        <f t="shared" si="40"/>
        <v/>
      </c>
      <c r="X357" s="73"/>
      <c r="Y357" s="69"/>
      <c r="Z357" s="68" t="str">
        <f t="shared" si="41"/>
        <v/>
      </c>
      <c r="AA357" s="73"/>
      <c r="AB357" s="69"/>
    </row>
    <row r="358" spans="1:28" ht="15.75" customHeight="1" x14ac:dyDescent="0.3">
      <c r="A358" s="35" t="s">
        <v>282</v>
      </c>
      <c r="B358" s="35" t="str" cm="1">
        <f t="array" ref="B358">_xlfn.XLOOKUP(tbl_Pruebas[[#This Row],[Matrícula]],tbl_players[Matrícula],tbl_players[Nombres]&amp;" "&amp;tbl_players[Apellidos])</f>
        <v>Iker Colin Guazo</v>
      </c>
      <c r="C358" s="119" t="str">
        <f>_xlfn.XLOOKUP(tbl_Pruebas[[#This Row],[Matrícula]],tbl_players[Matrícula],tbl_players[Pos])</f>
        <v>QB</v>
      </c>
      <c r="D358" s="25">
        <v>44896</v>
      </c>
      <c r="E358" s="59">
        <v>90.2</v>
      </c>
      <c r="F358" s="26"/>
      <c r="G358" s="46">
        <f t="shared" si="35"/>
        <v>1.59</v>
      </c>
      <c r="H358" s="59">
        <v>1.59</v>
      </c>
      <c r="I358" s="30"/>
      <c r="J358" s="111"/>
      <c r="K358" s="45">
        <f t="shared" si="36"/>
        <v>4.62</v>
      </c>
      <c r="L358" s="26">
        <v>4.9400000000000004</v>
      </c>
      <c r="M358" s="26">
        <v>4.62</v>
      </c>
      <c r="N358" s="46" t="str">
        <f t="shared" si="37"/>
        <v/>
      </c>
      <c r="O358" s="59" t="s">
        <v>83</v>
      </c>
      <c r="P358" s="29" t="s">
        <v>83</v>
      </c>
      <c r="Q358" s="45">
        <f t="shared" si="38"/>
        <v>2.58</v>
      </c>
      <c r="R358" s="59">
        <v>2.58</v>
      </c>
      <c r="S358" s="54"/>
      <c r="T358" s="40" t="str">
        <f t="shared" si="39"/>
        <v/>
      </c>
      <c r="U358" s="28"/>
      <c r="V358" s="27"/>
      <c r="W358" s="50" t="str">
        <f t="shared" si="40"/>
        <v/>
      </c>
      <c r="X358" s="73"/>
      <c r="Y358" s="69"/>
      <c r="Z358" s="68" t="str">
        <f t="shared" si="41"/>
        <v/>
      </c>
      <c r="AA358" s="73"/>
      <c r="AB358" s="69"/>
    </row>
    <row r="359" spans="1:28" ht="15.75" customHeight="1" x14ac:dyDescent="0.3">
      <c r="A359" s="35" t="s">
        <v>38</v>
      </c>
      <c r="B359" s="35" t="str" cm="1">
        <f t="array" ref="B359">_xlfn.XLOOKUP(tbl_Pruebas[[#This Row],[Matrícula]],tbl_players[Matrícula],tbl_players[Nombres]&amp;" "&amp;tbl_players[Apellidos])</f>
        <v>Brandon Omar Rocha Cabrera</v>
      </c>
      <c r="C359" s="119" t="str">
        <f>_xlfn.XLOOKUP(tbl_Pruebas[[#This Row],[Matrícula]],tbl_players[Matrícula],tbl_players[Pos])</f>
        <v>CB</v>
      </c>
      <c r="D359" s="25">
        <v>44896</v>
      </c>
      <c r="E359" s="59">
        <v>73.2</v>
      </c>
      <c r="F359" s="26"/>
      <c r="G359" s="46">
        <f t="shared" si="35"/>
        <v>1.45</v>
      </c>
      <c r="H359" s="59">
        <v>1.45</v>
      </c>
      <c r="I359" s="30"/>
      <c r="J359" s="111"/>
      <c r="K359" s="45">
        <f t="shared" si="36"/>
        <v>4.24</v>
      </c>
      <c r="L359" s="26">
        <v>4.3</v>
      </c>
      <c r="M359" s="26">
        <v>4.24</v>
      </c>
      <c r="N359" s="46">
        <f t="shared" si="37"/>
        <v>7.25</v>
      </c>
      <c r="O359" s="59">
        <v>7.25</v>
      </c>
      <c r="P359" s="29">
        <v>7.55</v>
      </c>
      <c r="Q359" s="45">
        <f t="shared" si="38"/>
        <v>2.59</v>
      </c>
      <c r="R359" s="59">
        <v>2.59</v>
      </c>
      <c r="S359" s="54"/>
      <c r="T359" s="40" t="str">
        <f t="shared" si="39"/>
        <v/>
      </c>
      <c r="U359" s="28"/>
      <c r="V359" s="27"/>
      <c r="W359" s="50" t="str">
        <f t="shared" si="40"/>
        <v/>
      </c>
      <c r="X359" s="73"/>
      <c r="Y359" s="69"/>
      <c r="Z359" s="68" t="str">
        <f t="shared" si="41"/>
        <v/>
      </c>
      <c r="AA359" s="73"/>
      <c r="AB359" s="69"/>
    </row>
    <row r="360" spans="1:28" ht="15.75" customHeight="1" x14ac:dyDescent="0.3">
      <c r="A360" s="35" t="s">
        <v>150</v>
      </c>
      <c r="B360" s="35" t="str" cm="1">
        <f t="array" ref="B360">_xlfn.XLOOKUP(tbl_Pruebas[[#This Row],[Matrícula]],tbl_players[Matrícula],tbl_players[Nombres]&amp;" "&amp;tbl_players[Apellidos])</f>
        <v xml:space="preserve">Emiliano Lopez Aguilar </v>
      </c>
      <c r="C360" s="119" t="str">
        <f>_xlfn.XLOOKUP(tbl_Pruebas[[#This Row],[Matrícula]],tbl_players[Matrícula],tbl_players[Pos])</f>
        <v>CB</v>
      </c>
      <c r="D360" s="25">
        <v>44896</v>
      </c>
      <c r="E360" s="59">
        <v>78.7</v>
      </c>
      <c r="F360" s="26"/>
      <c r="G360" s="46">
        <f t="shared" si="35"/>
        <v>1.65</v>
      </c>
      <c r="H360" s="59">
        <v>1.65</v>
      </c>
      <c r="I360" s="30"/>
      <c r="J360" s="111"/>
      <c r="K360" s="45">
        <f t="shared" si="36"/>
        <v>4.38</v>
      </c>
      <c r="L360" s="26">
        <v>4.38</v>
      </c>
      <c r="M360" s="26">
        <v>4.5</v>
      </c>
      <c r="N360" s="46">
        <f t="shared" si="37"/>
        <v>7.72</v>
      </c>
      <c r="O360" s="59">
        <v>7.72</v>
      </c>
      <c r="P360" s="29" t="s">
        <v>22</v>
      </c>
      <c r="Q360" s="45">
        <f t="shared" si="38"/>
        <v>2.5299999999999998</v>
      </c>
      <c r="R360" s="59">
        <v>2.5299999999999998</v>
      </c>
      <c r="S360" s="54"/>
      <c r="T360" s="40" t="str">
        <f t="shared" si="39"/>
        <v/>
      </c>
      <c r="U360" s="28"/>
      <c r="V360" s="27"/>
      <c r="W360" s="50" t="str">
        <f t="shared" si="40"/>
        <v/>
      </c>
      <c r="X360" s="73"/>
      <c r="Y360" s="69"/>
      <c r="Z360" s="68" t="str">
        <f t="shared" si="41"/>
        <v/>
      </c>
      <c r="AA360" s="73"/>
      <c r="AB360" s="69"/>
    </row>
    <row r="361" spans="1:28" ht="15.75" customHeight="1" x14ac:dyDescent="0.3">
      <c r="A361" s="35" t="s">
        <v>334</v>
      </c>
      <c r="B361" s="35" t="str" cm="1">
        <f t="array" ref="B361">_xlfn.XLOOKUP(tbl_Pruebas[[#This Row],[Matrícula]],tbl_players[Matrícula],tbl_players[Nombres]&amp;" "&amp;tbl_players[Apellidos])</f>
        <v>Denilson Santiago Rodriguez Reyes</v>
      </c>
      <c r="C361" s="119" t="str">
        <f>_xlfn.XLOOKUP(tbl_Pruebas[[#This Row],[Matrícula]],tbl_players[Matrícula],tbl_players[Pos])</f>
        <v>RB</v>
      </c>
      <c r="D361" s="25">
        <v>44896</v>
      </c>
      <c r="E361" s="59">
        <v>70.7</v>
      </c>
      <c r="F361" s="26"/>
      <c r="G361" s="46">
        <f t="shared" si="35"/>
        <v>1.53</v>
      </c>
      <c r="H361" s="59">
        <v>1.53</v>
      </c>
      <c r="I361" s="30"/>
      <c r="J361" s="111"/>
      <c r="K361" s="45">
        <f t="shared" si="36"/>
        <v>4.6500000000000004</v>
      </c>
      <c r="L361" s="26">
        <v>4.6500000000000004</v>
      </c>
      <c r="M361" s="26">
        <v>4.7</v>
      </c>
      <c r="N361" s="46">
        <f t="shared" si="37"/>
        <v>7.44</v>
      </c>
      <c r="O361" s="59">
        <v>7.54</v>
      </c>
      <c r="P361" s="29">
        <v>7.44</v>
      </c>
      <c r="Q361" s="45">
        <f t="shared" si="38"/>
        <v>2.75</v>
      </c>
      <c r="R361" s="59">
        <v>2.75</v>
      </c>
      <c r="S361" s="54"/>
      <c r="T361" s="40" t="str">
        <f t="shared" si="39"/>
        <v/>
      </c>
      <c r="U361" s="28"/>
      <c r="V361" s="27"/>
      <c r="W361" s="50" t="str">
        <f t="shared" si="40"/>
        <v/>
      </c>
      <c r="X361" s="73"/>
      <c r="Y361" s="69"/>
      <c r="Z361" s="68" t="str">
        <f t="shared" si="41"/>
        <v/>
      </c>
      <c r="AA361" s="73"/>
      <c r="AB361" s="69"/>
    </row>
    <row r="362" spans="1:28" ht="15.75" customHeight="1" x14ac:dyDescent="0.3">
      <c r="A362" s="35" t="s">
        <v>59</v>
      </c>
      <c r="B362" s="35" t="str" cm="1">
        <f t="array" ref="B362">_xlfn.XLOOKUP(tbl_Pruebas[[#This Row],[Matrícula]],tbl_players[Matrícula],tbl_players[Nombres]&amp;" "&amp;tbl_players[Apellidos])</f>
        <v>Ian Gabriel Rivera Reyes</v>
      </c>
      <c r="C362" s="119" t="str">
        <f>_xlfn.XLOOKUP(tbl_Pruebas[[#This Row],[Matrícula]],tbl_players[Matrícula],tbl_players[Pos])</f>
        <v>DL</v>
      </c>
      <c r="D362" s="25">
        <v>44896</v>
      </c>
      <c r="E362" s="59">
        <v>97.5</v>
      </c>
      <c r="F362" s="26"/>
      <c r="G362" s="46">
        <f t="shared" si="35"/>
        <v>1.6</v>
      </c>
      <c r="H362" s="59">
        <v>1.6</v>
      </c>
      <c r="I362" s="30"/>
      <c r="J362" s="111"/>
      <c r="K362" s="45">
        <f t="shared" si="36"/>
        <v>4.4000000000000004</v>
      </c>
      <c r="L362" s="26">
        <v>4.4000000000000004</v>
      </c>
      <c r="M362" s="26">
        <v>4.41</v>
      </c>
      <c r="N362" s="46">
        <f t="shared" si="37"/>
        <v>7.48</v>
      </c>
      <c r="O362" s="59">
        <v>7.48</v>
      </c>
      <c r="P362" s="29">
        <v>7.53</v>
      </c>
      <c r="Q362" s="45">
        <f t="shared" si="38"/>
        <v>2.6</v>
      </c>
      <c r="R362" s="59">
        <v>2.6</v>
      </c>
      <c r="S362" s="54"/>
      <c r="T362" s="40" t="str">
        <f t="shared" si="39"/>
        <v/>
      </c>
      <c r="U362" s="28"/>
      <c r="V362" s="27"/>
      <c r="W362" s="50" t="str">
        <f t="shared" si="40"/>
        <v/>
      </c>
      <c r="X362" s="73"/>
      <c r="Y362" s="69"/>
      <c r="Z362" s="68" t="str">
        <f t="shared" si="41"/>
        <v/>
      </c>
      <c r="AA362" s="73"/>
      <c r="AB362" s="69"/>
    </row>
    <row r="363" spans="1:28" ht="15.75" customHeight="1" x14ac:dyDescent="0.3">
      <c r="A363" s="35" t="s">
        <v>72</v>
      </c>
      <c r="B363" s="35" t="str" cm="1">
        <f t="array" ref="B363">_xlfn.XLOOKUP(tbl_Pruebas[[#This Row],[Matrícula]],tbl_players[Matrícula],tbl_players[Nombres]&amp;" "&amp;tbl_players[Apellidos])</f>
        <v>Alfonso Efraín Cruz Pérez</v>
      </c>
      <c r="C363" s="119" t="str">
        <f>_xlfn.XLOOKUP(tbl_Pruebas[[#This Row],[Matrícula]],tbl_players[Matrícula],tbl_players[Pos])</f>
        <v>LB</v>
      </c>
      <c r="D363" s="25">
        <v>44896</v>
      </c>
      <c r="E363" s="59">
        <v>89.1</v>
      </c>
      <c r="F363" s="26"/>
      <c r="G363" s="46">
        <f t="shared" si="35"/>
        <v>1.6</v>
      </c>
      <c r="H363" s="59">
        <v>1.6</v>
      </c>
      <c r="I363" s="30"/>
      <c r="J363" s="111"/>
      <c r="K363" s="45">
        <f t="shared" si="36"/>
        <v>4.18</v>
      </c>
      <c r="L363" s="26">
        <v>4.18</v>
      </c>
      <c r="M363" s="26">
        <v>4.28</v>
      </c>
      <c r="N363" s="46">
        <f t="shared" si="37"/>
        <v>7.09</v>
      </c>
      <c r="O363" s="59">
        <v>7.09</v>
      </c>
      <c r="P363" s="29">
        <v>7.33</v>
      </c>
      <c r="Q363" s="45">
        <f t="shared" si="38"/>
        <v>2.64</v>
      </c>
      <c r="R363" s="59">
        <v>2.64</v>
      </c>
      <c r="S363" s="54"/>
      <c r="T363" s="40" t="str">
        <f t="shared" si="39"/>
        <v/>
      </c>
      <c r="U363" s="28"/>
      <c r="V363" s="27"/>
      <c r="W363" s="50" t="str">
        <f t="shared" si="40"/>
        <v/>
      </c>
      <c r="X363" s="73"/>
      <c r="Y363" s="69"/>
      <c r="Z363" s="68" t="str">
        <f t="shared" si="41"/>
        <v/>
      </c>
      <c r="AA363" s="73"/>
      <c r="AB363" s="69"/>
    </row>
    <row r="364" spans="1:28" ht="15.75" customHeight="1" x14ac:dyDescent="0.3">
      <c r="A364" s="35" t="s">
        <v>30</v>
      </c>
      <c r="B364" s="35" t="str" cm="1">
        <f t="array" ref="B364">_xlfn.XLOOKUP(tbl_Pruebas[[#This Row],[Matrícula]],tbl_players[Matrícula],tbl_players[Nombres]&amp;" "&amp;tbl_players[Apellidos])</f>
        <v>Sebastián Valdespino Tamayo</v>
      </c>
      <c r="C364" s="119" t="str">
        <f>_xlfn.XLOOKUP(tbl_Pruebas[[#This Row],[Matrícula]],tbl_players[Matrícula],tbl_players[Pos])</f>
        <v>S</v>
      </c>
      <c r="D364" s="25">
        <v>44896</v>
      </c>
      <c r="E364" s="59">
        <v>74.599999999999994</v>
      </c>
      <c r="F364" s="26"/>
      <c r="G364" s="46" t="str">
        <f t="shared" si="35"/>
        <v/>
      </c>
      <c r="H364" s="59" t="s">
        <v>22</v>
      </c>
      <c r="I364" s="30"/>
      <c r="J364" s="111"/>
      <c r="K364" s="45" t="str">
        <f t="shared" si="36"/>
        <v/>
      </c>
      <c r="L364" s="26" t="s">
        <v>22</v>
      </c>
      <c r="M364" s="26" t="s">
        <v>22</v>
      </c>
      <c r="N364" s="46" t="str">
        <f t="shared" si="37"/>
        <v/>
      </c>
      <c r="O364" s="59" t="s">
        <v>22</v>
      </c>
      <c r="P364" s="29" t="s">
        <v>22</v>
      </c>
      <c r="Q364" s="45">
        <f t="shared" si="38"/>
        <v>2.76</v>
      </c>
      <c r="R364" s="72">
        <v>2.76</v>
      </c>
      <c r="S364" s="54"/>
      <c r="T364" s="40" t="str">
        <f t="shared" si="39"/>
        <v/>
      </c>
      <c r="U364" s="28"/>
      <c r="V364" s="27"/>
      <c r="W364" s="50" t="str">
        <f t="shared" si="40"/>
        <v/>
      </c>
      <c r="X364" s="73"/>
      <c r="Y364" s="69"/>
      <c r="Z364" s="68" t="str">
        <f t="shared" si="41"/>
        <v/>
      </c>
      <c r="AA364" s="73"/>
      <c r="AB364" s="69"/>
    </row>
    <row r="365" spans="1:28" ht="15.75" customHeight="1" x14ac:dyDescent="0.3">
      <c r="A365" s="35" t="s">
        <v>125</v>
      </c>
      <c r="B365" s="35" t="str" cm="1">
        <f t="array" ref="B365">_xlfn.XLOOKUP(tbl_Pruebas[[#This Row],[Matrícula]],tbl_players[Matrícula],tbl_players[Nombres]&amp;" "&amp;tbl_players[Apellidos])</f>
        <v>Emilio Gómez Montuy</v>
      </c>
      <c r="C365" s="119" t="str">
        <f>_xlfn.XLOOKUP(tbl_Pruebas[[#This Row],[Matrícula]],tbl_players[Matrícula],tbl_players[Pos])</f>
        <v>RB</v>
      </c>
      <c r="D365" s="25">
        <v>44896</v>
      </c>
      <c r="E365" s="59">
        <v>84.3</v>
      </c>
      <c r="F365" s="26"/>
      <c r="G365" s="46">
        <f t="shared" si="35"/>
        <v>1.66</v>
      </c>
      <c r="H365" s="59">
        <v>1.66</v>
      </c>
      <c r="I365" s="30"/>
      <c r="J365" s="111"/>
      <c r="K365" s="45">
        <f t="shared" si="36"/>
        <v>4.7699999999999996</v>
      </c>
      <c r="L365" s="26">
        <v>5.0599999999999996</v>
      </c>
      <c r="M365" s="26">
        <v>4.7699999999999996</v>
      </c>
      <c r="N365" s="46">
        <f t="shared" si="37"/>
        <v>7.85</v>
      </c>
      <c r="O365" s="59">
        <v>8.19</v>
      </c>
      <c r="P365" s="29">
        <v>7.85</v>
      </c>
      <c r="Q365" s="45">
        <f t="shared" si="38"/>
        <v>2.46</v>
      </c>
      <c r="R365" s="59">
        <v>2.46</v>
      </c>
      <c r="S365" s="54"/>
      <c r="T365" s="40" t="str">
        <f t="shared" si="39"/>
        <v/>
      </c>
      <c r="U365" s="28"/>
      <c r="V365" s="27"/>
      <c r="W365" s="50" t="str">
        <f t="shared" si="40"/>
        <v/>
      </c>
      <c r="X365" s="73"/>
      <c r="Y365" s="69"/>
      <c r="Z365" s="68" t="str">
        <f t="shared" si="41"/>
        <v/>
      </c>
      <c r="AA365" s="73"/>
      <c r="AB365" s="69"/>
    </row>
    <row r="366" spans="1:28" ht="15.75" customHeight="1" x14ac:dyDescent="0.3">
      <c r="A366" s="35" t="s">
        <v>55</v>
      </c>
      <c r="B366" s="35" t="str" cm="1">
        <f t="array" ref="B366">_xlfn.XLOOKUP(tbl_Pruebas[[#This Row],[Matrícula]],tbl_players[Matrícula],tbl_players[Nombres]&amp;" "&amp;tbl_players[Apellidos])</f>
        <v>Iván Andrés Pérez Fletes</v>
      </c>
      <c r="C366" s="119" t="str">
        <f>_xlfn.XLOOKUP(tbl_Pruebas[[#This Row],[Matrícula]],tbl_players[Matrícula],tbl_players[Pos])</f>
        <v>DL</v>
      </c>
      <c r="D366" s="25">
        <v>44896</v>
      </c>
      <c r="E366" s="59">
        <v>109.8</v>
      </c>
      <c r="F366" s="26"/>
      <c r="G366" s="46">
        <f t="shared" si="35"/>
        <v>1.72</v>
      </c>
      <c r="H366" s="59">
        <v>1.72</v>
      </c>
      <c r="I366" s="30"/>
      <c r="J366" s="111"/>
      <c r="K366" s="45">
        <f t="shared" si="36"/>
        <v>4.8099999999999996</v>
      </c>
      <c r="L366" s="26" t="s">
        <v>22</v>
      </c>
      <c r="M366" s="26">
        <v>4.8099999999999996</v>
      </c>
      <c r="N366" s="46">
        <f t="shared" si="37"/>
        <v>8.1199999999999992</v>
      </c>
      <c r="O366" s="59">
        <v>8.17</v>
      </c>
      <c r="P366" s="29">
        <v>8.1199999999999992</v>
      </c>
      <c r="Q366" s="45">
        <f t="shared" si="38"/>
        <v>2.46</v>
      </c>
      <c r="R366" s="59">
        <v>2.46</v>
      </c>
      <c r="S366" s="54"/>
      <c r="T366" s="40" t="str">
        <f t="shared" si="39"/>
        <v/>
      </c>
      <c r="U366" s="28"/>
      <c r="V366" s="27"/>
      <c r="W366" s="50" t="str">
        <f t="shared" si="40"/>
        <v/>
      </c>
      <c r="X366" s="73"/>
      <c r="Y366" s="69"/>
      <c r="Z366" s="68" t="str">
        <f t="shared" si="41"/>
        <v/>
      </c>
      <c r="AA366" s="73"/>
      <c r="AB366" s="69"/>
    </row>
    <row r="367" spans="1:28" ht="15.75" customHeight="1" x14ac:dyDescent="0.3">
      <c r="A367" s="35" t="s">
        <v>63</v>
      </c>
      <c r="B367" s="35" t="str" cm="1">
        <f t="array" ref="B367">_xlfn.XLOOKUP(tbl_Pruebas[[#This Row],[Matrícula]],tbl_players[Matrícula],tbl_players[Nombres]&amp;" "&amp;tbl_players[Apellidos])</f>
        <v>Omar David Ríos Monjaraz</v>
      </c>
      <c r="C367" s="119" t="str">
        <f>_xlfn.XLOOKUP(tbl_Pruebas[[#This Row],[Matrícula]],tbl_players[Matrícula],tbl_players[Pos])</f>
        <v>DL</v>
      </c>
      <c r="D367" s="25">
        <v>44896</v>
      </c>
      <c r="E367" s="59">
        <v>11.9</v>
      </c>
      <c r="F367" s="26"/>
      <c r="G367" s="46">
        <f t="shared" si="35"/>
        <v>1.78</v>
      </c>
      <c r="H367" s="59">
        <v>1.78</v>
      </c>
      <c r="I367" s="30"/>
      <c r="J367" s="111"/>
      <c r="K367" s="45">
        <f t="shared" si="36"/>
        <v>4.66</v>
      </c>
      <c r="L367" s="26">
        <v>4.8499999999999996</v>
      </c>
      <c r="M367" s="26">
        <v>4.66</v>
      </c>
      <c r="N367" s="46">
        <f t="shared" si="37"/>
        <v>7.89</v>
      </c>
      <c r="O367" s="59">
        <v>8.32</v>
      </c>
      <c r="P367" s="29">
        <v>7.89</v>
      </c>
      <c r="Q367" s="45">
        <f t="shared" si="38"/>
        <v>2.4500000000000002</v>
      </c>
      <c r="R367" s="59">
        <v>2.4500000000000002</v>
      </c>
      <c r="S367" s="54"/>
      <c r="T367" s="40" t="str">
        <f t="shared" si="39"/>
        <v/>
      </c>
      <c r="U367" s="28"/>
      <c r="V367" s="27"/>
      <c r="W367" s="50" t="str">
        <f t="shared" si="40"/>
        <v/>
      </c>
      <c r="X367" s="73"/>
      <c r="Y367" s="69"/>
      <c r="Z367" s="68" t="str">
        <f t="shared" si="41"/>
        <v/>
      </c>
      <c r="AA367" s="73"/>
      <c r="AB367" s="69"/>
    </row>
    <row r="368" spans="1:28" ht="15.75" customHeight="1" x14ac:dyDescent="0.3">
      <c r="A368" s="35" t="s">
        <v>36</v>
      </c>
      <c r="B368" s="35" t="str" cm="1">
        <f t="array" ref="B368">_xlfn.XLOOKUP(tbl_Pruebas[[#This Row],[Matrícula]],tbl_players[Matrícula],tbl_players[Nombres]&amp;" "&amp;tbl_players[Apellidos])</f>
        <v>Gabriel Encalada Gallardo</v>
      </c>
      <c r="C368" s="119" t="str">
        <f>_xlfn.XLOOKUP(tbl_Pruebas[[#This Row],[Matrícula]],tbl_players[Matrícula],tbl_players[Pos])</f>
        <v>CB</v>
      </c>
      <c r="D368" s="25">
        <v>44896</v>
      </c>
      <c r="E368" s="59">
        <v>76.099999999999994</v>
      </c>
      <c r="F368" s="26"/>
      <c r="G368" s="46">
        <f t="shared" si="35"/>
        <v>1.53</v>
      </c>
      <c r="H368" s="59">
        <v>1.53</v>
      </c>
      <c r="I368" s="30"/>
      <c r="J368" s="111"/>
      <c r="K368" s="45">
        <f t="shared" si="36"/>
        <v>4.3499999999999996</v>
      </c>
      <c r="L368" s="26">
        <v>4.53</v>
      </c>
      <c r="M368" s="26">
        <v>4.3499999999999996</v>
      </c>
      <c r="N368" s="46">
        <f t="shared" si="37"/>
        <v>7.35</v>
      </c>
      <c r="O368" s="59">
        <v>7.85</v>
      </c>
      <c r="P368" s="29">
        <v>7.35</v>
      </c>
      <c r="Q368" s="45">
        <f t="shared" si="38"/>
        <v>2.65</v>
      </c>
      <c r="R368" s="59">
        <v>2.65</v>
      </c>
      <c r="S368" s="54"/>
      <c r="T368" s="40" t="str">
        <f t="shared" si="39"/>
        <v/>
      </c>
      <c r="U368" s="28"/>
      <c r="V368" s="27"/>
      <c r="W368" s="50" t="str">
        <f t="shared" si="40"/>
        <v/>
      </c>
      <c r="X368" s="73"/>
      <c r="Y368" s="69"/>
      <c r="Z368" s="68" t="str">
        <f t="shared" si="41"/>
        <v/>
      </c>
      <c r="AA368" s="73"/>
      <c r="AB368" s="69"/>
    </row>
    <row r="369" spans="1:28" ht="15.75" customHeight="1" x14ac:dyDescent="0.3">
      <c r="A369" s="35" t="s">
        <v>141</v>
      </c>
      <c r="B369" s="35" t="str" cm="1">
        <f t="array" ref="B369">_xlfn.XLOOKUP(tbl_Pruebas[[#This Row],[Matrícula]],tbl_players[Matrícula],tbl_players[Nombres]&amp;" "&amp;tbl_players[Apellidos])</f>
        <v>Enrique Sánchez Meixueiro</v>
      </c>
      <c r="C369" s="119" t="str">
        <f>_xlfn.XLOOKUP(tbl_Pruebas[[#This Row],[Matrícula]],tbl_players[Matrícula],tbl_players[Pos])</f>
        <v>WR</v>
      </c>
      <c r="D369" s="25">
        <v>44896</v>
      </c>
      <c r="E369" s="59">
        <v>82</v>
      </c>
      <c r="F369" s="26"/>
      <c r="G369" s="46">
        <f t="shared" si="35"/>
        <v>1.55</v>
      </c>
      <c r="H369" s="59">
        <v>1.55</v>
      </c>
      <c r="I369" s="30"/>
      <c r="J369" s="111"/>
      <c r="K369" s="45">
        <f t="shared" si="36"/>
        <v>4.7699999999999996</v>
      </c>
      <c r="L369" s="26">
        <v>4.7699999999999996</v>
      </c>
      <c r="M369" s="26">
        <v>4.84</v>
      </c>
      <c r="N369" s="46">
        <f t="shared" si="37"/>
        <v>7.76</v>
      </c>
      <c r="O369" s="59">
        <v>7.8</v>
      </c>
      <c r="P369" s="29">
        <v>7.76</v>
      </c>
      <c r="Q369" s="45">
        <f t="shared" si="38"/>
        <v>2.93</v>
      </c>
      <c r="R369" s="59">
        <v>2.93</v>
      </c>
      <c r="S369" s="54"/>
      <c r="T369" s="40" t="str">
        <f t="shared" si="39"/>
        <v/>
      </c>
      <c r="U369" s="28"/>
      <c r="V369" s="27"/>
      <c r="W369" s="50" t="str">
        <f t="shared" si="40"/>
        <v/>
      </c>
      <c r="X369" s="73"/>
      <c r="Y369" s="69"/>
      <c r="Z369" s="68" t="str">
        <f t="shared" si="41"/>
        <v/>
      </c>
      <c r="AA369" s="73"/>
      <c r="AB369" s="69"/>
    </row>
    <row r="370" spans="1:28" ht="15.75" customHeight="1" x14ac:dyDescent="0.3">
      <c r="A370" s="35" t="s">
        <v>26</v>
      </c>
      <c r="B370" s="35" t="str" cm="1">
        <f t="array" ref="B370">_xlfn.XLOOKUP(tbl_Pruebas[[#This Row],[Matrícula]],tbl_players[Matrícula],tbl_players[Nombres]&amp;" "&amp;tbl_players[Apellidos])</f>
        <v>Luis Ignacio Pelayo Castillo</v>
      </c>
      <c r="C370" s="119" t="str">
        <f>_xlfn.XLOOKUP(tbl_Pruebas[[#This Row],[Matrícula]],tbl_players[Matrícula],tbl_players[Pos])</f>
        <v>CB</v>
      </c>
      <c r="D370" s="25">
        <v>44896</v>
      </c>
      <c r="E370" s="59">
        <v>67.599999999999994</v>
      </c>
      <c r="F370" s="26"/>
      <c r="G370" s="46">
        <f t="shared" si="35"/>
        <v>1.43</v>
      </c>
      <c r="H370" s="59">
        <v>1.43</v>
      </c>
      <c r="I370" s="30"/>
      <c r="J370" s="111"/>
      <c r="K370" s="45">
        <f t="shared" si="36"/>
        <v>4.3499999999999996</v>
      </c>
      <c r="L370" s="26">
        <v>4.45</v>
      </c>
      <c r="M370" s="26">
        <v>4.3499999999999996</v>
      </c>
      <c r="N370" s="46">
        <f t="shared" si="37"/>
        <v>7.12</v>
      </c>
      <c r="O370" s="59">
        <v>7.12</v>
      </c>
      <c r="P370" s="29">
        <v>7.12</v>
      </c>
      <c r="Q370" s="45">
        <f t="shared" si="38"/>
        <v>2.77</v>
      </c>
      <c r="R370" s="59">
        <v>2.77</v>
      </c>
      <c r="S370" s="54"/>
      <c r="T370" s="40" t="str">
        <f t="shared" si="39"/>
        <v/>
      </c>
      <c r="U370" s="28"/>
      <c r="V370" s="27"/>
      <c r="W370" s="50" t="str">
        <f t="shared" si="40"/>
        <v/>
      </c>
      <c r="X370" s="73"/>
      <c r="Y370" s="69"/>
      <c r="Z370" s="68" t="str">
        <f t="shared" si="41"/>
        <v/>
      </c>
      <c r="AA370" s="73"/>
      <c r="AB370" s="69"/>
    </row>
    <row r="371" spans="1:28" ht="15.75" customHeight="1" x14ac:dyDescent="0.3">
      <c r="A371" s="35" t="s">
        <v>19</v>
      </c>
      <c r="B371" s="35" t="str" cm="1">
        <f t="array" ref="B371">_xlfn.XLOOKUP(tbl_Pruebas[[#This Row],[Matrícula]],tbl_players[Matrícula],tbl_players[Nombres]&amp;" "&amp;tbl_players[Apellidos])</f>
        <v>Paulo Lerma Aburto</v>
      </c>
      <c r="C371" s="119" t="str">
        <f>_xlfn.XLOOKUP(tbl_Pruebas[[#This Row],[Matrícula]],tbl_players[Matrícula],tbl_players[Pos])</f>
        <v>S</v>
      </c>
      <c r="D371" s="25">
        <v>44896</v>
      </c>
      <c r="E371" s="59">
        <v>74.099999999999994</v>
      </c>
      <c r="F371" s="26"/>
      <c r="G371" s="46">
        <f t="shared" si="35"/>
        <v>1.62</v>
      </c>
      <c r="H371" s="59">
        <v>1.62</v>
      </c>
      <c r="I371" s="30"/>
      <c r="J371" s="111"/>
      <c r="K371" s="45">
        <f t="shared" si="36"/>
        <v>4.42</v>
      </c>
      <c r="L371" s="26">
        <v>4.45</v>
      </c>
      <c r="M371" s="26">
        <v>4.42</v>
      </c>
      <c r="N371" s="46">
        <f t="shared" si="37"/>
        <v>7.8</v>
      </c>
      <c r="O371" s="59">
        <v>7.95</v>
      </c>
      <c r="P371" s="29">
        <v>7.8</v>
      </c>
      <c r="Q371" s="45">
        <f t="shared" si="38"/>
        <v>2.5299999999999998</v>
      </c>
      <c r="R371" s="59">
        <v>2.5299999999999998</v>
      </c>
      <c r="S371" s="54"/>
      <c r="T371" s="40" t="str">
        <f t="shared" si="39"/>
        <v/>
      </c>
      <c r="U371" s="28"/>
      <c r="V371" s="27"/>
      <c r="W371" s="50" t="str">
        <f t="shared" si="40"/>
        <v/>
      </c>
      <c r="X371" s="73"/>
      <c r="Y371" s="69"/>
      <c r="Z371" s="68" t="str">
        <f t="shared" si="41"/>
        <v/>
      </c>
      <c r="AA371" s="73"/>
      <c r="AB371" s="69"/>
    </row>
    <row r="372" spans="1:28" ht="15.75" customHeight="1" x14ac:dyDescent="0.3">
      <c r="A372" s="35" t="s">
        <v>269</v>
      </c>
      <c r="B372" s="35" t="str" cm="1">
        <f t="array" ref="B372">_xlfn.XLOOKUP(tbl_Pruebas[[#This Row],[Matrícula]],tbl_players[Matrícula],tbl_players[Nombres]&amp;" "&amp;tbl_players[Apellidos])</f>
        <v>David Mateo Jimenez Paz</v>
      </c>
      <c r="C372" s="119" t="str">
        <f>_xlfn.XLOOKUP(tbl_Pruebas[[#This Row],[Matrícula]],tbl_players[Matrícula],tbl_players[Pos])</f>
        <v>LB</v>
      </c>
      <c r="D372" s="25">
        <v>44896</v>
      </c>
      <c r="E372" s="59"/>
      <c r="F372" s="27"/>
      <c r="G372" s="46">
        <f t="shared" si="35"/>
        <v>1.75</v>
      </c>
      <c r="H372" s="59">
        <v>1.75</v>
      </c>
      <c r="I372" s="30"/>
      <c r="J372" s="111"/>
      <c r="K372" s="45">
        <f t="shared" si="36"/>
        <v>4.8600000000000003</v>
      </c>
      <c r="L372" s="26">
        <v>4.8600000000000003</v>
      </c>
      <c r="M372" s="26" t="s">
        <v>22</v>
      </c>
      <c r="N372" s="46">
        <f t="shared" si="37"/>
        <v>8.1199999999999992</v>
      </c>
      <c r="O372" s="59">
        <v>8.1199999999999992</v>
      </c>
      <c r="P372" s="29">
        <v>8.1999999999999993</v>
      </c>
      <c r="Q372" s="45" t="str">
        <f t="shared" si="38"/>
        <v/>
      </c>
      <c r="R372" s="59" t="s">
        <v>22</v>
      </c>
      <c r="S372" s="54"/>
      <c r="T372" s="40" t="str">
        <f t="shared" si="39"/>
        <v/>
      </c>
      <c r="U372" s="28"/>
      <c r="V372" s="27"/>
      <c r="W372" s="51" t="str">
        <f t="shared" si="40"/>
        <v/>
      </c>
      <c r="X372" s="73"/>
      <c r="Y372" s="69"/>
      <c r="Z372" s="68" t="str">
        <f t="shared" si="41"/>
        <v/>
      </c>
      <c r="AA372" s="73"/>
      <c r="AB372" s="69"/>
    </row>
    <row r="373" spans="1:28" ht="15.75" customHeight="1" x14ac:dyDescent="0.3">
      <c r="A373" s="35" t="s">
        <v>298</v>
      </c>
      <c r="B373" s="35" t="str" cm="1">
        <f t="array" ref="B373">_xlfn.XLOOKUP(tbl_Pruebas[[#This Row],[Matrícula]],tbl_players[Matrícula],tbl_players[Nombres]&amp;" "&amp;tbl_players[Apellidos])</f>
        <v>Mario Iván Ruiz Valerio</v>
      </c>
      <c r="C373" s="119" t="str">
        <f>_xlfn.XLOOKUP(tbl_Pruebas[[#This Row],[Matrícula]],tbl_players[Matrícula],tbl_players[Pos])</f>
        <v>RB</v>
      </c>
      <c r="D373" s="25">
        <v>44896</v>
      </c>
      <c r="E373" s="59">
        <v>82.2</v>
      </c>
      <c r="F373" s="26"/>
      <c r="G373" s="46">
        <f t="shared" si="35"/>
        <v>1.5</v>
      </c>
      <c r="H373" s="59">
        <v>1.5</v>
      </c>
      <c r="I373" s="30"/>
      <c r="J373" s="111"/>
      <c r="K373" s="45">
        <f t="shared" si="36"/>
        <v>4.8099999999999996</v>
      </c>
      <c r="L373" s="26">
        <v>4.8099999999999996</v>
      </c>
      <c r="M373" s="26">
        <v>5.1100000000000003</v>
      </c>
      <c r="N373" s="46">
        <f t="shared" si="37"/>
        <v>7.64</v>
      </c>
      <c r="O373" s="59">
        <v>8.0299999999999994</v>
      </c>
      <c r="P373" s="29">
        <v>7.64</v>
      </c>
      <c r="Q373" s="45">
        <f t="shared" si="38"/>
        <v>2.52</v>
      </c>
      <c r="R373" s="59">
        <v>2.52</v>
      </c>
      <c r="S373" s="54"/>
      <c r="T373" s="40" t="str">
        <f t="shared" si="39"/>
        <v/>
      </c>
      <c r="U373" s="28"/>
      <c r="V373" s="27"/>
      <c r="W373" s="50" t="str">
        <f t="shared" si="40"/>
        <v/>
      </c>
      <c r="X373" s="73"/>
      <c r="Y373" s="69"/>
      <c r="Z373" s="68" t="str">
        <f t="shared" si="41"/>
        <v/>
      </c>
      <c r="AA373" s="73"/>
      <c r="AB373" s="69"/>
    </row>
    <row r="374" spans="1:28" ht="15.75" customHeight="1" x14ac:dyDescent="0.3">
      <c r="A374" s="35" t="s">
        <v>128</v>
      </c>
      <c r="B374" s="35" t="str" cm="1">
        <f t="array" ref="B374">_xlfn.XLOOKUP(tbl_Pruebas[[#This Row],[Matrícula]],tbl_players[Matrícula],tbl_players[Nombres]&amp;" "&amp;tbl_players[Apellidos])</f>
        <v>Sebastián Andrés Araujo Corona</v>
      </c>
      <c r="C374" s="119" t="str">
        <f>_xlfn.XLOOKUP(tbl_Pruebas[[#This Row],[Matrícula]],tbl_players[Matrícula],tbl_players[Pos])</f>
        <v>TE</v>
      </c>
      <c r="D374" s="25">
        <v>44896</v>
      </c>
      <c r="E374" s="59">
        <v>87.4</v>
      </c>
      <c r="F374" s="26"/>
      <c r="G374" s="46">
        <f t="shared" si="35"/>
        <v>1.7</v>
      </c>
      <c r="H374" s="59">
        <v>1.7</v>
      </c>
      <c r="I374" s="30"/>
      <c r="J374" s="111"/>
      <c r="K374" s="45">
        <f t="shared" si="36"/>
        <v>4.68</v>
      </c>
      <c r="L374" s="26">
        <v>4.75</v>
      </c>
      <c r="M374" s="26">
        <v>4.68</v>
      </c>
      <c r="N374" s="46">
        <f t="shared" si="37"/>
        <v>7.96</v>
      </c>
      <c r="O374" s="59">
        <v>7.96</v>
      </c>
      <c r="P374" s="29">
        <v>8.31</v>
      </c>
      <c r="Q374" s="45">
        <f t="shared" si="38"/>
        <v>2.63</v>
      </c>
      <c r="R374" s="59">
        <v>2.63</v>
      </c>
      <c r="S374" s="54"/>
      <c r="T374" s="40" t="str">
        <f t="shared" si="39"/>
        <v/>
      </c>
      <c r="U374" s="28"/>
      <c r="V374" s="27"/>
      <c r="W374" s="50" t="str">
        <f t="shared" si="40"/>
        <v/>
      </c>
      <c r="X374" s="73"/>
      <c r="Y374" s="69"/>
      <c r="Z374" s="68" t="str">
        <f t="shared" si="41"/>
        <v/>
      </c>
      <c r="AA374" s="73"/>
      <c r="AB374" s="69"/>
    </row>
    <row r="375" spans="1:28" ht="15.75" customHeight="1" x14ac:dyDescent="0.3">
      <c r="A375" s="35" t="s">
        <v>95</v>
      </c>
      <c r="B375" s="35" t="str" cm="1">
        <f t="array" ref="B375">_xlfn.XLOOKUP(tbl_Pruebas[[#This Row],[Matrícula]],tbl_players[Matrícula],tbl_players[Nombres]&amp;" "&amp;tbl_players[Apellidos])</f>
        <v>Juan Manuel Galván García</v>
      </c>
      <c r="C375" s="119" t="str">
        <f>_xlfn.XLOOKUP(tbl_Pruebas[[#This Row],[Matrícula]],tbl_players[Matrícula],tbl_players[Pos])</f>
        <v>OL</v>
      </c>
      <c r="D375" s="25">
        <v>44896</v>
      </c>
      <c r="E375" s="59">
        <v>138</v>
      </c>
      <c r="F375" s="27"/>
      <c r="G375" s="46">
        <f t="shared" si="35"/>
        <v>1.88</v>
      </c>
      <c r="H375" s="59">
        <v>1.88</v>
      </c>
      <c r="I375" s="30"/>
      <c r="J375" s="111"/>
      <c r="K375" s="45">
        <f t="shared" si="36"/>
        <v>5.03</v>
      </c>
      <c r="L375" s="26">
        <v>5.22</v>
      </c>
      <c r="M375" s="26">
        <v>5.03</v>
      </c>
      <c r="N375" s="46">
        <f t="shared" si="37"/>
        <v>8.86</v>
      </c>
      <c r="O375" s="59">
        <v>8.86</v>
      </c>
      <c r="P375" s="29">
        <v>8.9499999999999993</v>
      </c>
      <c r="Q375" s="45">
        <f t="shared" si="38"/>
        <v>2.06</v>
      </c>
      <c r="R375" s="59">
        <v>2.06</v>
      </c>
      <c r="S375" s="54"/>
      <c r="T375" s="40" t="str">
        <f t="shared" si="39"/>
        <v/>
      </c>
      <c r="U375" s="28"/>
      <c r="V375" s="27"/>
      <c r="W375" s="51" t="str">
        <f t="shared" si="40"/>
        <v/>
      </c>
      <c r="X375" s="73"/>
      <c r="Y375" s="69"/>
      <c r="Z375" s="68" t="str">
        <f t="shared" si="41"/>
        <v/>
      </c>
      <c r="AA375" s="73"/>
      <c r="AB375" s="69"/>
    </row>
    <row r="376" spans="1:28" ht="15.75" customHeight="1" x14ac:dyDescent="0.3">
      <c r="A376" s="35" t="s">
        <v>328</v>
      </c>
      <c r="B376" s="35" t="str" cm="1">
        <f t="array" ref="B376">_xlfn.XLOOKUP(tbl_Pruebas[[#This Row],[Matrícula]],tbl_players[Matrícula],tbl_players[Nombres]&amp;" "&amp;tbl_players[Apellidos])</f>
        <v>Gustavo Sandoval Baz</v>
      </c>
      <c r="C376" s="119" t="str">
        <f>_xlfn.XLOOKUP(tbl_Pruebas[[#This Row],[Matrícula]],tbl_players[Matrícula],tbl_players[Pos])</f>
        <v>WR</v>
      </c>
      <c r="D376" s="25">
        <v>44896</v>
      </c>
      <c r="E376" s="59">
        <v>66.7</v>
      </c>
      <c r="F376" s="26"/>
      <c r="G376" s="46">
        <f t="shared" si="35"/>
        <v>1.5</v>
      </c>
      <c r="H376" s="59">
        <v>1.5</v>
      </c>
      <c r="I376" s="30"/>
      <c r="J376" s="111"/>
      <c r="K376" s="45">
        <f t="shared" si="36"/>
        <v>4.3600000000000003</v>
      </c>
      <c r="L376" s="26">
        <v>4.76</v>
      </c>
      <c r="M376" s="26">
        <v>4.3600000000000003</v>
      </c>
      <c r="N376" s="46">
        <f t="shared" si="37"/>
        <v>7.65</v>
      </c>
      <c r="O376" s="59">
        <v>7.69</v>
      </c>
      <c r="P376" s="29">
        <v>7.65</v>
      </c>
      <c r="Q376" s="45">
        <f t="shared" si="38"/>
        <v>2.82</v>
      </c>
      <c r="R376" s="59">
        <v>2.82</v>
      </c>
      <c r="S376" s="54"/>
      <c r="T376" s="40" t="str">
        <f t="shared" si="39"/>
        <v/>
      </c>
      <c r="U376" s="28"/>
      <c r="V376" s="27"/>
      <c r="W376" s="50" t="str">
        <f t="shared" si="40"/>
        <v/>
      </c>
      <c r="X376" s="73"/>
      <c r="Y376" s="69"/>
      <c r="Z376" s="68" t="str">
        <f t="shared" si="41"/>
        <v/>
      </c>
      <c r="AA376" s="73"/>
      <c r="AB376" s="69"/>
    </row>
    <row r="377" spans="1:28" ht="15.75" customHeight="1" x14ac:dyDescent="0.3">
      <c r="A377" s="35" t="s">
        <v>121</v>
      </c>
      <c r="B377" s="35" t="str" cm="1">
        <f t="array" ref="B377">_xlfn.XLOOKUP(tbl_Pruebas[[#This Row],[Matrícula]],tbl_players[Matrícula],tbl_players[Nombres]&amp;" "&amp;tbl_players[Apellidos])</f>
        <v>Francisco Xavier Bastidas Moreno</v>
      </c>
      <c r="C377" s="119" t="str">
        <f>_xlfn.XLOOKUP(tbl_Pruebas[[#This Row],[Matrícula]],tbl_players[Matrícula],tbl_players[Pos])</f>
        <v>RB</v>
      </c>
      <c r="D377" s="25">
        <v>44896</v>
      </c>
      <c r="E377" s="59">
        <v>92.6</v>
      </c>
      <c r="F377" s="26"/>
      <c r="G377" s="46">
        <f t="shared" si="35"/>
        <v>1.65</v>
      </c>
      <c r="H377" s="59">
        <v>1.65</v>
      </c>
      <c r="I377" s="30"/>
      <c r="J377" s="111"/>
      <c r="K377" s="45">
        <f t="shared" si="36"/>
        <v>4.49</v>
      </c>
      <c r="L377" s="26">
        <v>4.58</v>
      </c>
      <c r="M377" s="26">
        <v>4.49</v>
      </c>
      <c r="N377" s="46">
        <f t="shared" si="37"/>
        <v>7.62</v>
      </c>
      <c r="O377" s="59">
        <v>7.62</v>
      </c>
      <c r="P377" s="29">
        <v>8</v>
      </c>
      <c r="Q377" s="45">
        <f t="shared" si="38"/>
        <v>2.5499999999999998</v>
      </c>
      <c r="R377" s="59">
        <v>2.5499999999999998</v>
      </c>
      <c r="S377" s="54"/>
      <c r="T377" s="40" t="str">
        <f t="shared" si="39"/>
        <v/>
      </c>
      <c r="U377" s="28"/>
      <c r="V377" s="27"/>
      <c r="W377" s="50" t="str">
        <f t="shared" si="40"/>
        <v/>
      </c>
      <c r="X377" s="73"/>
      <c r="Y377" s="69"/>
      <c r="Z377" s="68" t="str">
        <f t="shared" si="41"/>
        <v/>
      </c>
      <c r="AA377" s="73"/>
      <c r="AB377" s="69"/>
    </row>
    <row r="378" spans="1:28" ht="15.75" customHeight="1" x14ac:dyDescent="0.3">
      <c r="A378" s="60" t="s">
        <v>164</v>
      </c>
      <c r="B378" s="60" t="str" cm="1">
        <f t="array" ref="B378">_xlfn.XLOOKUP(tbl_Pruebas[[#This Row],[Matrícula]],tbl_players[Matrícula],tbl_players[Nombres]&amp;" "&amp;tbl_players[Apellidos])</f>
        <v>Miguel Alexander Gonzalez Rubio</v>
      </c>
      <c r="C378" s="127" t="str">
        <f>_xlfn.XLOOKUP(tbl_Pruebas[[#This Row],[Matrícula]],tbl_players[Matrícula],tbl_players[Pos])</f>
        <v>CB</v>
      </c>
      <c r="D378" s="95">
        <v>44896</v>
      </c>
      <c r="E378" s="63">
        <v>66.599999999999994</v>
      </c>
      <c r="F378" s="62"/>
      <c r="G378" s="88">
        <f t="shared" si="35"/>
        <v>1.66</v>
      </c>
      <c r="H378" s="63">
        <v>1.66</v>
      </c>
      <c r="I378" s="89"/>
      <c r="J378" s="111"/>
      <c r="K378" s="74">
        <f t="shared" si="36"/>
        <v>5.03</v>
      </c>
      <c r="L378" s="62">
        <v>5.03</v>
      </c>
      <c r="M378" s="62">
        <v>5.13</v>
      </c>
      <c r="N378" s="88">
        <f t="shared" si="37"/>
        <v>8</v>
      </c>
      <c r="O378" s="63">
        <v>8.15</v>
      </c>
      <c r="P378" s="64">
        <v>8</v>
      </c>
      <c r="Q378" s="74">
        <f t="shared" si="38"/>
        <v>2.46</v>
      </c>
      <c r="R378" s="63">
        <v>2.46</v>
      </c>
      <c r="S378" s="128"/>
      <c r="T378" s="61" t="str">
        <f t="shared" si="39"/>
        <v/>
      </c>
      <c r="U378" s="90"/>
      <c r="V378" s="87"/>
      <c r="W378" s="75" t="str">
        <f t="shared" si="40"/>
        <v/>
      </c>
      <c r="X378" s="121"/>
      <c r="Y378" s="122"/>
      <c r="Z378" s="70" t="str">
        <f t="shared" si="41"/>
        <v/>
      </c>
      <c r="AA378" s="121"/>
      <c r="AB378" s="122"/>
    </row>
    <row r="379" spans="1:28" ht="15.75" customHeight="1" x14ac:dyDescent="0.3">
      <c r="A379" s="66"/>
      <c r="B379" s="1"/>
      <c r="C379" s="1"/>
      <c r="D379" s="85"/>
      <c r="E379" s="38"/>
      <c r="F379" s="34"/>
      <c r="G379" s="34"/>
      <c r="H379" s="47"/>
      <c r="I379" s="34"/>
      <c r="J379" s="34"/>
      <c r="K379" s="34"/>
      <c r="L379" s="47"/>
      <c r="M379" s="34"/>
      <c r="N379" s="34"/>
      <c r="O379" s="47"/>
      <c r="P379" s="34"/>
      <c r="Q379" s="34"/>
      <c r="R379" s="47"/>
      <c r="S379" s="1"/>
      <c r="T379" s="1"/>
      <c r="U379" s="1"/>
      <c r="V379" s="1"/>
      <c r="W379" s="52"/>
    </row>
    <row r="380" spans="1:28" ht="15.75" customHeight="1" x14ac:dyDescent="0.3">
      <c r="A380" s="66"/>
      <c r="B380" s="1"/>
      <c r="C380" s="1"/>
      <c r="D380" s="85"/>
      <c r="E380" s="38"/>
      <c r="F380" s="34"/>
      <c r="G380" s="34"/>
      <c r="H380" s="47"/>
      <c r="I380" s="34"/>
      <c r="J380" s="34"/>
      <c r="K380" s="34"/>
      <c r="L380" s="47"/>
      <c r="M380" s="34"/>
      <c r="N380" s="34"/>
      <c r="O380" s="47"/>
      <c r="P380" s="34"/>
      <c r="Q380" s="34"/>
      <c r="R380" s="47"/>
      <c r="S380" s="1"/>
      <c r="T380" s="1"/>
      <c r="U380" s="1"/>
      <c r="V380" s="1"/>
      <c r="W380" s="52"/>
    </row>
    <row r="381" spans="1:28" ht="15.75" customHeight="1" x14ac:dyDescent="0.3">
      <c r="A381" s="66"/>
      <c r="B381" s="1"/>
      <c r="C381" s="1"/>
      <c r="D381" s="85"/>
      <c r="E381" s="38"/>
      <c r="F381" s="34"/>
      <c r="G381" s="34"/>
      <c r="H381" s="47"/>
      <c r="I381" s="34"/>
      <c r="J381" s="34"/>
      <c r="K381" s="34"/>
      <c r="L381" s="47"/>
      <c r="M381" s="34"/>
      <c r="N381" s="34"/>
      <c r="O381" s="47"/>
      <c r="P381" s="34"/>
      <c r="Q381" s="34"/>
      <c r="R381" s="47"/>
      <c r="S381" s="1"/>
      <c r="T381" s="1"/>
      <c r="U381" s="1"/>
      <c r="V381" s="1"/>
      <c r="W381" s="52"/>
    </row>
    <row r="382" spans="1:28" ht="15.75" customHeight="1" x14ac:dyDescent="0.3">
      <c r="A382" s="66"/>
      <c r="B382" s="1"/>
      <c r="C382" s="1"/>
      <c r="D382" s="85"/>
      <c r="E382" s="38"/>
      <c r="F382" s="34"/>
      <c r="G382" s="34"/>
      <c r="H382" s="47"/>
      <c r="I382" s="34"/>
      <c r="J382" s="34"/>
      <c r="K382" s="34"/>
      <c r="L382" s="47"/>
      <c r="M382" s="34"/>
      <c r="N382" s="34"/>
      <c r="O382" s="47"/>
      <c r="P382" s="34"/>
      <c r="Q382" s="34"/>
      <c r="R382" s="47"/>
      <c r="S382" s="1"/>
      <c r="T382" s="1"/>
      <c r="U382" s="1"/>
      <c r="V382" s="1"/>
      <c r="W382" s="52"/>
    </row>
    <row r="383" spans="1:28" ht="15.75" customHeight="1" x14ac:dyDescent="0.3">
      <c r="A383" s="66"/>
      <c r="B383" s="1"/>
      <c r="C383" s="1"/>
      <c r="D383" s="85"/>
      <c r="E383" s="38"/>
      <c r="F383" s="34"/>
      <c r="G383" s="34"/>
      <c r="H383" s="47"/>
      <c r="I383" s="34"/>
      <c r="J383" s="34"/>
      <c r="K383" s="34"/>
      <c r="L383" s="47"/>
      <c r="M383" s="34"/>
      <c r="N383" s="34"/>
      <c r="O383" s="47"/>
      <c r="P383" s="34"/>
      <c r="Q383" s="34"/>
      <c r="R383" s="47"/>
      <c r="S383" s="1"/>
      <c r="T383" s="1"/>
      <c r="U383" s="1"/>
      <c r="V383" s="1"/>
      <c r="W383" s="52"/>
    </row>
    <row r="384" spans="1:28" ht="15.75" customHeight="1" x14ac:dyDescent="0.3">
      <c r="A384" s="66"/>
      <c r="B384" s="1"/>
      <c r="C384" s="1"/>
      <c r="D384" s="85"/>
      <c r="E384" s="38"/>
      <c r="F384" s="34"/>
      <c r="G384" s="34"/>
      <c r="H384" s="47"/>
      <c r="I384" s="34"/>
      <c r="J384" s="34"/>
      <c r="K384" s="34"/>
      <c r="L384" s="47"/>
      <c r="M384" s="34"/>
      <c r="N384" s="34"/>
      <c r="O384" s="47"/>
      <c r="P384" s="34"/>
      <c r="Q384" s="34"/>
      <c r="R384" s="47"/>
      <c r="S384" s="1"/>
      <c r="T384" s="1"/>
      <c r="U384" s="1"/>
      <c r="V384" s="1"/>
      <c r="W384" s="52"/>
    </row>
    <row r="385" spans="1:23" ht="15.75" customHeight="1" x14ac:dyDescent="0.3">
      <c r="A385" s="66"/>
      <c r="B385" s="1"/>
      <c r="C385" s="1"/>
      <c r="D385" s="85"/>
      <c r="E385" s="38"/>
      <c r="F385" s="34"/>
      <c r="G385" s="34"/>
      <c r="H385" s="47"/>
      <c r="I385" s="34"/>
      <c r="J385" s="34"/>
      <c r="K385" s="34"/>
      <c r="L385" s="47"/>
      <c r="M385" s="34"/>
      <c r="N385" s="34"/>
      <c r="O385" s="47"/>
      <c r="P385" s="34"/>
      <c r="Q385" s="34"/>
      <c r="R385" s="47"/>
      <c r="S385" s="1"/>
      <c r="T385" s="1"/>
      <c r="U385" s="1"/>
      <c r="V385" s="1"/>
      <c r="W385" s="52"/>
    </row>
    <row r="386" spans="1:23" ht="15.75" customHeight="1" x14ac:dyDescent="0.3">
      <c r="A386" s="66"/>
      <c r="B386" s="1"/>
      <c r="C386" s="1"/>
      <c r="D386" s="85"/>
      <c r="E386" s="38"/>
      <c r="F386" s="34"/>
      <c r="G386" s="34"/>
      <c r="H386" s="47"/>
      <c r="I386" s="34"/>
      <c r="J386" s="34"/>
      <c r="K386" s="34"/>
      <c r="L386" s="47"/>
      <c r="M386" s="34"/>
      <c r="N386" s="34"/>
      <c r="O386" s="47"/>
      <c r="P386" s="34"/>
      <c r="Q386" s="34"/>
      <c r="R386" s="47"/>
      <c r="S386" s="1"/>
      <c r="T386" s="1"/>
      <c r="U386" s="1"/>
      <c r="V386" s="1"/>
      <c r="W386" s="52"/>
    </row>
    <row r="387" spans="1:23" ht="15.75" customHeight="1" x14ac:dyDescent="0.3">
      <c r="A387" s="66"/>
      <c r="B387" s="1"/>
      <c r="C387" s="1"/>
      <c r="D387" s="85"/>
      <c r="E387" s="38"/>
      <c r="F387" s="34"/>
      <c r="G387" s="34"/>
      <c r="H387" s="47"/>
      <c r="I387" s="34"/>
      <c r="J387" s="34"/>
      <c r="K387" s="34"/>
      <c r="L387" s="47"/>
      <c r="M387" s="34"/>
      <c r="N387" s="34"/>
      <c r="O387" s="47"/>
      <c r="P387" s="34"/>
      <c r="Q387" s="34"/>
      <c r="R387" s="47"/>
      <c r="S387" s="1"/>
      <c r="T387" s="1"/>
      <c r="U387" s="1"/>
      <c r="V387" s="1"/>
      <c r="W387" s="52"/>
    </row>
    <row r="388" spans="1:23" ht="15.75" customHeight="1" x14ac:dyDescent="0.3">
      <c r="A388" s="66"/>
      <c r="B388" s="1"/>
      <c r="C388" s="1"/>
      <c r="D388" s="85"/>
      <c r="E388" s="38"/>
      <c r="F388" s="34"/>
      <c r="G388" s="34"/>
      <c r="H388" s="47"/>
      <c r="I388" s="34"/>
      <c r="J388" s="34"/>
      <c r="K388" s="34"/>
      <c r="L388" s="47"/>
      <c r="M388" s="34"/>
      <c r="N388" s="34"/>
      <c r="O388" s="47"/>
      <c r="P388" s="34"/>
      <c r="Q388" s="34"/>
      <c r="R388" s="47"/>
      <c r="S388" s="1"/>
      <c r="T388" s="1"/>
      <c r="U388" s="1"/>
      <c r="V388" s="1"/>
      <c r="W388" s="52"/>
    </row>
    <row r="389" spans="1:23" ht="15.75" customHeight="1" x14ac:dyDescent="0.3">
      <c r="A389" s="66"/>
      <c r="B389" s="1"/>
      <c r="C389" s="1"/>
      <c r="D389" s="85"/>
      <c r="E389" s="38"/>
      <c r="F389" s="34"/>
      <c r="G389" s="34"/>
      <c r="H389" s="47"/>
      <c r="I389" s="34"/>
      <c r="J389" s="34"/>
      <c r="K389" s="34"/>
      <c r="L389" s="47"/>
      <c r="M389" s="34"/>
      <c r="N389" s="34"/>
      <c r="O389" s="47"/>
      <c r="P389" s="34"/>
      <c r="Q389" s="34"/>
      <c r="R389" s="47"/>
      <c r="S389" s="1"/>
      <c r="T389" s="1"/>
      <c r="U389" s="1"/>
      <c r="V389" s="1"/>
      <c r="W389" s="52"/>
    </row>
    <row r="390" spans="1:23" ht="15.75" customHeight="1" x14ac:dyDescent="0.3">
      <c r="A390" s="66"/>
      <c r="B390" s="1"/>
      <c r="C390" s="1"/>
      <c r="D390" s="85"/>
      <c r="E390" s="38"/>
      <c r="F390" s="34"/>
      <c r="G390" s="34"/>
      <c r="H390" s="47"/>
      <c r="I390" s="34"/>
      <c r="J390" s="34"/>
      <c r="K390" s="34"/>
      <c r="L390" s="47"/>
      <c r="M390" s="34"/>
      <c r="N390" s="34"/>
      <c r="O390" s="47"/>
      <c r="P390" s="34"/>
      <c r="Q390" s="34"/>
      <c r="R390" s="47"/>
      <c r="S390" s="1"/>
      <c r="T390" s="1"/>
      <c r="U390" s="1"/>
      <c r="V390" s="1"/>
      <c r="W390" s="52"/>
    </row>
    <row r="391" spans="1:23" ht="15.75" customHeight="1" x14ac:dyDescent="0.3">
      <c r="A391" s="66"/>
      <c r="B391" s="1"/>
      <c r="C391" s="1"/>
      <c r="D391" s="85"/>
      <c r="E391" s="38"/>
      <c r="F391" s="34"/>
      <c r="G391" s="34"/>
      <c r="H391" s="47"/>
      <c r="I391" s="34"/>
      <c r="J391" s="34"/>
      <c r="K391" s="34"/>
      <c r="L391" s="47"/>
      <c r="M391" s="34"/>
      <c r="N391" s="34"/>
      <c r="O391" s="47"/>
      <c r="P391" s="34"/>
      <c r="Q391" s="34"/>
      <c r="R391" s="47"/>
      <c r="S391" s="1"/>
      <c r="T391" s="1"/>
      <c r="U391" s="1"/>
      <c r="V391" s="1"/>
      <c r="W391" s="52"/>
    </row>
    <row r="392" spans="1:23" ht="15.75" customHeight="1" x14ac:dyDescent="0.3">
      <c r="A392" s="66"/>
      <c r="B392" s="1"/>
      <c r="C392" s="1"/>
      <c r="D392" s="85"/>
      <c r="E392" s="38"/>
      <c r="F392" s="34"/>
      <c r="G392" s="34"/>
      <c r="H392" s="47"/>
      <c r="I392" s="34"/>
      <c r="J392" s="34"/>
      <c r="K392" s="34"/>
      <c r="L392" s="47"/>
      <c r="M392" s="34"/>
      <c r="N392" s="34"/>
      <c r="O392" s="47"/>
      <c r="P392" s="34"/>
      <c r="Q392" s="34"/>
      <c r="R392" s="47"/>
      <c r="S392" s="1"/>
      <c r="T392" s="1"/>
      <c r="U392" s="1"/>
      <c r="V392" s="1"/>
      <c r="W392" s="52"/>
    </row>
    <row r="393" spans="1:23" ht="15.75" customHeight="1" x14ac:dyDescent="0.3">
      <c r="A393" s="66"/>
      <c r="B393" s="1"/>
      <c r="C393" s="1"/>
      <c r="D393" s="85"/>
      <c r="E393" s="38"/>
      <c r="F393" s="34"/>
      <c r="G393" s="34"/>
      <c r="H393" s="47"/>
      <c r="I393" s="34"/>
      <c r="J393" s="34"/>
      <c r="K393" s="34"/>
      <c r="L393" s="47"/>
      <c r="M393" s="34"/>
      <c r="N393" s="34"/>
      <c r="O393" s="47"/>
      <c r="P393" s="34"/>
      <c r="Q393" s="34"/>
      <c r="R393" s="47"/>
      <c r="S393" s="1"/>
      <c r="T393" s="1"/>
      <c r="U393" s="1"/>
      <c r="V393" s="1"/>
      <c r="W393" s="52"/>
    </row>
    <row r="394" spans="1:23" ht="15.75" customHeight="1" x14ac:dyDescent="0.3">
      <c r="A394" s="66"/>
      <c r="B394" s="1"/>
      <c r="C394" s="1"/>
      <c r="D394" s="85"/>
      <c r="E394" s="38"/>
      <c r="F394" s="34"/>
      <c r="G394" s="34"/>
      <c r="H394" s="47"/>
      <c r="I394" s="34"/>
      <c r="J394" s="34"/>
      <c r="K394" s="34"/>
      <c r="L394" s="47"/>
      <c r="M394" s="34"/>
      <c r="N394" s="34"/>
      <c r="O394" s="47"/>
      <c r="P394" s="34"/>
      <c r="Q394" s="34"/>
      <c r="R394" s="47"/>
      <c r="S394" s="1"/>
      <c r="T394" s="1"/>
      <c r="U394" s="1"/>
      <c r="V394" s="1"/>
      <c r="W394" s="52"/>
    </row>
    <row r="395" spans="1:23" ht="15.75" customHeight="1" x14ac:dyDescent="0.3">
      <c r="A395" s="66"/>
      <c r="B395" s="1"/>
      <c r="C395" s="1"/>
      <c r="D395" s="85"/>
      <c r="E395" s="38"/>
      <c r="F395" s="34"/>
      <c r="G395" s="34"/>
      <c r="H395" s="47"/>
      <c r="I395" s="34"/>
      <c r="J395" s="34"/>
      <c r="K395" s="34"/>
      <c r="L395" s="47"/>
      <c r="M395" s="34"/>
      <c r="N395" s="34"/>
      <c r="O395" s="47"/>
      <c r="P395" s="34"/>
      <c r="Q395" s="34"/>
      <c r="R395" s="47"/>
      <c r="S395" s="1"/>
      <c r="T395" s="1"/>
      <c r="U395" s="1"/>
      <c r="V395" s="1"/>
      <c r="W395" s="52"/>
    </row>
    <row r="396" spans="1:23" ht="15.75" customHeight="1" x14ac:dyDescent="0.3">
      <c r="A396" s="66"/>
      <c r="B396" s="1"/>
      <c r="C396" s="1"/>
      <c r="D396" s="85"/>
      <c r="E396" s="38"/>
      <c r="F396" s="34"/>
      <c r="G396" s="34"/>
      <c r="H396" s="47"/>
      <c r="I396" s="34"/>
      <c r="J396" s="34"/>
      <c r="K396" s="34"/>
      <c r="L396" s="47"/>
      <c r="M396" s="34"/>
      <c r="N396" s="34"/>
      <c r="O396" s="47"/>
      <c r="P396" s="34"/>
      <c r="Q396" s="34"/>
      <c r="R396" s="47"/>
      <c r="S396" s="1"/>
      <c r="T396" s="1"/>
      <c r="U396" s="1"/>
      <c r="V396" s="1"/>
      <c r="W396" s="52"/>
    </row>
    <row r="397" spans="1:23" ht="15.75" customHeight="1" x14ac:dyDescent="0.3">
      <c r="A397" s="66"/>
      <c r="B397" s="1"/>
      <c r="C397" s="1"/>
      <c r="D397" s="85"/>
      <c r="E397" s="38"/>
      <c r="F397" s="34"/>
      <c r="G397" s="34"/>
      <c r="H397" s="47"/>
      <c r="I397" s="34"/>
      <c r="J397" s="34"/>
      <c r="K397" s="34"/>
      <c r="L397" s="47"/>
      <c r="M397" s="34"/>
      <c r="N397" s="34"/>
      <c r="O397" s="47"/>
      <c r="P397" s="34"/>
      <c r="Q397" s="34"/>
      <c r="R397" s="47"/>
      <c r="S397" s="1"/>
      <c r="T397" s="1"/>
      <c r="U397" s="1"/>
      <c r="V397" s="1"/>
      <c r="W397" s="52"/>
    </row>
    <row r="398" spans="1:23" ht="15.75" customHeight="1" x14ac:dyDescent="0.3">
      <c r="A398" s="66"/>
      <c r="B398" s="1"/>
      <c r="C398" s="1"/>
      <c r="D398" s="85"/>
      <c r="E398" s="38"/>
      <c r="F398" s="34"/>
      <c r="G398" s="34"/>
      <c r="H398" s="47"/>
      <c r="I398" s="34"/>
      <c r="J398" s="34"/>
      <c r="K398" s="34"/>
      <c r="L398" s="47"/>
      <c r="M398" s="34"/>
      <c r="N398" s="34"/>
      <c r="O398" s="47"/>
      <c r="P398" s="34"/>
      <c r="Q398" s="34"/>
      <c r="R398" s="47"/>
      <c r="S398" s="1"/>
      <c r="T398" s="1"/>
      <c r="U398" s="1"/>
      <c r="V398" s="1"/>
      <c r="W398" s="52"/>
    </row>
    <row r="399" spans="1:23" ht="15.75" customHeight="1" x14ac:dyDescent="0.3">
      <c r="A399" s="66"/>
      <c r="B399" s="1"/>
      <c r="C399" s="1"/>
      <c r="D399" s="85"/>
      <c r="E399" s="38"/>
      <c r="F399" s="34"/>
      <c r="G399" s="34"/>
      <c r="H399" s="47"/>
      <c r="I399" s="34"/>
      <c r="J399" s="34"/>
      <c r="K399" s="34"/>
      <c r="L399" s="47"/>
      <c r="M399" s="34"/>
      <c r="N399" s="34"/>
      <c r="O399" s="47"/>
      <c r="P399" s="34"/>
      <c r="Q399" s="34"/>
      <c r="R399" s="47"/>
      <c r="S399" s="1"/>
      <c r="T399" s="1"/>
      <c r="U399" s="1"/>
      <c r="V399" s="1"/>
      <c r="W399" s="52"/>
    </row>
    <row r="400" spans="1:23" ht="15.75" customHeight="1" x14ac:dyDescent="0.3">
      <c r="A400" s="66"/>
      <c r="B400" s="1"/>
      <c r="C400" s="1"/>
      <c r="D400" s="85"/>
      <c r="E400" s="38"/>
      <c r="F400" s="34"/>
      <c r="G400" s="34"/>
      <c r="H400" s="47"/>
      <c r="I400" s="34"/>
      <c r="J400" s="34"/>
      <c r="K400" s="34"/>
      <c r="L400" s="47"/>
      <c r="M400" s="34"/>
      <c r="N400" s="34"/>
      <c r="O400" s="47"/>
      <c r="P400" s="34"/>
      <c r="Q400" s="34"/>
      <c r="R400" s="47"/>
      <c r="S400" s="1"/>
      <c r="T400" s="1"/>
      <c r="U400" s="1"/>
      <c r="V400" s="1"/>
      <c r="W400" s="52"/>
    </row>
    <row r="401" spans="1:23" ht="15.75" customHeight="1" x14ac:dyDescent="0.3">
      <c r="A401" s="66"/>
      <c r="B401" s="1"/>
      <c r="C401" s="1"/>
      <c r="D401" s="85"/>
      <c r="E401" s="38"/>
      <c r="F401" s="34"/>
      <c r="G401" s="34"/>
      <c r="H401" s="47"/>
      <c r="I401" s="34"/>
      <c r="J401" s="34"/>
      <c r="K401" s="34"/>
      <c r="L401" s="47"/>
      <c r="M401" s="34"/>
      <c r="N401" s="34"/>
      <c r="O401" s="47"/>
      <c r="P401" s="34"/>
      <c r="Q401" s="34"/>
      <c r="R401" s="47"/>
      <c r="S401" s="1"/>
      <c r="T401" s="1"/>
      <c r="U401" s="1"/>
      <c r="V401" s="1"/>
      <c r="W401" s="52"/>
    </row>
    <row r="402" spans="1:23" ht="15.75" customHeight="1" x14ac:dyDescent="0.3">
      <c r="A402" s="66"/>
      <c r="B402" s="1"/>
      <c r="C402" s="1"/>
      <c r="D402" s="85"/>
      <c r="E402" s="38"/>
      <c r="F402" s="34"/>
      <c r="G402" s="34"/>
      <c r="H402" s="47"/>
      <c r="I402" s="34"/>
      <c r="J402" s="34"/>
      <c r="K402" s="34"/>
      <c r="L402" s="47"/>
      <c r="M402" s="34"/>
      <c r="N402" s="34"/>
      <c r="O402" s="47"/>
      <c r="P402" s="34"/>
      <c r="Q402" s="34"/>
      <c r="R402" s="47"/>
      <c r="S402" s="1"/>
      <c r="T402" s="1"/>
      <c r="U402" s="1"/>
      <c r="V402" s="1"/>
      <c r="W402" s="52"/>
    </row>
    <row r="403" spans="1:23" ht="15.75" customHeight="1" x14ac:dyDescent="0.3">
      <c r="A403" s="66"/>
      <c r="B403" s="1"/>
      <c r="C403" s="1"/>
      <c r="D403" s="85"/>
      <c r="E403" s="38"/>
      <c r="F403" s="34"/>
      <c r="G403" s="34"/>
      <c r="H403" s="47"/>
      <c r="I403" s="34"/>
      <c r="J403" s="34"/>
      <c r="K403" s="34"/>
      <c r="L403" s="47"/>
      <c r="M403" s="34"/>
      <c r="N403" s="34"/>
      <c r="O403" s="47"/>
      <c r="P403" s="34"/>
      <c r="Q403" s="34"/>
      <c r="R403" s="47"/>
      <c r="S403" s="1"/>
      <c r="T403" s="1"/>
      <c r="U403" s="1"/>
      <c r="V403" s="1"/>
      <c r="W403" s="52"/>
    </row>
    <row r="404" spans="1:23" ht="15.75" customHeight="1" x14ac:dyDescent="0.3">
      <c r="A404" s="66"/>
      <c r="B404" s="1"/>
      <c r="C404" s="1"/>
      <c r="D404" s="85"/>
      <c r="E404" s="38"/>
      <c r="F404" s="34"/>
      <c r="G404" s="34"/>
      <c r="H404" s="47"/>
      <c r="I404" s="34"/>
      <c r="J404" s="34"/>
      <c r="K404" s="34"/>
      <c r="L404" s="47"/>
      <c r="M404" s="34"/>
      <c r="N404" s="34"/>
      <c r="O404" s="47"/>
      <c r="P404" s="34"/>
      <c r="Q404" s="34"/>
      <c r="R404" s="47"/>
      <c r="S404" s="1"/>
      <c r="T404" s="1"/>
      <c r="U404" s="1"/>
      <c r="V404" s="1"/>
      <c r="W404" s="52"/>
    </row>
    <row r="405" spans="1:23" ht="15.75" customHeight="1" x14ac:dyDescent="0.3">
      <c r="A405" s="66"/>
      <c r="B405" s="1"/>
      <c r="C405" s="1"/>
      <c r="D405" s="85"/>
      <c r="E405" s="38"/>
      <c r="F405" s="34"/>
      <c r="G405" s="34"/>
      <c r="H405" s="47"/>
      <c r="I405" s="34"/>
      <c r="J405" s="34"/>
      <c r="K405" s="34"/>
      <c r="L405" s="47"/>
      <c r="M405" s="34"/>
      <c r="N405" s="34"/>
      <c r="O405" s="47"/>
      <c r="P405" s="34"/>
      <c r="Q405" s="34"/>
      <c r="R405" s="47"/>
      <c r="S405" s="1"/>
      <c r="T405" s="1"/>
      <c r="U405" s="1"/>
      <c r="V405" s="1"/>
      <c r="W405" s="52"/>
    </row>
    <row r="406" spans="1:23" ht="15.75" customHeight="1" x14ac:dyDescent="0.3">
      <c r="A406" s="66"/>
      <c r="B406" s="1"/>
      <c r="C406" s="1"/>
      <c r="D406" s="85"/>
      <c r="E406" s="38"/>
      <c r="F406" s="34"/>
      <c r="G406" s="34"/>
      <c r="H406" s="47"/>
      <c r="I406" s="34"/>
      <c r="J406" s="34"/>
      <c r="K406" s="34"/>
      <c r="L406" s="47"/>
      <c r="M406" s="34"/>
      <c r="N406" s="34"/>
      <c r="O406" s="47"/>
      <c r="P406" s="34"/>
      <c r="Q406" s="34"/>
      <c r="R406" s="47"/>
      <c r="S406" s="1"/>
      <c r="T406" s="1"/>
      <c r="U406" s="1"/>
      <c r="V406" s="1"/>
      <c r="W406" s="52"/>
    </row>
    <row r="407" spans="1:23" ht="15.75" customHeight="1" x14ac:dyDescent="0.3">
      <c r="A407" s="66"/>
      <c r="B407" s="1"/>
      <c r="C407" s="1"/>
      <c r="D407" s="85"/>
      <c r="E407" s="38"/>
      <c r="F407" s="34"/>
      <c r="G407" s="34"/>
      <c r="H407" s="47"/>
      <c r="I407" s="34"/>
      <c r="J407" s="34"/>
      <c r="K407" s="34"/>
      <c r="L407" s="47"/>
      <c r="M407" s="34"/>
      <c r="N407" s="34"/>
      <c r="O407" s="47"/>
      <c r="P407" s="34"/>
      <c r="Q407" s="34"/>
      <c r="R407" s="47"/>
      <c r="S407" s="1"/>
      <c r="T407" s="1"/>
      <c r="U407" s="1"/>
      <c r="V407" s="1"/>
      <c r="W407" s="52"/>
    </row>
    <row r="408" spans="1:23" ht="15.75" customHeight="1" x14ac:dyDescent="0.3">
      <c r="A408" s="66"/>
      <c r="B408" s="1"/>
      <c r="C408" s="1"/>
      <c r="D408" s="85"/>
      <c r="E408" s="38"/>
      <c r="F408" s="34"/>
      <c r="G408" s="34"/>
      <c r="H408" s="47"/>
      <c r="I408" s="34"/>
      <c r="J408" s="34"/>
      <c r="K408" s="34"/>
      <c r="L408" s="47"/>
      <c r="M408" s="34"/>
      <c r="N408" s="34"/>
      <c r="O408" s="47"/>
      <c r="P408" s="34"/>
      <c r="Q408" s="34"/>
      <c r="R408" s="47"/>
      <c r="S408" s="1"/>
      <c r="T408" s="1"/>
      <c r="U408" s="1"/>
      <c r="V408" s="1"/>
      <c r="W408" s="52"/>
    </row>
    <row r="409" spans="1:23" ht="15.75" customHeight="1" x14ac:dyDescent="0.3">
      <c r="A409" s="66"/>
      <c r="B409" s="1"/>
      <c r="C409" s="1"/>
      <c r="D409" s="85"/>
      <c r="E409" s="38"/>
      <c r="F409" s="34"/>
      <c r="G409" s="34"/>
      <c r="H409" s="47"/>
      <c r="I409" s="34"/>
      <c r="J409" s="34"/>
      <c r="K409" s="34"/>
      <c r="L409" s="47"/>
      <c r="M409" s="34"/>
      <c r="N409" s="34"/>
      <c r="O409" s="47"/>
      <c r="P409" s="34"/>
      <c r="Q409" s="34"/>
      <c r="R409" s="47"/>
      <c r="S409" s="1"/>
      <c r="T409" s="1"/>
      <c r="U409" s="1"/>
      <c r="V409" s="1"/>
      <c r="W409" s="52"/>
    </row>
    <row r="410" spans="1:23" ht="15.75" customHeight="1" x14ac:dyDescent="0.3">
      <c r="A410" s="66"/>
      <c r="B410" s="1"/>
      <c r="C410" s="1"/>
      <c r="D410" s="85"/>
      <c r="E410" s="38"/>
      <c r="F410" s="34"/>
      <c r="G410" s="34"/>
      <c r="H410" s="47"/>
      <c r="I410" s="34"/>
      <c r="J410" s="34"/>
      <c r="K410" s="34"/>
      <c r="L410" s="47"/>
      <c r="M410" s="34"/>
      <c r="N410" s="34"/>
      <c r="O410" s="47"/>
      <c r="P410" s="34"/>
      <c r="Q410" s="34"/>
      <c r="R410" s="47"/>
      <c r="S410" s="1"/>
      <c r="T410" s="1"/>
      <c r="U410" s="1"/>
      <c r="V410" s="1"/>
      <c r="W410" s="52"/>
    </row>
    <row r="411" spans="1:23" ht="15.75" customHeight="1" x14ac:dyDescent="0.3">
      <c r="A411" s="66"/>
      <c r="B411" s="1"/>
      <c r="C411" s="1"/>
      <c r="D411" s="85"/>
      <c r="E411" s="38"/>
      <c r="F411" s="34"/>
      <c r="G411" s="34"/>
      <c r="H411" s="47"/>
      <c r="I411" s="34"/>
      <c r="J411" s="34"/>
      <c r="K411" s="34"/>
      <c r="L411" s="47"/>
      <c r="M411" s="34"/>
      <c r="N411" s="34"/>
      <c r="O411" s="47"/>
      <c r="P411" s="34"/>
      <c r="Q411" s="34"/>
      <c r="R411" s="47"/>
      <c r="S411" s="1"/>
      <c r="T411" s="1"/>
      <c r="U411" s="1"/>
      <c r="V411" s="1"/>
      <c r="W411" s="52"/>
    </row>
    <row r="412" spans="1:23" ht="15.75" customHeight="1" x14ac:dyDescent="0.3">
      <c r="A412" s="66"/>
      <c r="B412" s="1"/>
      <c r="C412" s="1"/>
      <c r="D412" s="85"/>
      <c r="E412" s="38"/>
      <c r="F412" s="34"/>
      <c r="G412" s="34"/>
      <c r="H412" s="47"/>
      <c r="I412" s="34"/>
      <c r="J412" s="34"/>
      <c r="K412" s="34"/>
      <c r="L412" s="47"/>
      <c r="M412" s="34"/>
      <c r="N412" s="34"/>
      <c r="O412" s="47"/>
      <c r="P412" s="34"/>
      <c r="Q412" s="34"/>
      <c r="R412" s="47"/>
      <c r="S412" s="1"/>
      <c r="T412" s="1"/>
      <c r="U412" s="1"/>
      <c r="V412" s="1"/>
      <c r="W412" s="52"/>
    </row>
    <row r="413" spans="1:23" ht="15.75" customHeight="1" x14ac:dyDescent="0.3">
      <c r="A413" s="66"/>
      <c r="B413" s="1"/>
      <c r="C413" s="1"/>
      <c r="D413" s="85"/>
      <c r="E413" s="38"/>
      <c r="F413" s="34"/>
      <c r="G413" s="34"/>
      <c r="H413" s="47"/>
      <c r="I413" s="34"/>
      <c r="J413" s="34"/>
      <c r="K413" s="34"/>
      <c r="L413" s="47"/>
      <c r="M413" s="34"/>
      <c r="N413" s="34"/>
      <c r="O413" s="47"/>
      <c r="P413" s="34"/>
      <c r="Q413" s="34"/>
      <c r="R413" s="47"/>
      <c r="S413" s="1"/>
      <c r="T413" s="1"/>
      <c r="U413" s="1"/>
      <c r="V413" s="1"/>
      <c r="W413" s="52"/>
    </row>
    <row r="414" spans="1:23" ht="15.75" customHeight="1" x14ac:dyDescent="0.3">
      <c r="A414" s="66"/>
      <c r="B414" s="1"/>
      <c r="C414" s="1"/>
      <c r="D414" s="85"/>
      <c r="E414" s="38"/>
      <c r="F414" s="34"/>
      <c r="G414" s="34"/>
      <c r="H414" s="47"/>
      <c r="I414" s="34"/>
      <c r="J414" s="34"/>
      <c r="K414" s="34"/>
      <c r="L414" s="47"/>
      <c r="M414" s="34"/>
      <c r="N414" s="34"/>
      <c r="O414" s="47"/>
      <c r="P414" s="34"/>
      <c r="Q414" s="34"/>
      <c r="R414" s="47"/>
      <c r="S414" s="1"/>
      <c r="T414" s="1"/>
      <c r="U414" s="1"/>
      <c r="V414" s="1"/>
      <c r="W414" s="52"/>
    </row>
    <row r="415" spans="1:23" ht="15.75" customHeight="1" x14ac:dyDescent="0.3">
      <c r="A415" s="66"/>
      <c r="B415" s="1"/>
      <c r="C415" s="1"/>
      <c r="D415" s="85"/>
      <c r="E415" s="38"/>
      <c r="F415" s="34"/>
      <c r="G415" s="34"/>
      <c r="H415" s="47"/>
      <c r="I415" s="34"/>
      <c r="J415" s="34"/>
      <c r="K415" s="34"/>
      <c r="L415" s="47"/>
      <c r="M415" s="34"/>
      <c r="N415" s="34"/>
      <c r="O415" s="47"/>
      <c r="P415" s="34"/>
      <c r="Q415" s="34"/>
      <c r="R415" s="47"/>
      <c r="S415" s="1"/>
      <c r="T415" s="1"/>
      <c r="U415" s="1"/>
      <c r="V415" s="1"/>
      <c r="W415" s="52"/>
    </row>
    <row r="416" spans="1:23" ht="15.75" customHeight="1" x14ac:dyDescent="0.3">
      <c r="A416" s="66"/>
      <c r="B416" s="1"/>
      <c r="C416" s="1"/>
      <c r="D416" s="85"/>
      <c r="E416" s="38"/>
      <c r="F416" s="34"/>
      <c r="G416" s="34"/>
      <c r="H416" s="47"/>
      <c r="I416" s="34"/>
      <c r="J416" s="34"/>
      <c r="K416" s="34"/>
      <c r="L416" s="47"/>
      <c r="M416" s="34"/>
      <c r="N416" s="34"/>
      <c r="O416" s="47"/>
      <c r="P416" s="34"/>
      <c r="Q416" s="34"/>
      <c r="R416" s="47"/>
      <c r="S416" s="1"/>
      <c r="T416" s="1"/>
      <c r="U416" s="1"/>
      <c r="V416" s="1"/>
      <c r="W416" s="52"/>
    </row>
    <row r="417" spans="1:23" ht="15.75" customHeight="1" x14ac:dyDescent="0.3">
      <c r="A417" s="66"/>
      <c r="B417" s="1"/>
      <c r="C417" s="1"/>
      <c r="D417" s="85"/>
      <c r="E417" s="38"/>
      <c r="F417" s="34"/>
      <c r="G417" s="34"/>
      <c r="H417" s="47"/>
      <c r="I417" s="34"/>
      <c r="J417" s="34"/>
      <c r="K417" s="34"/>
      <c r="L417" s="47"/>
      <c r="M417" s="34"/>
      <c r="N417" s="34"/>
      <c r="O417" s="47"/>
      <c r="P417" s="34"/>
      <c r="Q417" s="34"/>
      <c r="R417" s="47"/>
      <c r="S417" s="1"/>
      <c r="T417" s="1"/>
      <c r="U417" s="1"/>
      <c r="V417" s="1"/>
      <c r="W417" s="52"/>
    </row>
    <row r="418" spans="1:23" ht="15.75" customHeight="1" x14ac:dyDescent="0.3">
      <c r="A418" s="66"/>
      <c r="B418" s="1"/>
      <c r="C418" s="1"/>
      <c r="D418" s="85"/>
      <c r="E418" s="38"/>
      <c r="F418" s="34"/>
      <c r="G418" s="34"/>
      <c r="H418" s="47"/>
      <c r="I418" s="34"/>
      <c r="J418" s="34"/>
      <c r="K418" s="34"/>
      <c r="L418" s="47"/>
      <c r="M418" s="34"/>
      <c r="N418" s="34"/>
      <c r="O418" s="47"/>
      <c r="P418" s="34"/>
      <c r="Q418" s="34"/>
      <c r="R418" s="47"/>
      <c r="S418" s="1"/>
      <c r="T418" s="1"/>
      <c r="U418" s="1"/>
      <c r="V418" s="1"/>
      <c r="W418" s="52"/>
    </row>
    <row r="419" spans="1:23" ht="15.75" customHeight="1" x14ac:dyDescent="0.3">
      <c r="A419" s="66"/>
      <c r="B419" s="1"/>
      <c r="C419" s="1"/>
      <c r="D419" s="85"/>
      <c r="E419" s="38"/>
      <c r="F419" s="34"/>
      <c r="G419" s="34"/>
      <c r="H419" s="47"/>
      <c r="I419" s="34"/>
      <c r="J419" s="34"/>
      <c r="K419" s="34"/>
      <c r="L419" s="47"/>
      <c r="M419" s="34"/>
      <c r="N419" s="34"/>
      <c r="O419" s="47"/>
      <c r="P419" s="34"/>
      <c r="Q419" s="34"/>
      <c r="R419" s="47"/>
      <c r="S419" s="1"/>
      <c r="T419" s="1"/>
      <c r="U419" s="1"/>
      <c r="V419" s="1"/>
      <c r="W419" s="52"/>
    </row>
    <row r="420" spans="1:23" ht="15.75" customHeight="1" x14ac:dyDescent="0.3">
      <c r="A420" s="66"/>
      <c r="B420" s="1"/>
      <c r="C420" s="1"/>
      <c r="D420" s="85"/>
      <c r="E420" s="38"/>
      <c r="F420" s="34"/>
      <c r="G420" s="34"/>
      <c r="H420" s="47"/>
      <c r="I420" s="34"/>
      <c r="J420" s="34"/>
      <c r="K420" s="34"/>
      <c r="L420" s="47"/>
      <c r="M420" s="34"/>
      <c r="N420" s="34"/>
      <c r="O420" s="47"/>
      <c r="P420" s="34"/>
      <c r="Q420" s="34"/>
      <c r="R420" s="47"/>
      <c r="S420" s="1"/>
      <c r="T420" s="1"/>
      <c r="U420" s="1"/>
      <c r="V420" s="1"/>
      <c r="W420" s="52"/>
    </row>
    <row r="421" spans="1:23" ht="15.75" customHeight="1" x14ac:dyDescent="0.3">
      <c r="A421" s="66"/>
      <c r="B421" s="1"/>
      <c r="C421" s="1"/>
      <c r="D421" s="85"/>
      <c r="E421" s="38"/>
      <c r="F421" s="34"/>
      <c r="G421" s="34"/>
      <c r="H421" s="47"/>
      <c r="I421" s="34"/>
      <c r="J421" s="34"/>
      <c r="K421" s="34"/>
      <c r="L421" s="47"/>
      <c r="M421" s="34"/>
      <c r="N421" s="34"/>
      <c r="O421" s="47"/>
      <c r="P421" s="34"/>
      <c r="Q421" s="34"/>
      <c r="R421" s="47"/>
      <c r="S421" s="1"/>
      <c r="T421" s="1"/>
      <c r="U421" s="1"/>
      <c r="V421" s="1"/>
      <c r="W421" s="52"/>
    </row>
    <row r="422" spans="1:23" ht="15.75" customHeight="1" x14ac:dyDescent="0.3">
      <c r="A422" s="66"/>
      <c r="B422" s="1"/>
      <c r="C422" s="1"/>
      <c r="D422" s="85"/>
      <c r="E422" s="38"/>
      <c r="F422" s="34"/>
      <c r="G422" s="34"/>
      <c r="H422" s="47"/>
      <c r="I422" s="34"/>
      <c r="J422" s="34"/>
      <c r="K422" s="34"/>
      <c r="L422" s="47"/>
      <c r="M422" s="34"/>
      <c r="N422" s="34"/>
      <c r="O422" s="47"/>
      <c r="P422" s="34"/>
      <c r="Q422" s="34"/>
      <c r="R422" s="47"/>
      <c r="S422" s="1"/>
      <c r="T422" s="1"/>
      <c r="U422" s="1"/>
      <c r="V422" s="1"/>
      <c r="W422" s="52"/>
    </row>
    <row r="423" spans="1:23" ht="15.75" customHeight="1" x14ac:dyDescent="0.3">
      <c r="A423" s="66"/>
      <c r="B423" s="1"/>
      <c r="C423" s="1"/>
      <c r="D423" s="85"/>
      <c r="E423" s="38"/>
      <c r="F423" s="34"/>
      <c r="G423" s="34"/>
      <c r="H423" s="47"/>
      <c r="I423" s="34"/>
      <c r="J423" s="34"/>
      <c r="K423" s="34"/>
      <c r="L423" s="47"/>
      <c r="M423" s="34"/>
      <c r="N423" s="34"/>
      <c r="O423" s="47"/>
      <c r="P423" s="34"/>
      <c r="Q423" s="34"/>
      <c r="R423" s="47"/>
      <c r="S423" s="1"/>
      <c r="T423" s="1"/>
      <c r="U423" s="1"/>
      <c r="V423" s="1"/>
      <c r="W423" s="52"/>
    </row>
    <row r="424" spans="1:23" ht="15.75" customHeight="1" x14ac:dyDescent="0.3">
      <c r="A424" s="66"/>
      <c r="B424" s="1"/>
      <c r="C424" s="1"/>
      <c r="D424" s="85"/>
      <c r="E424" s="38"/>
      <c r="F424" s="34"/>
      <c r="G424" s="34"/>
      <c r="H424" s="47"/>
      <c r="I424" s="34"/>
      <c r="J424" s="34"/>
      <c r="K424" s="34"/>
      <c r="L424" s="47"/>
      <c r="M424" s="34"/>
      <c r="N424" s="34"/>
      <c r="O424" s="47"/>
      <c r="P424" s="34"/>
      <c r="Q424" s="34"/>
      <c r="R424" s="47"/>
      <c r="S424" s="1"/>
      <c r="T424" s="1"/>
      <c r="U424" s="1"/>
      <c r="V424" s="1"/>
      <c r="W424" s="52"/>
    </row>
    <row r="425" spans="1:23" ht="15.75" customHeight="1" x14ac:dyDescent="0.3">
      <c r="A425" s="66"/>
      <c r="B425" s="1"/>
      <c r="C425" s="1"/>
      <c r="D425" s="85"/>
      <c r="E425" s="38"/>
      <c r="F425" s="34"/>
      <c r="G425" s="34"/>
      <c r="H425" s="47"/>
      <c r="I425" s="34"/>
      <c r="J425" s="34"/>
      <c r="K425" s="34"/>
      <c r="L425" s="47"/>
      <c r="M425" s="34"/>
      <c r="N425" s="34"/>
      <c r="O425" s="47"/>
      <c r="P425" s="34"/>
      <c r="Q425" s="34"/>
      <c r="R425" s="47"/>
      <c r="S425" s="1"/>
      <c r="T425" s="1"/>
      <c r="U425" s="1"/>
      <c r="V425" s="1"/>
      <c r="W425" s="52"/>
    </row>
    <row r="426" spans="1:23" ht="15.75" customHeight="1" x14ac:dyDescent="0.3">
      <c r="A426" s="66"/>
      <c r="B426" s="1"/>
      <c r="C426" s="1"/>
      <c r="D426" s="85"/>
      <c r="E426" s="38"/>
      <c r="F426" s="34"/>
      <c r="G426" s="34"/>
      <c r="H426" s="47"/>
      <c r="I426" s="34"/>
      <c r="J426" s="34"/>
      <c r="K426" s="34"/>
      <c r="L426" s="47"/>
      <c r="M426" s="34"/>
      <c r="N426" s="34"/>
      <c r="O426" s="47"/>
      <c r="P426" s="34"/>
      <c r="Q426" s="34"/>
      <c r="R426" s="47"/>
      <c r="S426" s="1"/>
      <c r="T426" s="1"/>
      <c r="U426" s="1"/>
      <c r="V426" s="1"/>
      <c r="W426" s="52"/>
    </row>
    <row r="427" spans="1:23" ht="15.75" customHeight="1" x14ac:dyDescent="0.3">
      <c r="A427" s="66"/>
      <c r="B427" s="1"/>
      <c r="C427" s="1"/>
      <c r="D427" s="85"/>
      <c r="E427" s="38"/>
      <c r="F427" s="34"/>
      <c r="G427" s="34"/>
      <c r="H427" s="47"/>
      <c r="I427" s="34"/>
      <c r="J427" s="34"/>
      <c r="K427" s="34"/>
      <c r="L427" s="47"/>
      <c r="M427" s="34"/>
      <c r="N427" s="34"/>
      <c r="O427" s="47"/>
      <c r="P427" s="34"/>
      <c r="Q427" s="34"/>
      <c r="R427" s="47"/>
      <c r="S427" s="1"/>
      <c r="T427" s="1"/>
      <c r="U427" s="1"/>
      <c r="V427" s="1"/>
      <c r="W427" s="52"/>
    </row>
    <row r="428" spans="1:23" ht="15.75" customHeight="1" x14ac:dyDescent="0.3">
      <c r="A428" s="66"/>
      <c r="B428" s="1"/>
      <c r="C428" s="1"/>
      <c r="D428" s="85"/>
      <c r="E428" s="38"/>
      <c r="F428" s="34"/>
      <c r="G428" s="34"/>
      <c r="H428" s="47"/>
      <c r="I428" s="34"/>
      <c r="J428" s="34"/>
      <c r="K428" s="34"/>
      <c r="L428" s="47"/>
      <c r="M428" s="34"/>
      <c r="N428" s="34"/>
      <c r="O428" s="47"/>
      <c r="P428" s="34"/>
      <c r="Q428" s="34"/>
      <c r="R428" s="47"/>
      <c r="S428" s="1"/>
      <c r="T428" s="1"/>
      <c r="U428" s="1"/>
      <c r="V428" s="1"/>
      <c r="W428" s="52"/>
    </row>
    <row r="429" spans="1:23" ht="15.75" customHeight="1" x14ac:dyDescent="0.3">
      <c r="A429" s="66"/>
      <c r="B429" s="1"/>
      <c r="C429" s="1"/>
      <c r="D429" s="85"/>
      <c r="E429" s="38"/>
      <c r="F429" s="34"/>
      <c r="G429" s="34"/>
      <c r="H429" s="47"/>
      <c r="I429" s="34"/>
      <c r="J429" s="34"/>
      <c r="K429" s="34"/>
      <c r="L429" s="47"/>
      <c r="M429" s="34"/>
      <c r="N429" s="34"/>
      <c r="O429" s="47"/>
      <c r="P429" s="34"/>
      <c r="Q429" s="34"/>
      <c r="R429" s="47"/>
      <c r="S429" s="1"/>
      <c r="T429" s="1"/>
      <c r="U429" s="1"/>
      <c r="V429" s="1"/>
      <c r="W429" s="52"/>
    </row>
    <row r="430" spans="1:23" ht="15.75" customHeight="1" x14ac:dyDescent="0.3">
      <c r="A430" s="66"/>
      <c r="B430" s="1"/>
      <c r="C430" s="1"/>
      <c r="D430" s="85"/>
      <c r="E430" s="38"/>
      <c r="F430" s="34"/>
      <c r="G430" s="34"/>
      <c r="H430" s="47"/>
      <c r="I430" s="34"/>
      <c r="J430" s="34"/>
      <c r="K430" s="34"/>
      <c r="L430" s="47"/>
      <c r="M430" s="34"/>
      <c r="N430" s="34"/>
      <c r="O430" s="47"/>
      <c r="P430" s="34"/>
      <c r="Q430" s="34"/>
      <c r="R430" s="47"/>
      <c r="S430" s="1"/>
      <c r="T430" s="1"/>
      <c r="U430" s="1"/>
      <c r="V430" s="1"/>
      <c r="W430" s="52"/>
    </row>
    <row r="431" spans="1:23" ht="15.75" customHeight="1" x14ac:dyDescent="0.3">
      <c r="A431" s="66"/>
      <c r="B431" s="1"/>
      <c r="C431" s="1"/>
      <c r="D431" s="85"/>
      <c r="E431" s="38"/>
      <c r="F431" s="34"/>
      <c r="G431" s="34"/>
      <c r="H431" s="47"/>
      <c r="I431" s="34"/>
      <c r="J431" s="34"/>
      <c r="K431" s="34"/>
      <c r="L431" s="47"/>
      <c r="M431" s="34"/>
      <c r="N431" s="34"/>
      <c r="O431" s="47"/>
      <c r="P431" s="34"/>
      <c r="Q431" s="34"/>
      <c r="R431" s="47"/>
      <c r="S431" s="1"/>
      <c r="T431" s="1"/>
      <c r="U431" s="1"/>
      <c r="V431" s="1"/>
      <c r="W431" s="52"/>
    </row>
    <row r="432" spans="1:23" ht="15.75" customHeight="1" x14ac:dyDescent="0.3">
      <c r="A432" s="66"/>
      <c r="B432" s="1"/>
      <c r="C432" s="1"/>
      <c r="D432" s="85"/>
      <c r="E432" s="38"/>
      <c r="F432" s="34"/>
      <c r="G432" s="34"/>
      <c r="H432" s="47"/>
      <c r="I432" s="34"/>
      <c r="J432" s="34"/>
      <c r="K432" s="34"/>
      <c r="L432" s="47"/>
      <c r="M432" s="34"/>
      <c r="N432" s="34"/>
      <c r="O432" s="47"/>
      <c r="P432" s="34"/>
      <c r="Q432" s="34"/>
      <c r="R432" s="47"/>
      <c r="S432" s="1"/>
      <c r="T432" s="1"/>
      <c r="U432" s="1"/>
      <c r="V432" s="1"/>
      <c r="W432" s="52"/>
    </row>
    <row r="433" spans="1:23" ht="15.75" customHeight="1" x14ac:dyDescent="0.3">
      <c r="A433" s="66"/>
      <c r="B433" s="1"/>
      <c r="C433" s="1"/>
      <c r="D433" s="85"/>
      <c r="E433" s="38"/>
      <c r="F433" s="34"/>
      <c r="G433" s="34"/>
      <c r="H433" s="47"/>
      <c r="I433" s="34"/>
      <c r="J433" s="34"/>
      <c r="K433" s="34"/>
      <c r="L433" s="47"/>
      <c r="M433" s="34"/>
      <c r="N433" s="34"/>
      <c r="O433" s="47"/>
      <c r="P433" s="34"/>
      <c r="Q433" s="34"/>
      <c r="R433" s="47"/>
      <c r="S433" s="1"/>
      <c r="T433" s="1"/>
      <c r="U433" s="1"/>
      <c r="V433" s="1"/>
      <c r="W433" s="52"/>
    </row>
    <row r="434" spans="1:23" ht="15.75" customHeight="1" x14ac:dyDescent="0.3">
      <c r="A434" s="66"/>
      <c r="B434" s="1"/>
      <c r="C434" s="1"/>
      <c r="D434" s="85"/>
      <c r="E434" s="38"/>
      <c r="F434" s="34"/>
      <c r="G434" s="34"/>
      <c r="H434" s="47"/>
      <c r="I434" s="34"/>
      <c r="J434" s="34"/>
      <c r="K434" s="34"/>
      <c r="L434" s="47"/>
      <c r="M434" s="34"/>
      <c r="N434" s="34"/>
      <c r="O434" s="47"/>
      <c r="P434" s="34"/>
      <c r="Q434" s="34"/>
      <c r="R434" s="47"/>
      <c r="S434" s="1"/>
      <c r="T434" s="1"/>
      <c r="U434" s="1"/>
      <c r="V434" s="1"/>
      <c r="W434" s="52"/>
    </row>
    <row r="435" spans="1:23" ht="15.75" customHeight="1" x14ac:dyDescent="0.3">
      <c r="A435" s="66"/>
      <c r="B435" s="1"/>
      <c r="C435" s="1"/>
      <c r="D435" s="85"/>
      <c r="E435" s="38"/>
      <c r="F435" s="34"/>
      <c r="G435" s="34"/>
      <c r="H435" s="47"/>
      <c r="I435" s="34"/>
      <c r="J435" s="34"/>
      <c r="K435" s="34"/>
      <c r="L435" s="47"/>
      <c r="M435" s="34"/>
      <c r="N435" s="34"/>
      <c r="O435" s="47"/>
      <c r="P435" s="34"/>
      <c r="Q435" s="34"/>
      <c r="R435" s="47"/>
      <c r="S435" s="1"/>
      <c r="T435" s="1"/>
      <c r="U435" s="1"/>
      <c r="V435" s="1"/>
      <c r="W435" s="52"/>
    </row>
    <row r="436" spans="1:23" ht="15.75" customHeight="1" x14ac:dyDescent="0.3">
      <c r="A436" s="66"/>
      <c r="B436" s="1"/>
      <c r="C436" s="1"/>
      <c r="D436" s="85"/>
      <c r="E436" s="38"/>
      <c r="F436" s="34"/>
      <c r="G436" s="34"/>
      <c r="H436" s="47"/>
      <c r="I436" s="34"/>
      <c r="J436" s="34"/>
      <c r="K436" s="34"/>
      <c r="L436" s="47"/>
      <c r="M436" s="34"/>
      <c r="N436" s="34"/>
      <c r="O436" s="47"/>
      <c r="P436" s="34"/>
      <c r="Q436" s="34"/>
      <c r="R436" s="47"/>
      <c r="S436" s="1"/>
      <c r="T436" s="1"/>
      <c r="U436" s="1"/>
      <c r="V436" s="1"/>
      <c r="W436" s="52"/>
    </row>
    <row r="437" spans="1:23" ht="15.75" customHeight="1" x14ac:dyDescent="0.3">
      <c r="A437" s="66"/>
      <c r="B437" s="1"/>
      <c r="C437" s="1"/>
      <c r="D437" s="85"/>
      <c r="E437" s="38"/>
      <c r="F437" s="34"/>
      <c r="G437" s="34"/>
      <c r="H437" s="47"/>
      <c r="I437" s="34"/>
      <c r="J437" s="34"/>
      <c r="K437" s="34"/>
      <c r="L437" s="47"/>
      <c r="M437" s="34"/>
      <c r="N437" s="34"/>
      <c r="O437" s="47"/>
      <c r="P437" s="34"/>
      <c r="Q437" s="34"/>
      <c r="R437" s="47"/>
      <c r="S437" s="1"/>
      <c r="T437" s="1"/>
      <c r="U437" s="1"/>
      <c r="V437" s="1"/>
      <c r="W437" s="52"/>
    </row>
    <row r="438" spans="1:23" ht="15.75" customHeight="1" x14ac:dyDescent="0.3">
      <c r="A438" s="66"/>
      <c r="B438" s="1"/>
      <c r="C438" s="1"/>
      <c r="D438" s="85"/>
      <c r="E438" s="38"/>
      <c r="F438" s="34"/>
      <c r="G438" s="34"/>
      <c r="H438" s="47"/>
      <c r="I438" s="34"/>
      <c r="J438" s="34"/>
      <c r="K438" s="34"/>
      <c r="L438" s="47"/>
      <c r="M438" s="34"/>
      <c r="N438" s="34"/>
      <c r="O438" s="47"/>
      <c r="P438" s="34"/>
      <c r="Q438" s="34"/>
      <c r="R438" s="47"/>
      <c r="S438" s="1"/>
      <c r="T438" s="1"/>
      <c r="U438" s="1"/>
      <c r="V438" s="1"/>
      <c r="W438" s="52"/>
    </row>
    <row r="439" spans="1:23" ht="15.75" customHeight="1" x14ac:dyDescent="0.3">
      <c r="A439" s="66"/>
      <c r="B439" s="1"/>
      <c r="C439" s="1"/>
      <c r="D439" s="85"/>
      <c r="E439" s="38"/>
      <c r="F439" s="34"/>
      <c r="G439" s="34"/>
      <c r="H439" s="47"/>
      <c r="I439" s="34"/>
      <c r="J439" s="34"/>
      <c r="K439" s="34"/>
      <c r="L439" s="47"/>
      <c r="M439" s="34"/>
      <c r="N439" s="34"/>
      <c r="O439" s="47"/>
      <c r="P439" s="34"/>
      <c r="Q439" s="34"/>
      <c r="R439" s="47"/>
      <c r="S439" s="1"/>
      <c r="T439" s="1"/>
      <c r="U439" s="1"/>
      <c r="V439" s="1"/>
      <c r="W439" s="52"/>
    </row>
    <row r="440" spans="1:23" ht="15.75" customHeight="1" x14ac:dyDescent="0.3">
      <c r="A440" s="66"/>
      <c r="B440" s="1"/>
      <c r="C440" s="1"/>
      <c r="D440" s="85"/>
      <c r="E440" s="38"/>
      <c r="F440" s="34"/>
      <c r="G440" s="34"/>
      <c r="H440" s="47"/>
      <c r="I440" s="34"/>
      <c r="J440" s="34"/>
      <c r="K440" s="34"/>
      <c r="L440" s="47"/>
      <c r="M440" s="34"/>
      <c r="N440" s="34"/>
      <c r="O440" s="47"/>
      <c r="P440" s="34"/>
      <c r="Q440" s="34"/>
      <c r="R440" s="47"/>
      <c r="S440" s="1"/>
      <c r="T440" s="1"/>
      <c r="U440" s="1"/>
      <c r="V440" s="1"/>
      <c r="W440" s="52"/>
    </row>
    <row r="441" spans="1:23" ht="15.75" customHeight="1" x14ac:dyDescent="0.3">
      <c r="A441" s="66"/>
      <c r="B441" s="1"/>
      <c r="C441" s="1"/>
      <c r="D441" s="85"/>
      <c r="E441" s="38"/>
      <c r="F441" s="34"/>
      <c r="G441" s="34"/>
      <c r="H441" s="47"/>
      <c r="I441" s="34"/>
      <c r="J441" s="34"/>
      <c r="K441" s="34"/>
      <c r="L441" s="47"/>
      <c r="M441" s="34"/>
      <c r="N441" s="34"/>
      <c r="O441" s="47"/>
      <c r="P441" s="34"/>
      <c r="Q441" s="34"/>
      <c r="R441" s="47"/>
      <c r="S441" s="1"/>
      <c r="T441" s="1"/>
      <c r="U441" s="1"/>
      <c r="V441" s="1"/>
      <c r="W441" s="52"/>
    </row>
    <row r="442" spans="1:23" ht="15.75" customHeight="1" x14ac:dyDescent="0.3">
      <c r="A442" s="66"/>
      <c r="B442" s="1"/>
      <c r="C442" s="1"/>
      <c r="D442" s="85"/>
      <c r="E442" s="38"/>
      <c r="F442" s="34"/>
      <c r="G442" s="34"/>
      <c r="H442" s="47"/>
      <c r="I442" s="34"/>
      <c r="J442" s="34"/>
      <c r="K442" s="34"/>
      <c r="L442" s="47"/>
      <c r="M442" s="34"/>
      <c r="N442" s="34"/>
      <c r="O442" s="47"/>
      <c r="P442" s="34"/>
      <c r="Q442" s="34"/>
      <c r="R442" s="47"/>
      <c r="S442" s="1"/>
      <c r="T442" s="1"/>
      <c r="U442" s="1"/>
      <c r="V442" s="1"/>
      <c r="W442" s="52"/>
    </row>
    <row r="443" spans="1:23" ht="15.75" customHeight="1" x14ac:dyDescent="0.3">
      <c r="A443" s="66"/>
      <c r="B443" s="1"/>
      <c r="C443" s="1"/>
      <c r="D443" s="85"/>
      <c r="E443" s="38"/>
      <c r="F443" s="34"/>
      <c r="G443" s="34"/>
      <c r="H443" s="47"/>
      <c r="I443" s="34"/>
      <c r="J443" s="34"/>
      <c r="K443" s="34"/>
      <c r="L443" s="47"/>
      <c r="M443" s="34"/>
      <c r="N443" s="34"/>
      <c r="O443" s="47"/>
      <c r="P443" s="34"/>
      <c r="Q443" s="34"/>
      <c r="R443" s="47"/>
      <c r="S443" s="1"/>
      <c r="T443" s="1"/>
      <c r="U443" s="1"/>
      <c r="V443" s="1"/>
      <c r="W443" s="52"/>
    </row>
    <row r="444" spans="1:23" ht="15.75" customHeight="1" x14ac:dyDescent="0.3">
      <c r="A444" s="66"/>
      <c r="B444" s="1"/>
      <c r="C444" s="1"/>
      <c r="D444" s="85"/>
      <c r="E444" s="38"/>
      <c r="F444" s="34"/>
      <c r="G444" s="34"/>
      <c r="H444" s="47"/>
      <c r="I444" s="34"/>
      <c r="J444" s="34"/>
      <c r="K444" s="34"/>
      <c r="L444" s="47"/>
      <c r="M444" s="34"/>
      <c r="N444" s="34"/>
      <c r="O444" s="47"/>
      <c r="P444" s="34"/>
      <c r="Q444" s="34"/>
      <c r="R444" s="47"/>
      <c r="S444" s="1"/>
      <c r="T444" s="1"/>
      <c r="U444" s="1"/>
      <c r="V444" s="1"/>
      <c r="W444" s="52"/>
    </row>
    <row r="445" spans="1:23" ht="15.75" customHeight="1" x14ac:dyDescent="0.3">
      <c r="A445" s="66"/>
      <c r="B445" s="1"/>
      <c r="C445" s="1"/>
      <c r="D445" s="85"/>
      <c r="E445" s="38"/>
      <c r="F445" s="34"/>
      <c r="G445" s="34"/>
      <c r="H445" s="47"/>
      <c r="I445" s="34"/>
      <c r="J445" s="34"/>
      <c r="K445" s="34"/>
      <c r="L445" s="47"/>
      <c r="M445" s="34"/>
      <c r="N445" s="34"/>
      <c r="O445" s="47"/>
      <c r="P445" s="34"/>
      <c r="Q445" s="34"/>
      <c r="R445" s="47"/>
      <c r="S445" s="1"/>
      <c r="T445" s="1"/>
      <c r="U445" s="1"/>
      <c r="V445" s="1"/>
      <c r="W445" s="52"/>
    </row>
    <row r="446" spans="1:23" ht="15.75" customHeight="1" x14ac:dyDescent="0.3">
      <c r="A446" s="66"/>
      <c r="B446" s="1"/>
      <c r="C446" s="1"/>
      <c r="D446" s="85"/>
      <c r="E446" s="38"/>
      <c r="F446" s="34"/>
      <c r="G446" s="34"/>
      <c r="H446" s="47"/>
      <c r="I446" s="34"/>
      <c r="J446" s="34"/>
      <c r="K446" s="34"/>
      <c r="L446" s="47"/>
      <c r="M446" s="34"/>
      <c r="N446" s="34"/>
      <c r="O446" s="47"/>
      <c r="P446" s="34"/>
      <c r="Q446" s="34"/>
      <c r="R446" s="47"/>
      <c r="S446" s="1"/>
      <c r="T446" s="1"/>
      <c r="U446" s="1"/>
      <c r="V446" s="1"/>
      <c r="W446" s="52"/>
    </row>
    <row r="447" spans="1:23" ht="15.75" customHeight="1" x14ac:dyDescent="0.3">
      <c r="A447" s="66"/>
      <c r="B447" s="1"/>
      <c r="C447" s="1"/>
      <c r="D447" s="85"/>
      <c r="E447" s="38"/>
      <c r="F447" s="34"/>
      <c r="G447" s="34"/>
      <c r="H447" s="47"/>
      <c r="I447" s="34"/>
      <c r="J447" s="34"/>
      <c r="K447" s="34"/>
      <c r="L447" s="47"/>
      <c r="M447" s="34"/>
      <c r="N447" s="34"/>
      <c r="O447" s="47"/>
      <c r="P447" s="34"/>
      <c r="Q447" s="34"/>
      <c r="R447" s="47"/>
      <c r="S447" s="1"/>
      <c r="T447" s="1"/>
      <c r="U447" s="1"/>
      <c r="V447" s="1"/>
      <c r="W447" s="52"/>
    </row>
    <row r="448" spans="1:23" ht="15.75" customHeight="1" x14ac:dyDescent="0.3">
      <c r="A448" s="66"/>
      <c r="B448" s="1"/>
      <c r="C448" s="1"/>
      <c r="D448" s="85"/>
      <c r="E448" s="38"/>
      <c r="F448" s="34"/>
      <c r="G448" s="34"/>
      <c r="H448" s="47"/>
      <c r="I448" s="34"/>
      <c r="J448" s="34"/>
      <c r="K448" s="34"/>
      <c r="L448" s="47"/>
      <c r="M448" s="34"/>
      <c r="N448" s="34"/>
      <c r="O448" s="47"/>
      <c r="P448" s="34"/>
      <c r="Q448" s="34"/>
      <c r="R448" s="47"/>
      <c r="S448" s="1"/>
      <c r="T448" s="1"/>
      <c r="U448" s="1"/>
      <c r="V448" s="1"/>
      <c r="W448" s="52"/>
    </row>
    <row r="449" spans="1:23" ht="15.75" customHeight="1" x14ac:dyDescent="0.3">
      <c r="A449" s="66"/>
      <c r="B449" s="1"/>
      <c r="C449" s="1"/>
      <c r="D449" s="85"/>
      <c r="E449" s="38"/>
      <c r="F449" s="34"/>
      <c r="G449" s="34"/>
      <c r="H449" s="47"/>
      <c r="I449" s="34"/>
      <c r="J449" s="34"/>
      <c r="K449" s="34"/>
      <c r="L449" s="47"/>
      <c r="M449" s="34"/>
      <c r="N449" s="34"/>
      <c r="O449" s="47"/>
      <c r="P449" s="34"/>
      <c r="Q449" s="34"/>
      <c r="R449" s="47"/>
      <c r="S449" s="1"/>
      <c r="T449" s="1"/>
      <c r="U449" s="1"/>
      <c r="V449" s="1"/>
      <c r="W449" s="52"/>
    </row>
    <row r="450" spans="1:23" ht="15.75" customHeight="1" x14ac:dyDescent="0.3">
      <c r="A450" s="66"/>
      <c r="B450" s="1"/>
      <c r="C450" s="1"/>
      <c r="D450" s="85"/>
      <c r="E450" s="38"/>
      <c r="F450" s="34"/>
      <c r="G450" s="34"/>
      <c r="H450" s="47"/>
      <c r="I450" s="34"/>
      <c r="J450" s="34"/>
      <c r="K450" s="34"/>
      <c r="L450" s="47"/>
      <c r="M450" s="34"/>
      <c r="N450" s="34"/>
      <c r="O450" s="47"/>
      <c r="P450" s="34"/>
      <c r="Q450" s="34"/>
      <c r="R450" s="47"/>
      <c r="S450" s="1"/>
      <c r="T450" s="1"/>
      <c r="U450" s="1"/>
      <c r="V450" s="1"/>
      <c r="W450" s="52"/>
    </row>
    <row r="451" spans="1:23" ht="15.75" customHeight="1" x14ac:dyDescent="0.3">
      <c r="A451" s="66"/>
      <c r="B451" s="1"/>
      <c r="C451" s="1"/>
      <c r="D451" s="85"/>
      <c r="E451" s="38"/>
      <c r="F451" s="34"/>
      <c r="G451" s="34"/>
      <c r="H451" s="47"/>
      <c r="I451" s="34"/>
      <c r="J451" s="34"/>
      <c r="K451" s="34"/>
      <c r="L451" s="47"/>
      <c r="M451" s="34"/>
      <c r="N451" s="34"/>
      <c r="O451" s="47"/>
      <c r="P451" s="34"/>
      <c r="Q451" s="34"/>
      <c r="R451" s="47"/>
      <c r="S451" s="1"/>
      <c r="T451" s="1"/>
      <c r="U451" s="1"/>
      <c r="V451" s="1"/>
      <c r="W451" s="52"/>
    </row>
    <row r="452" spans="1:23" ht="15.75" customHeight="1" x14ac:dyDescent="0.3">
      <c r="A452" s="66"/>
      <c r="B452" s="1"/>
      <c r="C452" s="1"/>
      <c r="D452" s="85"/>
      <c r="E452" s="38"/>
      <c r="F452" s="34"/>
      <c r="G452" s="34"/>
      <c r="H452" s="47"/>
      <c r="I452" s="34"/>
      <c r="J452" s="34"/>
      <c r="K452" s="34"/>
      <c r="L452" s="47"/>
      <c r="M452" s="34"/>
      <c r="N452" s="34"/>
      <c r="O452" s="47"/>
      <c r="P452" s="34"/>
      <c r="Q452" s="34"/>
      <c r="R452" s="47"/>
      <c r="S452" s="1"/>
      <c r="T452" s="1"/>
      <c r="U452" s="1"/>
      <c r="V452" s="1"/>
      <c r="W452" s="52"/>
    </row>
    <row r="453" spans="1:23" ht="15.75" customHeight="1" x14ac:dyDescent="0.3">
      <c r="A453" s="66"/>
      <c r="B453" s="1"/>
      <c r="C453" s="1"/>
      <c r="D453" s="85"/>
      <c r="E453" s="38"/>
      <c r="F453" s="34"/>
      <c r="G453" s="34"/>
      <c r="H453" s="47"/>
      <c r="I453" s="34"/>
      <c r="J453" s="34"/>
      <c r="K453" s="34"/>
      <c r="L453" s="47"/>
      <c r="M453" s="34"/>
      <c r="N453" s="34"/>
      <c r="O453" s="47"/>
      <c r="P453" s="34"/>
      <c r="Q453" s="34"/>
      <c r="R453" s="47"/>
      <c r="S453" s="1"/>
      <c r="T453" s="1"/>
      <c r="U453" s="1"/>
      <c r="V453" s="1"/>
      <c r="W453" s="52"/>
    </row>
    <row r="454" spans="1:23" ht="15.75" customHeight="1" x14ac:dyDescent="0.3">
      <c r="A454" s="66"/>
      <c r="B454" s="1"/>
      <c r="C454" s="1"/>
      <c r="D454" s="85"/>
      <c r="E454" s="38"/>
      <c r="F454" s="34"/>
      <c r="G454" s="34"/>
      <c r="H454" s="47"/>
      <c r="I454" s="34"/>
      <c r="J454" s="34"/>
      <c r="K454" s="34"/>
      <c r="L454" s="47"/>
      <c r="M454" s="34"/>
      <c r="N454" s="34"/>
      <c r="O454" s="47"/>
      <c r="P454" s="34"/>
      <c r="Q454" s="34"/>
      <c r="R454" s="47"/>
      <c r="S454" s="1"/>
      <c r="T454" s="1"/>
      <c r="U454" s="1"/>
      <c r="V454" s="1"/>
      <c r="W454" s="52"/>
    </row>
    <row r="455" spans="1:23" ht="15.75" customHeight="1" x14ac:dyDescent="0.3">
      <c r="A455" s="66"/>
      <c r="B455" s="1"/>
      <c r="C455" s="1"/>
      <c r="D455" s="85"/>
      <c r="E455" s="38"/>
      <c r="F455" s="34"/>
      <c r="G455" s="34"/>
      <c r="H455" s="47"/>
      <c r="I455" s="34"/>
      <c r="J455" s="34"/>
      <c r="K455" s="34"/>
      <c r="L455" s="47"/>
      <c r="M455" s="34"/>
      <c r="N455" s="34"/>
      <c r="O455" s="47"/>
      <c r="P455" s="34"/>
      <c r="Q455" s="34"/>
      <c r="R455" s="47"/>
      <c r="S455" s="1"/>
      <c r="T455" s="1"/>
      <c r="U455" s="1"/>
      <c r="V455" s="1"/>
      <c r="W455" s="52"/>
    </row>
    <row r="456" spans="1:23" ht="15.75" customHeight="1" x14ac:dyDescent="0.3">
      <c r="A456" s="66"/>
      <c r="B456" s="1"/>
      <c r="C456" s="1"/>
      <c r="D456" s="85"/>
      <c r="E456" s="38"/>
      <c r="F456" s="34"/>
      <c r="G456" s="34"/>
      <c r="H456" s="47"/>
      <c r="I456" s="34"/>
      <c r="J456" s="34"/>
      <c r="K456" s="34"/>
      <c r="L456" s="47"/>
      <c r="M456" s="34"/>
      <c r="N456" s="34"/>
      <c r="O456" s="47"/>
      <c r="P456" s="34"/>
      <c r="Q456" s="34"/>
      <c r="R456" s="47"/>
      <c r="S456" s="1"/>
      <c r="T456" s="1"/>
      <c r="U456" s="1"/>
      <c r="V456" s="1"/>
      <c r="W456" s="52"/>
    </row>
    <row r="457" spans="1:23" ht="15.75" customHeight="1" x14ac:dyDescent="0.3">
      <c r="A457" s="66"/>
      <c r="B457" s="1"/>
      <c r="C457" s="1"/>
      <c r="D457" s="85"/>
      <c r="E457" s="38"/>
      <c r="F457" s="34"/>
      <c r="G457" s="34"/>
      <c r="H457" s="47"/>
      <c r="I457" s="34"/>
      <c r="J457" s="34"/>
      <c r="K457" s="34"/>
      <c r="L457" s="47"/>
      <c r="M457" s="34"/>
      <c r="N457" s="34"/>
      <c r="O457" s="47"/>
      <c r="P457" s="34"/>
      <c r="Q457" s="34"/>
      <c r="R457" s="47"/>
      <c r="S457" s="1"/>
      <c r="T457" s="1"/>
      <c r="U457" s="1"/>
      <c r="V457" s="1"/>
      <c r="W457" s="52"/>
    </row>
    <row r="458" spans="1:23" ht="15.75" customHeight="1" x14ac:dyDescent="0.3">
      <c r="A458" s="66"/>
      <c r="B458" s="1"/>
      <c r="C458" s="1"/>
      <c r="D458" s="85"/>
      <c r="E458" s="38"/>
      <c r="F458" s="34"/>
      <c r="G458" s="34"/>
      <c r="H458" s="47"/>
      <c r="I458" s="34"/>
      <c r="J458" s="34"/>
      <c r="K458" s="34"/>
      <c r="L458" s="47"/>
      <c r="M458" s="34"/>
      <c r="N458" s="34"/>
      <c r="O458" s="47"/>
      <c r="P458" s="34"/>
      <c r="Q458" s="34"/>
      <c r="R458" s="47"/>
      <c r="S458" s="1"/>
      <c r="T458" s="1"/>
      <c r="U458" s="1"/>
      <c r="V458" s="1"/>
      <c r="W458" s="52"/>
    </row>
    <row r="459" spans="1:23" ht="15.75" customHeight="1" x14ac:dyDescent="0.3">
      <c r="A459" s="66"/>
      <c r="B459" s="1"/>
      <c r="C459" s="1"/>
      <c r="D459" s="85"/>
      <c r="E459" s="38"/>
      <c r="F459" s="34"/>
      <c r="G459" s="34"/>
      <c r="H459" s="47"/>
      <c r="I459" s="34"/>
      <c r="J459" s="34"/>
      <c r="K459" s="34"/>
      <c r="L459" s="47"/>
      <c r="M459" s="34"/>
      <c r="N459" s="34"/>
      <c r="O459" s="47"/>
      <c r="P459" s="34"/>
      <c r="Q459" s="34"/>
      <c r="R459" s="47"/>
      <c r="S459" s="1"/>
      <c r="T459" s="1"/>
      <c r="U459" s="1"/>
      <c r="V459" s="1"/>
      <c r="W459" s="52"/>
    </row>
    <row r="460" spans="1:23" ht="15.75" customHeight="1" x14ac:dyDescent="0.3">
      <c r="A460" s="66"/>
      <c r="B460" s="1"/>
      <c r="C460" s="1"/>
      <c r="D460" s="85"/>
      <c r="E460" s="38"/>
      <c r="F460" s="34"/>
      <c r="G460" s="34"/>
      <c r="H460" s="47"/>
      <c r="I460" s="34"/>
      <c r="J460" s="34"/>
      <c r="K460" s="34"/>
      <c r="L460" s="47"/>
      <c r="M460" s="34"/>
      <c r="N460" s="34"/>
      <c r="O460" s="47"/>
      <c r="P460" s="34"/>
      <c r="Q460" s="34"/>
      <c r="R460" s="47"/>
      <c r="S460" s="1"/>
      <c r="T460" s="1"/>
      <c r="U460" s="1"/>
      <c r="V460" s="1"/>
      <c r="W460" s="52"/>
    </row>
    <row r="461" spans="1:23" ht="15.75" customHeight="1" x14ac:dyDescent="0.3">
      <c r="A461" s="66"/>
      <c r="B461" s="1"/>
      <c r="C461" s="1"/>
      <c r="D461" s="85"/>
      <c r="E461" s="38"/>
      <c r="F461" s="34"/>
      <c r="G461" s="34"/>
      <c r="H461" s="47"/>
      <c r="I461" s="34"/>
      <c r="J461" s="34"/>
      <c r="K461" s="34"/>
      <c r="L461" s="47"/>
      <c r="M461" s="34"/>
      <c r="N461" s="34"/>
      <c r="O461" s="47"/>
      <c r="P461" s="34"/>
      <c r="Q461" s="34"/>
      <c r="R461" s="47"/>
      <c r="S461" s="1"/>
      <c r="T461" s="1"/>
      <c r="U461" s="1"/>
      <c r="V461" s="1"/>
      <c r="W461" s="52"/>
    </row>
    <row r="462" spans="1:23" ht="15.75" customHeight="1" x14ac:dyDescent="0.3">
      <c r="A462" s="66"/>
      <c r="B462" s="1"/>
      <c r="C462" s="1"/>
      <c r="D462" s="85"/>
      <c r="E462" s="38"/>
      <c r="F462" s="34"/>
      <c r="G462" s="34"/>
      <c r="H462" s="47"/>
      <c r="I462" s="34"/>
      <c r="J462" s="34"/>
      <c r="K462" s="34"/>
      <c r="L462" s="47"/>
      <c r="M462" s="34"/>
      <c r="N462" s="34"/>
      <c r="O462" s="47"/>
      <c r="P462" s="34"/>
      <c r="Q462" s="34"/>
      <c r="R462" s="47"/>
      <c r="S462" s="1"/>
      <c r="T462" s="1"/>
      <c r="U462" s="1"/>
      <c r="V462" s="1"/>
      <c r="W462" s="52"/>
    </row>
    <row r="463" spans="1:23" ht="15.75" customHeight="1" x14ac:dyDescent="0.3">
      <c r="A463" s="66"/>
      <c r="B463" s="1"/>
      <c r="C463" s="1"/>
      <c r="D463" s="85"/>
      <c r="E463" s="38"/>
      <c r="F463" s="34"/>
      <c r="G463" s="34"/>
      <c r="H463" s="47"/>
      <c r="I463" s="34"/>
      <c r="J463" s="34"/>
      <c r="K463" s="34"/>
      <c r="L463" s="47"/>
      <c r="M463" s="34"/>
      <c r="N463" s="34"/>
      <c r="O463" s="47"/>
      <c r="P463" s="34"/>
      <c r="Q463" s="34"/>
      <c r="R463" s="47"/>
      <c r="S463" s="1"/>
      <c r="T463" s="1"/>
      <c r="U463" s="1"/>
      <c r="V463" s="1"/>
      <c r="W463" s="52"/>
    </row>
    <row r="464" spans="1:23" ht="15.75" customHeight="1" x14ac:dyDescent="0.3">
      <c r="A464" s="66"/>
      <c r="B464" s="1"/>
      <c r="C464" s="1"/>
      <c r="D464" s="85"/>
      <c r="E464" s="38"/>
      <c r="F464" s="34"/>
      <c r="G464" s="34"/>
      <c r="H464" s="47"/>
      <c r="I464" s="34"/>
      <c r="J464" s="34"/>
      <c r="K464" s="34"/>
      <c r="L464" s="47"/>
      <c r="M464" s="34"/>
      <c r="N464" s="34"/>
      <c r="O464" s="47"/>
      <c r="P464" s="34"/>
      <c r="Q464" s="34"/>
      <c r="R464" s="47"/>
      <c r="S464" s="1"/>
      <c r="T464" s="1"/>
      <c r="U464" s="1"/>
      <c r="V464" s="1"/>
      <c r="W464" s="52"/>
    </row>
    <row r="465" spans="1:23" ht="15.75" customHeight="1" x14ac:dyDescent="0.3">
      <c r="A465" s="66"/>
      <c r="B465" s="1"/>
      <c r="C465" s="1"/>
      <c r="D465" s="85"/>
      <c r="E465" s="38"/>
      <c r="F465" s="34"/>
      <c r="G465" s="34"/>
      <c r="H465" s="47"/>
      <c r="I465" s="34"/>
      <c r="J465" s="34"/>
      <c r="K465" s="34"/>
      <c r="L465" s="47"/>
      <c r="M465" s="34"/>
      <c r="N465" s="34"/>
      <c r="O465" s="47"/>
      <c r="P465" s="34"/>
      <c r="Q465" s="34"/>
      <c r="R465" s="47"/>
      <c r="S465" s="1"/>
      <c r="T465" s="1"/>
      <c r="U465" s="1"/>
      <c r="V465" s="1"/>
      <c r="W465" s="52"/>
    </row>
    <row r="466" spans="1:23" ht="15.75" customHeight="1" x14ac:dyDescent="0.3">
      <c r="A466" s="66"/>
      <c r="B466" s="1"/>
      <c r="C466" s="1"/>
      <c r="D466" s="85"/>
      <c r="E466" s="38"/>
      <c r="F466" s="34"/>
      <c r="G466" s="34"/>
      <c r="H466" s="47"/>
      <c r="I466" s="34"/>
      <c r="J466" s="34"/>
      <c r="K466" s="34"/>
      <c r="L466" s="47"/>
      <c r="M466" s="34"/>
      <c r="N466" s="34"/>
      <c r="O466" s="47"/>
      <c r="P466" s="34"/>
      <c r="Q466" s="34"/>
      <c r="R466" s="47"/>
      <c r="S466" s="1"/>
      <c r="T466" s="1"/>
      <c r="U466" s="1"/>
      <c r="V466" s="1"/>
      <c r="W466" s="52"/>
    </row>
    <row r="467" spans="1:23" ht="15.75" customHeight="1" x14ac:dyDescent="0.3">
      <c r="A467" s="66"/>
      <c r="B467" s="1"/>
      <c r="C467" s="1"/>
      <c r="D467" s="85"/>
      <c r="E467" s="38"/>
      <c r="F467" s="34"/>
      <c r="G467" s="34"/>
      <c r="H467" s="47"/>
      <c r="I467" s="34"/>
      <c r="J467" s="34"/>
      <c r="K467" s="34"/>
      <c r="L467" s="47"/>
      <c r="M467" s="34"/>
      <c r="N467" s="34"/>
      <c r="O467" s="47"/>
      <c r="P467" s="34"/>
      <c r="Q467" s="34"/>
      <c r="R467" s="47"/>
      <c r="S467" s="1"/>
      <c r="T467" s="1"/>
      <c r="U467" s="1"/>
      <c r="V467" s="1"/>
      <c r="W467" s="52"/>
    </row>
    <row r="468" spans="1:23" ht="15.75" customHeight="1" x14ac:dyDescent="0.3">
      <c r="A468" s="66"/>
      <c r="B468" s="1"/>
      <c r="C468" s="1"/>
      <c r="D468" s="85"/>
      <c r="E468" s="38"/>
      <c r="F468" s="34"/>
      <c r="G468" s="34"/>
      <c r="H468" s="47"/>
      <c r="I468" s="34"/>
      <c r="J468" s="34"/>
      <c r="K468" s="34"/>
      <c r="L468" s="47"/>
      <c r="M468" s="34"/>
      <c r="N468" s="34"/>
      <c r="O468" s="47"/>
      <c r="P468" s="34"/>
      <c r="Q468" s="34"/>
      <c r="R468" s="47"/>
      <c r="S468" s="1"/>
      <c r="T468" s="1"/>
      <c r="U468" s="1"/>
      <c r="V468" s="1"/>
      <c r="W468" s="52"/>
    </row>
    <row r="469" spans="1:23" ht="15.75" customHeight="1" x14ac:dyDescent="0.3">
      <c r="A469" s="66"/>
      <c r="B469" s="1"/>
      <c r="C469" s="1"/>
      <c r="D469" s="85"/>
      <c r="E469" s="38"/>
      <c r="F469" s="34"/>
      <c r="G469" s="34"/>
      <c r="H469" s="47"/>
      <c r="I469" s="34"/>
      <c r="J469" s="34"/>
      <c r="K469" s="34"/>
      <c r="L469" s="47"/>
      <c r="M469" s="34"/>
      <c r="N469" s="34"/>
      <c r="O469" s="47"/>
      <c r="P469" s="34"/>
      <c r="Q469" s="34"/>
      <c r="R469" s="47"/>
      <c r="S469" s="1"/>
      <c r="T469" s="1"/>
      <c r="U469" s="1"/>
      <c r="V469" s="1"/>
      <c r="W469" s="52"/>
    </row>
    <row r="470" spans="1:23" ht="15.75" customHeight="1" x14ac:dyDescent="0.3">
      <c r="A470" s="66"/>
      <c r="B470" s="1"/>
      <c r="C470" s="1"/>
      <c r="D470" s="85"/>
      <c r="E470" s="38"/>
      <c r="F470" s="34"/>
      <c r="G470" s="34"/>
      <c r="H470" s="47"/>
      <c r="I470" s="34"/>
      <c r="J470" s="34"/>
      <c r="K470" s="34"/>
      <c r="L470" s="47"/>
      <c r="M470" s="34"/>
      <c r="N470" s="34"/>
      <c r="O470" s="47"/>
      <c r="P470" s="34"/>
      <c r="Q470" s="34"/>
      <c r="R470" s="47"/>
      <c r="S470" s="1"/>
      <c r="T470" s="1"/>
      <c r="U470" s="1"/>
      <c r="V470" s="1"/>
      <c r="W470" s="52"/>
    </row>
    <row r="471" spans="1:23" ht="15.75" customHeight="1" x14ac:dyDescent="0.3">
      <c r="A471" s="66"/>
      <c r="B471" s="1"/>
      <c r="C471" s="1"/>
      <c r="D471" s="85"/>
      <c r="E471" s="38"/>
      <c r="F471" s="34"/>
      <c r="G471" s="34"/>
      <c r="H471" s="47"/>
      <c r="I471" s="34"/>
      <c r="J471" s="34"/>
      <c r="K471" s="34"/>
      <c r="L471" s="47"/>
      <c r="M471" s="34"/>
      <c r="N471" s="34"/>
      <c r="O471" s="47"/>
      <c r="P471" s="34"/>
      <c r="Q471" s="34"/>
      <c r="R471" s="47"/>
      <c r="S471" s="1"/>
      <c r="T471" s="1"/>
      <c r="U471" s="1"/>
      <c r="V471" s="1"/>
      <c r="W471" s="52"/>
    </row>
    <row r="472" spans="1:23" ht="15.75" customHeight="1" x14ac:dyDescent="0.3">
      <c r="A472" s="66"/>
      <c r="B472" s="1"/>
      <c r="C472" s="1"/>
      <c r="D472" s="85"/>
      <c r="E472" s="38"/>
      <c r="F472" s="34"/>
      <c r="G472" s="34"/>
      <c r="H472" s="47"/>
      <c r="I472" s="34"/>
      <c r="J472" s="34"/>
      <c r="K472" s="34"/>
      <c r="L472" s="47"/>
      <c r="M472" s="34"/>
      <c r="N472" s="34"/>
      <c r="O472" s="47"/>
      <c r="P472" s="34"/>
      <c r="Q472" s="34"/>
      <c r="R472" s="47"/>
      <c r="S472" s="1"/>
      <c r="T472" s="1"/>
      <c r="U472" s="1"/>
      <c r="V472" s="1"/>
      <c r="W472" s="52"/>
    </row>
    <row r="473" spans="1:23" ht="15.75" customHeight="1" x14ac:dyDescent="0.3">
      <c r="A473" s="66"/>
      <c r="B473" s="1"/>
      <c r="C473" s="1"/>
      <c r="D473" s="85"/>
      <c r="E473" s="38"/>
      <c r="F473" s="34"/>
      <c r="G473" s="34"/>
      <c r="H473" s="47"/>
      <c r="I473" s="34"/>
      <c r="J473" s="34"/>
      <c r="K473" s="34"/>
      <c r="L473" s="47"/>
      <c r="M473" s="34"/>
      <c r="N473" s="34"/>
      <c r="O473" s="47"/>
      <c r="P473" s="34"/>
      <c r="Q473" s="34"/>
      <c r="R473" s="47"/>
      <c r="S473" s="1"/>
      <c r="T473" s="1"/>
      <c r="U473" s="1"/>
      <c r="V473" s="1"/>
      <c r="W473" s="52"/>
    </row>
    <row r="474" spans="1:23" ht="15.75" customHeight="1" x14ac:dyDescent="0.3">
      <c r="A474" s="66"/>
      <c r="B474" s="1"/>
      <c r="C474" s="1"/>
      <c r="D474" s="85"/>
      <c r="E474" s="38"/>
      <c r="F474" s="34"/>
      <c r="G474" s="34"/>
      <c r="H474" s="47"/>
      <c r="I474" s="34"/>
      <c r="J474" s="34"/>
      <c r="K474" s="34"/>
      <c r="L474" s="47"/>
      <c r="M474" s="34"/>
      <c r="N474" s="34"/>
      <c r="O474" s="47"/>
      <c r="P474" s="34"/>
      <c r="Q474" s="34"/>
      <c r="R474" s="47"/>
      <c r="S474" s="1"/>
      <c r="T474" s="1"/>
      <c r="U474" s="1"/>
      <c r="V474" s="1"/>
      <c r="W474" s="52"/>
    </row>
    <row r="475" spans="1:23" ht="15.75" customHeight="1" x14ac:dyDescent="0.3">
      <c r="A475" s="66"/>
      <c r="B475" s="1"/>
      <c r="C475" s="1"/>
      <c r="D475" s="85"/>
      <c r="E475" s="38"/>
      <c r="F475" s="34"/>
      <c r="G475" s="34"/>
      <c r="H475" s="47"/>
      <c r="I475" s="34"/>
      <c r="J475" s="34"/>
      <c r="K475" s="34"/>
      <c r="L475" s="47"/>
      <c r="M475" s="34"/>
      <c r="N475" s="34"/>
      <c r="O475" s="47"/>
      <c r="P475" s="34"/>
      <c r="Q475" s="34"/>
      <c r="R475" s="47"/>
      <c r="S475" s="1"/>
      <c r="T475" s="1"/>
      <c r="U475" s="1"/>
      <c r="V475" s="1"/>
      <c r="W475" s="52"/>
    </row>
    <row r="476" spans="1:23" ht="15.75" customHeight="1" x14ac:dyDescent="0.3">
      <c r="A476" s="66"/>
      <c r="B476" s="1"/>
      <c r="C476" s="1"/>
      <c r="D476" s="85"/>
      <c r="E476" s="38"/>
      <c r="F476" s="34"/>
      <c r="G476" s="34"/>
      <c r="H476" s="47"/>
      <c r="I476" s="34"/>
      <c r="J476" s="34"/>
      <c r="K476" s="34"/>
      <c r="L476" s="47"/>
      <c r="M476" s="34"/>
      <c r="N476" s="34"/>
      <c r="O476" s="47"/>
      <c r="P476" s="34"/>
      <c r="Q476" s="34"/>
      <c r="R476" s="47"/>
      <c r="S476" s="1"/>
      <c r="T476" s="1"/>
      <c r="U476" s="1"/>
      <c r="V476" s="1"/>
      <c r="W476" s="52"/>
    </row>
    <row r="477" spans="1:23" ht="15.75" customHeight="1" x14ac:dyDescent="0.3">
      <c r="A477" s="66"/>
      <c r="B477" s="1"/>
      <c r="C477" s="1"/>
      <c r="D477" s="85"/>
      <c r="E477" s="38"/>
      <c r="F477" s="34"/>
      <c r="G477" s="34"/>
      <c r="H477" s="47"/>
      <c r="I477" s="34"/>
      <c r="J477" s="34"/>
      <c r="K477" s="34"/>
      <c r="L477" s="47"/>
      <c r="M477" s="34"/>
      <c r="N477" s="34"/>
      <c r="O477" s="47"/>
      <c r="P477" s="34"/>
      <c r="Q477" s="34"/>
      <c r="R477" s="47"/>
      <c r="S477" s="1"/>
      <c r="T477" s="1"/>
      <c r="U477" s="1"/>
      <c r="V477" s="1"/>
      <c r="W477" s="52"/>
    </row>
    <row r="478" spans="1:23" ht="15.75" customHeight="1" x14ac:dyDescent="0.3">
      <c r="A478" s="66"/>
      <c r="B478" s="1"/>
      <c r="C478" s="1"/>
      <c r="D478" s="85"/>
      <c r="E478" s="38"/>
      <c r="F478" s="34"/>
      <c r="G478" s="34"/>
      <c r="H478" s="47"/>
      <c r="I478" s="34"/>
      <c r="J478" s="34"/>
      <c r="K478" s="34"/>
      <c r="L478" s="47"/>
      <c r="M478" s="34"/>
      <c r="N478" s="34"/>
      <c r="O478" s="47"/>
      <c r="P478" s="34"/>
      <c r="Q478" s="34"/>
      <c r="R478" s="47"/>
      <c r="S478" s="1"/>
      <c r="T478" s="1"/>
      <c r="U478" s="1"/>
      <c r="V478" s="1"/>
      <c r="W478" s="52"/>
    </row>
    <row r="479" spans="1:23" ht="15.75" customHeight="1" x14ac:dyDescent="0.3">
      <c r="A479" s="66"/>
      <c r="B479" s="1"/>
      <c r="C479" s="1"/>
      <c r="D479" s="85"/>
      <c r="E479" s="38"/>
      <c r="F479" s="34"/>
      <c r="G479" s="34"/>
      <c r="H479" s="47"/>
      <c r="I479" s="34"/>
      <c r="J479" s="34"/>
      <c r="K479" s="34"/>
      <c r="L479" s="47"/>
      <c r="M479" s="34"/>
      <c r="N479" s="34"/>
      <c r="O479" s="47"/>
      <c r="P479" s="34"/>
      <c r="Q479" s="34"/>
      <c r="R479" s="47"/>
      <c r="S479" s="1"/>
      <c r="T479" s="1"/>
      <c r="U479" s="1"/>
      <c r="V479" s="1"/>
      <c r="W479" s="52"/>
    </row>
    <row r="480" spans="1:23" ht="15.75" customHeight="1" x14ac:dyDescent="0.3">
      <c r="A480" s="66"/>
      <c r="B480" s="1"/>
      <c r="C480" s="1"/>
      <c r="D480" s="85"/>
      <c r="E480" s="38"/>
      <c r="F480" s="34"/>
      <c r="G480" s="34"/>
      <c r="H480" s="47"/>
      <c r="I480" s="34"/>
      <c r="J480" s="34"/>
      <c r="K480" s="34"/>
      <c r="L480" s="47"/>
      <c r="M480" s="34"/>
      <c r="N480" s="34"/>
      <c r="O480" s="47"/>
      <c r="P480" s="34"/>
      <c r="Q480" s="34"/>
      <c r="R480" s="47"/>
      <c r="S480" s="1"/>
      <c r="T480" s="1"/>
      <c r="U480" s="1"/>
      <c r="V480" s="1"/>
      <c r="W480" s="52"/>
    </row>
    <row r="481" spans="1:23" ht="15.75" customHeight="1" x14ac:dyDescent="0.3">
      <c r="A481" s="66"/>
      <c r="B481" s="1"/>
      <c r="C481" s="1"/>
      <c r="D481" s="85"/>
      <c r="E481" s="38"/>
      <c r="F481" s="34"/>
      <c r="G481" s="34"/>
      <c r="H481" s="47"/>
      <c r="I481" s="34"/>
      <c r="J481" s="34"/>
      <c r="K481" s="34"/>
      <c r="L481" s="47"/>
      <c r="M481" s="34"/>
      <c r="N481" s="34"/>
      <c r="O481" s="47"/>
      <c r="P481" s="34"/>
      <c r="Q481" s="34"/>
      <c r="R481" s="47"/>
      <c r="S481" s="1"/>
      <c r="T481" s="1"/>
      <c r="U481" s="1"/>
      <c r="V481" s="1"/>
      <c r="W481" s="52"/>
    </row>
    <row r="482" spans="1:23" ht="15.75" customHeight="1" x14ac:dyDescent="0.3">
      <c r="A482" s="66"/>
      <c r="B482" s="1"/>
      <c r="C482" s="1"/>
      <c r="D482" s="85"/>
      <c r="E482" s="38"/>
      <c r="F482" s="34"/>
      <c r="G482" s="34"/>
      <c r="H482" s="47"/>
      <c r="I482" s="34"/>
      <c r="J482" s="34"/>
      <c r="K482" s="34"/>
      <c r="L482" s="47"/>
      <c r="M482" s="34"/>
      <c r="N482" s="34"/>
      <c r="O482" s="47"/>
      <c r="P482" s="34"/>
      <c r="Q482" s="34"/>
      <c r="R482" s="47"/>
      <c r="S482" s="1"/>
      <c r="T482" s="1"/>
      <c r="U482" s="1"/>
      <c r="V482" s="1"/>
      <c r="W482" s="52"/>
    </row>
    <row r="483" spans="1:23" ht="15.75" customHeight="1" x14ac:dyDescent="0.3">
      <c r="A483" s="66"/>
      <c r="B483" s="1"/>
      <c r="C483" s="1"/>
      <c r="D483" s="85"/>
      <c r="E483" s="38"/>
      <c r="F483" s="34"/>
      <c r="G483" s="34"/>
      <c r="H483" s="47"/>
      <c r="I483" s="34"/>
      <c r="J483" s="34"/>
      <c r="K483" s="34"/>
      <c r="L483" s="47"/>
      <c r="M483" s="34"/>
      <c r="N483" s="34"/>
      <c r="O483" s="47"/>
      <c r="P483" s="34"/>
      <c r="Q483" s="34"/>
      <c r="R483" s="47"/>
      <c r="S483" s="1"/>
      <c r="T483" s="1"/>
      <c r="U483" s="1"/>
      <c r="V483" s="1"/>
      <c r="W483" s="52"/>
    </row>
    <row r="484" spans="1:23" ht="15.75" customHeight="1" x14ac:dyDescent="0.3">
      <c r="A484" s="66"/>
      <c r="B484" s="1"/>
      <c r="C484" s="1"/>
      <c r="D484" s="85"/>
      <c r="E484" s="38"/>
      <c r="F484" s="34"/>
      <c r="G484" s="34"/>
      <c r="H484" s="47"/>
      <c r="I484" s="34"/>
      <c r="J484" s="34"/>
      <c r="K484" s="34"/>
      <c r="L484" s="47"/>
      <c r="M484" s="34"/>
      <c r="N484" s="34"/>
      <c r="O484" s="47"/>
      <c r="P484" s="34"/>
      <c r="Q484" s="34"/>
      <c r="R484" s="47"/>
      <c r="S484" s="1"/>
      <c r="T484" s="1"/>
      <c r="U484" s="1"/>
      <c r="V484" s="1"/>
      <c r="W484" s="52"/>
    </row>
    <row r="485" spans="1:23" ht="15.75" customHeight="1" x14ac:dyDescent="0.3">
      <c r="A485" s="66"/>
      <c r="B485" s="1"/>
      <c r="C485" s="1"/>
      <c r="D485" s="85"/>
      <c r="E485" s="38"/>
      <c r="F485" s="34"/>
      <c r="G485" s="34"/>
      <c r="H485" s="47"/>
      <c r="I485" s="34"/>
      <c r="J485" s="34"/>
      <c r="K485" s="34"/>
      <c r="L485" s="47"/>
      <c r="M485" s="34"/>
      <c r="N485" s="34"/>
      <c r="O485" s="47"/>
      <c r="P485" s="34"/>
      <c r="Q485" s="34"/>
      <c r="R485" s="47"/>
      <c r="S485" s="1"/>
      <c r="T485" s="1"/>
      <c r="U485" s="1"/>
      <c r="V485" s="1"/>
      <c r="W485" s="52"/>
    </row>
    <row r="486" spans="1:23" ht="15.75" customHeight="1" x14ac:dyDescent="0.3">
      <c r="A486" s="66"/>
      <c r="B486" s="1"/>
      <c r="C486" s="1"/>
      <c r="D486" s="85"/>
      <c r="E486" s="38"/>
      <c r="F486" s="34"/>
      <c r="G486" s="34"/>
      <c r="H486" s="47"/>
      <c r="I486" s="34"/>
      <c r="J486" s="34"/>
      <c r="K486" s="34"/>
      <c r="L486" s="47"/>
      <c r="M486" s="34"/>
      <c r="N486" s="34"/>
      <c r="O486" s="47"/>
      <c r="P486" s="34"/>
      <c r="Q486" s="34"/>
      <c r="R486" s="47"/>
      <c r="S486" s="1"/>
      <c r="T486" s="1"/>
      <c r="U486" s="1"/>
      <c r="V486" s="1"/>
      <c r="W486" s="52"/>
    </row>
    <row r="487" spans="1:23" ht="15.75" customHeight="1" x14ac:dyDescent="0.3">
      <c r="A487" s="66"/>
      <c r="B487" s="1"/>
      <c r="C487" s="1"/>
      <c r="D487" s="85"/>
      <c r="E487" s="38"/>
      <c r="F487" s="34"/>
      <c r="G487" s="34"/>
      <c r="H487" s="47"/>
      <c r="I487" s="34"/>
      <c r="J487" s="34"/>
      <c r="K487" s="34"/>
      <c r="L487" s="47"/>
      <c r="M487" s="34"/>
      <c r="N487" s="34"/>
      <c r="O487" s="47"/>
      <c r="P487" s="34"/>
      <c r="Q487" s="34"/>
      <c r="R487" s="47"/>
      <c r="S487" s="1"/>
      <c r="T487" s="1"/>
      <c r="U487" s="1"/>
      <c r="V487" s="1"/>
      <c r="W487" s="52"/>
    </row>
    <row r="488" spans="1:23" ht="15.75" customHeight="1" x14ac:dyDescent="0.3">
      <c r="A488" s="66"/>
      <c r="B488" s="1"/>
      <c r="C488" s="1"/>
      <c r="D488" s="85"/>
      <c r="E488" s="38"/>
      <c r="F488" s="34"/>
      <c r="G488" s="34"/>
      <c r="H488" s="47"/>
      <c r="I488" s="34"/>
      <c r="J488" s="34"/>
      <c r="K488" s="34"/>
      <c r="L488" s="47"/>
      <c r="M488" s="34"/>
      <c r="N488" s="34"/>
      <c r="O488" s="47"/>
      <c r="P488" s="34"/>
      <c r="Q488" s="34"/>
      <c r="R488" s="47"/>
      <c r="S488" s="1"/>
      <c r="T488" s="1"/>
      <c r="U488" s="1"/>
      <c r="V488" s="1"/>
      <c r="W488" s="52"/>
    </row>
    <row r="489" spans="1:23" ht="15.75" customHeight="1" x14ac:dyDescent="0.3">
      <c r="A489" s="66"/>
      <c r="B489" s="1"/>
      <c r="C489" s="1"/>
      <c r="D489" s="85"/>
      <c r="E489" s="38"/>
      <c r="F489" s="34"/>
      <c r="G489" s="34"/>
      <c r="H489" s="47"/>
      <c r="I489" s="34"/>
      <c r="J489" s="34"/>
      <c r="K489" s="34"/>
      <c r="L489" s="47"/>
      <c r="M489" s="34"/>
      <c r="N489" s="34"/>
      <c r="O489" s="47"/>
      <c r="P489" s="34"/>
      <c r="Q489" s="34"/>
      <c r="R489" s="47"/>
      <c r="S489" s="1"/>
      <c r="T489" s="1"/>
      <c r="U489" s="1"/>
      <c r="V489" s="1"/>
      <c r="W489" s="52"/>
    </row>
    <row r="490" spans="1:23" ht="15.75" customHeight="1" x14ac:dyDescent="0.3">
      <c r="A490" s="66"/>
      <c r="B490" s="1"/>
      <c r="C490" s="1"/>
      <c r="D490" s="85"/>
      <c r="E490" s="38"/>
      <c r="F490" s="34"/>
      <c r="G490" s="34"/>
      <c r="H490" s="47"/>
      <c r="I490" s="34"/>
      <c r="J490" s="34"/>
      <c r="K490" s="34"/>
      <c r="L490" s="47"/>
      <c r="M490" s="34"/>
      <c r="N490" s="34"/>
      <c r="O490" s="47"/>
      <c r="P490" s="34"/>
      <c r="Q490" s="34"/>
      <c r="R490" s="47"/>
      <c r="S490" s="1"/>
      <c r="T490" s="1"/>
      <c r="U490" s="1"/>
      <c r="V490" s="1"/>
      <c r="W490" s="52"/>
    </row>
    <row r="491" spans="1:23" ht="15.75" customHeight="1" x14ac:dyDescent="0.3">
      <c r="A491" s="66"/>
      <c r="B491" s="1"/>
      <c r="C491" s="1"/>
      <c r="D491" s="85"/>
      <c r="E491" s="38"/>
      <c r="F491" s="34"/>
      <c r="G491" s="34"/>
      <c r="H491" s="47"/>
      <c r="I491" s="34"/>
      <c r="J491" s="34"/>
      <c r="K491" s="34"/>
      <c r="L491" s="47"/>
      <c r="M491" s="34"/>
      <c r="N491" s="34"/>
      <c r="O491" s="47"/>
      <c r="P491" s="34"/>
      <c r="Q491" s="34"/>
      <c r="R491" s="47"/>
      <c r="S491" s="1"/>
      <c r="T491" s="1"/>
      <c r="U491" s="1"/>
      <c r="V491" s="1"/>
      <c r="W491" s="52"/>
    </row>
    <row r="492" spans="1:23" ht="15.75" customHeight="1" x14ac:dyDescent="0.3">
      <c r="A492" s="66"/>
      <c r="B492" s="1"/>
      <c r="C492" s="1"/>
      <c r="D492" s="85"/>
      <c r="E492" s="38"/>
      <c r="F492" s="34"/>
      <c r="G492" s="34"/>
      <c r="H492" s="47"/>
      <c r="I492" s="34"/>
      <c r="J492" s="34"/>
      <c r="K492" s="34"/>
      <c r="L492" s="47"/>
      <c r="M492" s="34"/>
      <c r="N492" s="34"/>
      <c r="O492" s="47"/>
      <c r="P492" s="34"/>
      <c r="Q492" s="34"/>
      <c r="R492" s="47"/>
      <c r="S492" s="1"/>
      <c r="T492" s="1"/>
      <c r="U492" s="1"/>
      <c r="V492" s="1"/>
      <c r="W492" s="52"/>
    </row>
    <row r="493" spans="1:23" ht="15.75" customHeight="1" x14ac:dyDescent="0.3">
      <c r="A493" s="66"/>
      <c r="B493" s="1"/>
      <c r="C493" s="1"/>
      <c r="D493" s="85"/>
      <c r="E493" s="38"/>
      <c r="F493" s="34"/>
      <c r="G493" s="34"/>
      <c r="H493" s="47"/>
      <c r="I493" s="34"/>
      <c r="J493" s="34"/>
      <c r="K493" s="34"/>
      <c r="L493" s="47"/>
      <c r="M493" s="34"/>
      <c r="N493" s="34"/>
      <c r="O493" s="47"/>
      <c r="P493" s="34"/>
      <c r="Q493" s="34"/>
      <c r="R493" s="47"/>
      <c r="S493" s="1"/>
      <c r="T493" s="1"/>
      <c r="U493" s="1"/>
      <c r="V493" s="1"/>
      <c r="W493" s="52"/>
    </row>
    <row r="494" spans="1:23" ht="15.75" customHeight="1" x14ac:dyDescent="0.3">
      <c r="A494" s="66"/>
      <c r="B494" s="1"/>
      <c r="C494" s="1"/>
      <c r="D494" s="85"/>
      <c r="E494" s="38"/>
      <c r="F494" s="34"/>
      <c r="G494" s="34"/>
      <c r="H494" s="47"/>
      <c r="I494" s="34"/>
      <c r="J494" s="34"/>
      <c r="K494" s="34"/>
      <c r="L494" s="47"/>
      <c r="M494" s="34"/>
      <c r="N494" s="34"/>
      <c r="O494" s="47"/>
      <c r="P494" s="34"/>
      <c r="Q494" s="34"/>
      <c r="R494" s="47"/>
      <c r="S494" s="1"/>
      <c r="T494" s="1"/>
      <c r="U494" s="1"/>
      <c r="V494" s="1"/>
      <c r="W494" s="52"/>
    </row>
    <row r="495" spans="1:23" ht="15.75" customHeight="1" x14ac:dyDescent="0.3">
      <c r="A495" s="66"/>
      <c r="B495" s="1"/>
      <c r="C495" s="1"/>
      <c r="D495" s="85"/>
      <c r="E495" s="38"/>
      <c r="F495" s="34"/>
      <c r="G495" s="34"/>
      <c r="H495" s="47"/>
      <c r="I495" s="34"/>
      <c r="J495" s="34"/>
      <c r="K495" s="34"/>
      <c r="L495" s="47"/>
      <c r="M495" s="34"/>
      <c r="N495" s="34"/>
      <c r="O495" s="47"/>
      <c r="P495" s="34"/>
      <c r="Q495" s="34"/>
      <c r="R495" s="47"/>
      <c r="S495" s="1"/>
      <c r="T495" s="1"/>
      <c r="U495" s="1"/>
      <c r="V495" s="1"/>
      <c r="W495" s="52"/>
    </row>
    <row r="496" spans="1:23" ht="15.75" customHeight="1" x14ac:dyDescent="0.3">
      <c r="A496" s="66"/>
      <c r="B496" s="1"/>
      <c r="C496" s="1"/>
      <c r="D496" s="85"/>
      <c r="E496" s="38"/>
      <c r="F496" s="34"/>
      <c r="G496" s="34"/>
      <c r="H496" s="47"/>
      <c r="I496" s="34"/>
      <c r="J496" s="34"/>
      <c r="K496" s="34"/>
      <c r="L496" s="47"/>
      <c r="M496" s="34"/>
      <c r="N496" s="34"/>
      <c r="O496" s="47"/>
      <c r="P496" s="34"/>
      <c r="Q496" s="34"/>
      <c r="R496" s="47"/>
      <c r="S496" s="1"/>
      <c r="T496" s="1"/>
      <c r="U496" s="1"/>
      <c r="V496" s="1"/>
      <c r="W496" s="52"/>
    </row>
    <row r="497" spans="1:23" ht="15.75" customHeight="1" x14ac:dyDescent="0.3">
      <c r="A497" s="66"/>
      <c r="B497" s="1"/>
      <c r="C497" s="1"/>
      <c r="D497" s="85"/>
      <c r="E497" s="38"/>
      <c r="F497" s="34"/>
      <c r="G497" s="34"/>
      <c r="H497" s="47"/>
      <c r="I497" s="34"/>
      <c r="J497" s="34"/>
      <c r="K497" s="34"/>
      <c r="L497" s="47"/>
      <c r="M497" s="34"/>
      <c r="N497" s="34"/>
      <c r="O497" s="47"/>
      <c r="P497" s="34"/>
      <c r="Q497" s="34"/>
      <c r="R497" s="47"/>
      <c r="S497" s="1"/>
      <c r="T497" s="1"/>
      <c r="U497" s="1"/>
      <c r="V497" s="1"/>
      <c r="W497" s="52"/>
    </row>
    <row r="498" spans="1:23" ht="15.75" customHeight="1" x14ac:dyDescent="0.3">
      <c r="A498" s="66"/>
      <c r="B498" s="1"/>
      <c r="C498" s="1"/>
      <c r="D498" s="85"/>
      <c r="E498" s="38"/>
      <c r="F498" s="34"/>
      <c r="G498" s="34"/>
      <c r="H498" s="47"/>
      <c r="I498" s="34"/>
      <c r="J498" s="34"/>
      <c r="K498" s="34"/>
      <c r="L498" s="47"/>
      <c r="M498" s="34"/>
      <c r="N498" s="34"/>
      <c r="O498" s="47"/>
      <c r="P498" s="34"/>
      <c r="Q498" s="34"/>
      <c r="R498" s="47"/>
      <c r="S498" s="1"/>
      <c r="T498" s="1"/>
      <c r="U498" s="1"/>
      <c r="V498" s="1"/>
      <c r="W498" s="52"/>
    </row>
    <row r="499" spans="1:23" ht="15.75" customHeight="1" x14ac:dyDescent="0.3">
      <c r="A499" s="66"/>
      <c r="B499" s="1"/>
      <c r="C499" s="1"/>
      <c r="D499" s="85"/>
      <c r="E499" s="38"/>
      <c r="F499" s="34"/>
      <c r="G499" s="34"/>
      <c r="H499" s="47"/>
      <c r="I499" s="34"/>
      <c r="J499" s="34"/>
      <c r="K499" s="34"/>
      <c r="L499" s="47"/>
      <c r="M499" s="34"/>
      <c r="N499" s="34"/>
      <c r="O499" s="47"/>
      <c r="P499" s="34"/>
      <c r="Q499" s="34"/>
      <c r="R499" s="47"/>
      <c r="S499" s="1"/>
      <c r="T499" s="1"/>
      <c r="U499" s="1"/>
      <c r="V499" s="1"/>
      <c r="W499" s="52"/>
    </row>
    <row r="500" spans="1:23" ht="15.75" customHeight="1" x14ac:dyDescent="0.3">
      <c r="A500" s="66"/>
      <c r="B500" s="1"/>
      <c r="C500" s="1"/>
      <c r="D500" s="85"/>
      <c r="E500" s="38"/>
      <c r="F500" s="34"/>
      <c r="G500" s="34"/>
      <c r="H500" s="47"/>
      <c r="I500" s="34"/>
      <c r="J500" s="34"/>
      <c r="K500" s="34"/>
      <c r="L500" s="47"/>
      <c r="M500" s="34"/>
      <c r="N500" s="34"/>
      <c r="O500" s="47"/>
      <c r="P500" s="34"/>
      <c r="Q500" s="34"/>
      <c r="R500" s="47"/>
      <c r="S500" s="1"/>
      <c r="T500" s="1"/>
      <c r="U500" s="1"/>
      <c r="V500" s="1"/>
      <c r="W500" s="52"/>
    </row>
    <row r="501" spans="1:23" ht="15.75" customHeight="1" x14ac:dyDescent="0.3">
      <c r="A501" s="66"/>
      <c r="B501" s="1"/>
      <c r="C501" s="1"/>
      <c r="D501" s="85"/>
      <c r="E501" s="38"/>
      <c r="F501" s="34"/>
      <c r="G501" s="34"/>
      <c r="H501" s="47"/>
      <c r="I501" s="34"/>
      <c r="J501" s="34"/>
      <c r="K501" s="34"/>
      <c r="L501" s="47"/>
      <c r="M501" s="34"/>
      <c r="N501" s="34"/>
      <c r="O501" s="47"/>
      <c r="P501" s="34"/>
      <c r="Q501" s="34"/>
      <c r="R501" s="47"/>
      <c r="S501" s="1"/>
      <c r="T501" s="1"/>
      <c r="U501" s="1"/>
      <c r="V501" s="1"/>
      <c r="W501" s="52"/>
    </row>
    <row r="502" spans="1:23" ht="15.75" customHeight="1" x14ac:dyDescent="0.3">
      <c r="A502" s="66"/>
      <c r="B502" s="1"/>
      <c r="C502" s="1"/>
      <c r="D502" s="85"/>
      <c r="E502" s="38"/>
      <c r="F502" s="34"/>
      <c r="G502" s="34"/>
      <c r="H502" s="47"/>
      <c r="I502" s="34"/>
      <c r="J502" s="34"/>
      <c r="K502" s="34"/>
      <c r="L502" s="47"/>
      <c r="M502" s="34"/>
      <c r="N502" s="34"/>
      <c r="O502" s="47"/>
      <c r="P502" s="34"/>
      <c r="Q502" s="34"/>
      <c r="R502" s="47"/>
      <c r="S502" s="1"/>
      <c r="T502" s="1"/>
      <c r="U502" s="1"/>
      <c r="V502" s="1"/>
      <c r="W502" s="52"/>
    </row>
    <row r="503" spans="1:23" ht="15.75" customHeight="1" x14ac:dyDescent="0.3">
      <c r="A503" s="66"/>
      <c r="B503" s="1"/>
      <c r="C503" s="1"/>
      <c r="D503" s="85"/>
      <c r="E503" s="38"/>
      <c r="F503" s="34"/>
      <c r="G503" s="34"/>
      <c r="H503" s="47"/>
      <c r="I503" s="34"/>
      <c r="J503" s="34"/>
      <c r="K503" s="34"/>
      <c r="L503" s="47"/>
      <c r="M503" s="34"/>
      <c r="N503" s="34"/>
      <c r="O503" s="47"/>
      <c r="P503" s="34"/>
      <c r="Q503" s="34"/>
      <c r="R503" s="47"/>
      <c r="S503" s="1"/>
      <c r="T503" s="1"/>
      <c r="U503" s="1"/>
      <c r="V503" s="1"/>
      <c r="W503" s="52"/>
    </row>
    <row r="504" spans="1:23" ht="15.75" customHeight="1" x14ac:dyDescent="0.3">
      <c r="A504" s="66"/>
      <c r="B504" s="1"/>
      <c r="C504" s="1"/>
      <c r="D504" s="85"/>
      <c r="E504" s="38"/>
      <c r="F504" s="34"/>
      <c r="G504" s="34"/>
      <c r="H504" s="47"/>
      <c r="I504" s="34"/>
      <c r="J504" s="34"/>
      <c r="K504" s="34"/>
      <c r="L504" s="47"/>
      <c r="M504" s="34"/>
      <c r="N504" s="34"/>
      <c r="O504" s="47"/>
      <c r="P504" s="34"/>
      <c r="Q504" s="34"/>
      <c r="R504" s="47"/>
      <c r="S504" s="1"/>
      <c r="T504" s="1"/>
      <c r="U504" s="1"/>
      <c r="V504" s="1"/>
      <c r="W504" s="52"/>
    </row>
    <row r="505" spans="1:23" ht="15.75" customHeight="1" x14ac:dyDescent="0.3">
      <c r="A505" s="66"/>
      <c r="B505" s="1"/>
      <c r="C505" s="1"/>
      <c r="D505" s="85"/>
      <c r="E505" s="38"/>
      <c r="F505" s="34"/>
      <c r="G505" s="34"/>
      <c r="H505" s="47"/>
      <c r="I505" s="34"/>
      <c r="J505" s="34"/>
      <c r="K505" s="34"/>
      <c r="L505" s="47"/>
      <c r="M505" s="34"/>
      <c r="N505" s="34"/>
      <c r="O505" s="47"/>
      <c r="P505" s="34"/>
      <c r="Q505" s="34"/>
      <c r="R505" s="47"/>
      <c r="S505" s="1"/>
      <c r="T505" s="1"/>
      <c r="U505" s="1"/>
      <c r="V505" s="1"/>
      <c r="W505" s="52"/>
    </row>
    <row r="506" spans="1:23" ht="15.75" customHeight="1" x14ac:dyDescent="0.3">
      <c r="A506" s="66"/>
      <c r="B506" s="1"/>
      <c r="C506" s="1"/>
      <c r="D506" s="85"/>
      <c r="E506" s="38"/>
      <c r="F506" s="34"/>
      <c r="G506" s="34"/>
      <c r="H506" s="47"/>
      <c r="I506" s="34"/>
      <c r="J506" s="34"/>
      <c r="K506" s="34"/>
      <c r="L506" s="47"/>
      <c r="M506" s="34"/>
      <c r="N506" s="34"/>
      <c r="O506" s="47"/>
      <c r="P506" s="34"/>
      <c r="Q506" s="34"/>
      <c r="R506" s="47"/>
      <c r="S506" s="1"/>
      <c r="T506" s="1"/>
      <c r="U506" s="1"/>
      <c r="V506" s="1"/>
      <c r="W506" s="52"/>
    </row>
    <row r="507" spans="1:23" ht="15.75" customHeight="1" x14ac:dyDescent="0.3">
      <c r="A507" s="66"/>
      <c r="B507" s="1"/>
      <c r="C507" s="1"/>
      <c r="D507" s="85"/>
      <c r="E507" s="38"/>
      <c r="F507" s="34"/>
      <c r="G507" s="34"/>
      <c r="H507" s="47"/>
      <c r="I507" s="34"/>
      <c r="J507" s="34"/>
      <c r="K507" s="34"/>
      <c r="L507" s="47"/>
      <c r="M507" s="34"/>
      <c r="N507" s="34"/>
      <c r="O507" s="47"/>
      <c r="P507" s="34"/>
      <c r="Q507" s="34"/>
      <c r="R507" s="47"/>
      <c r="S507" s="1"/>
      <c r="T507" s="1"/>
      <c r="U507" s="1"/>
      <c r="V507" s="1"/>
      <c r="W507" s="52"/>
    </row>
    <row r="508" spans="1:23" ht="15.75" customHeight="1" x14ac:dyDescent="0.3">
      <c r="A508" s="66"/>
      <c r="B508" s="1"/>
      <c r="C508" s="1"/>
      <c r="D508" s="85"/>
      <c r="E508" s="38"/>
      <c r="F508" s="34"/>
      <c r="G508" s="34"/>
      <c r="H508" s="47"/>
      <c r="I508" s="34"/>
      <c r="J508" s="34"/>
      <c r="K508" s="34"/>
      <c r="L508" s="47"/>
      <c r="M508" s="34"/>
      <c r="N508" s="34"/>
      <c r="O508" s="47"/>
      <c r="P508" s="34"/>
      <c r="Q508" s="34"/>
      <c r="R508" s="47"/>
      <c r="S508" s="1"/>
      <c r="T508" s="1"/>
      <c r="U508" s="1"/>
      <c r="V508" s="1"/>
      <c r="W508" s="52"/>
    </row>
    <row r="509" spans="1:23" ht="15.75" customHeight="1" x14ac:dyDescent="0.3">
      <c r="A509" s="66"/>
      <c r="B509" s="1"/>
      <c r="C509" s="1"/>
      <c r="D509" s="85"/>
      <c r="E509" s="38"/>
      <c r="F509" s="34"/>
      <c r="G509" s="34"/>
      <c r="H509" s="47"/>
      <c r="I509" s="34"/>
      <c r="J509" s="34"/>
      <c r="K509" s="34"/>
      <c r="L509" s="47"/>
      <c r="M509" s="34"/>
      <c r="N509" s="34"/>
      <c r="O509" s="47"/>
      <c r="P509" s="34"/>
      <c r="Q509" s="34"/>
      <c r="R509" s="47"/>
      <c r="S509" s="1"/>
      <c r="T509" s="1"/>
      <c r="U509" s="1"/>
      <c r="V509" s="1"/>
      <c r="W509" s="52"/>
    </row>
    <row r="510" spans="1:23" ht="15.75" customHeight="1" x14ac:dyDescent="0.3">
      <c r="A510" s="66"/>
      <c r="B510" s="1"/>
      <c r="C510" s="1"/>
      <c r="D510" s="85"/>
      <c r="E510" s="38"/>
      <c r="F510" s="34"/>
      <c r="G510" s="34"/>
      <c r="H510" s="47"/>
      <c r="I510" s="34"/>
      <c r="J510" s="34"/>
      <c r="K510" s="34"/>
      <c r="L510" s="47"/>
      <c r="M510" s="34"/>
      <c r="N510" s="34"/>
      <c r="O510" s="47"/>
      <c r="P510" s="34"/>
      <c r="Q510" s="34"/>
      <c r="R510" s="47"/>
      <c r="S510" s="1"/>
      <c r="T510" s="1"/>
      <c r="U510" s="1"/>
      <c r="V510" s="1"/>
      <c r="W510" s="52"/>
    </row>
    <row r="511" spans="1:23" ht="15.75" customHeight="1" x14ac:dyDescent="0.3">
      <c r="A511" s="66"/>
      <c r="B511" s="1"/>
      <c r="C511" s="1"/>
      <c r="D511" s="85"/>
      <c r="E511" s="38"/>
      <c r="F511" s="34"/>
      <c r="G511" s="34"/>
      <c r="H511" s="47"/>
      <c r="I511" s="34"/>
      <c r="J511" s="34"/>
      <c r="K511" s="34"/>
      <c r="L511" s="47"/>
      <c r="M511" s="34"/>
      <c r="N511" s="34"/>
      <c r="O511" s="47"/>
      <c r="P511" s="34"/>
      <c r="Q511" s="34"/>
      <c r="R511" s="47"/>
      <c r="S511" s="1"/>
      <c r="T511" s="1"/>
      <c r="U511" s="1"/>
      <c r="V511" s="1"/>
      <c r="W511" s="52"/>
    </row>
    <row r="512" spans="1:23" ht="15.75" customHeight="1" x14ac:dyDescent="0.3">
      <c r="A512" s="66"/>
      <c r="B512" s="1"/>
      <c r="C512" s="1"/>
      <c r="D512" s="85"/>
      <c r="E512" s="38"/>
      <c r="F512" s="34"/>
      <c r="G512" s="34"/>
      <c r="H512" s="47"/>
      <c r="I512" s="34"/>
      <c r="J512" s="34"/>
      <c r="K512" s="34"/>
      <c r="L512" s="47"/>
      <c r="M512" s="34"/>
      <c r="N512" s="34"/>
      <c r="O512" s="47"/>
      <c r="P512" s="34"/>
      <c r="Q512" s="34"/>
      <c r="R512" s="47"/>
      <c r="S512" s="1"/>
      <c r="T512" s="1"/>
      <c r="U512" s="1"/>
      <c r="V512" s="1"/>
      <c r="W512" s="52"/>
    </row>
    <row r="513" spans="1:23" ht="15.75" customHeight="1" x14ac:dyDescent="0.3">
      <c r="A513" s="66"/>
      <c r="B513" s="1"/>
      <c r="C513" s="1"/>
      <c r="D513" s="85"/>
      <c r="E513" s="38"/>
      <c r="F513" s="34"/>
      <c r="G513" s="34"/>
      <c r="H513" s="47"/>
      <c r="I513" s="34"/>
      <c r="J513" s="34"/>
      <c r="K513" s="34"/>
      <c r="L513" s="47"/>
      <c r="M513" s="34"/>
      <c r="N513" s="34"/>
      <c r="O513" s="47"/>
      <c r="P513" s="34"/>
      <c r="Q513" s="34"/>
      <c r="R513" s="47"/>
      <c r="S513" s="1"/>
      <c r="T513" s="1"/>
      <c r="U513" s="1"/>
      <c r="V513" s="1"/>
      <c r="W513" s="52"/>
    </row>
    <row r="514" spans="1:23" ht="15.75" customHeight="1" x14ac:dyDescent="0.3">
      <c r="A514" s="66"/>
      <c r="B514" s="1"/>
      <c r="C514" s="1"/>
      <c r="D514" s="85"/>
      <c r="E514" s="38"/>
      <c r="F514" s="34"/>
      <c r="G514" s="34"/>
      <c r="H514" s="47"/>
      <c r="I514" s="34"/>
      <c r="J514" s="34"/>
      <c r="K514" s="34"/>
      <c r="L514" s="47"/>
      <c r="M514" s="34"/>
      <c r="N514" s="34"/>
      <c r="O514" s="47"/>
      <c r="P514" s="34"/>
      <c r="Q514" s="34"/>
      <c r="R514" s="47"/>
      <c r="S514" s="1"/>
      <c r="T514" s="1"/>
      <c r="U514" s="1"/>
      <c r="V514" s="1"/>
      <c r="W514" s="52"/>
    </row>
    <row r="515" spans="1:23" ht="15.75" customHeight="1" x14ac:dyDescent="0.3">
      <c r="A515" s="66"/>
      <c r="B515" s="1"/>
      <c r="C515" s="1"/>
      <c r="D515" s="85"/>
      <c r="E515" s="38"/>
      <c r="F515" s="34"/>
      <c r="G515" s="34"/>
      <c r="H515" s="47"/>
      <c r="I515" s="34"/>
      <c r="J515" s="34"/>
      <c r="K515" s="34"/>
      <c r="L515" s="47"/>
      <c r="M515" s="34"/>
      <c r="N515" s="34"/>
      <c r="O515" s="47"/>
      <c r="P515" s="34"/>
      <c r="Q515" s="34"/>
      <c r="R515" s="47"/>
      <c r="S515" s="1"/>
      <c r="T515" s="1"/>
      <c r="U515" s="1"/>
      <c r="V515" s="1"/>
      <c r="W515" s="52"/>
    </row>
    <row r="516" spans="1:23" ht="15.75" customHeight="1" x14ac:dyDescent="0.3">
      <c r="A516" s="66"/>
      <c r="B516" s="1"/>
      <c r="C516" s="1"/>
      <c r="D516" s="85"/>
      <c r="E516" s="38"/>
      <c r="F516" s="34"/>
      <c r="G516" s="34"/>
      <c r="H516" s="47"/>
      <c r="I516" s="34"/>
      <c r="J516" s="34"/>
      <c r="K516" s="34"/>
      <c r="L516" s="47"/>
      <c r="M516" s="34"/>
      <c r="N516" s="34"/>
      <c r="O516" s="47"/>
      <c r="P516" s="34"/>
      <c r="Q516" s="34"/>
      <c r="R516" s="47"/>
      <c r="S516" s="1"/>
      <c r="T516" s="1"/>
      <c r="U516" s="1"/>
      <c r="V516" s="1"/>
      <c r="W516" s="52"/>
    </row>
    <row r="517" spans="1:23" ht="15.75" customHeight="1" x14ac:dyDescent="0.3">
      <c r="A517" s="66"/>
      <c r="B517" s="1"/>
      <c r="C517" s="1"/>
      <c r="D517" s="85"/>
      <c r="E517" s="38"/>
      <c r="F517" s="34"/>
      <c r="G517" s="34"/>
      <c r="H517" s="47"/>
      <c r="I517" s="34"/>
      <c r="J517" s="34"/>
      <c r="K517" s="34"/>
      <c r="L517" s="47"/>
      <c r="M517" s="34"/>
      <c r="N517" s="34"/>
      <c r="O517" s="47"/>
      <c r="P517" s="34"/>
      <c r="Q517" s="34"/>
      <c r="R517" s="47"/>
      <c r="S517" s="1"/>
      <c r="T517" s="1"/>
      <c r="U517" s="1"/>
      <c r="V517" s="1"/>
      <c r="W517" s="52"/>
    </row>
    <row r="518" spans="1:23" ht="15.75" customHeight="1" x14ac:dyDescent="0.3">
      <c r="A518" s="66"/>
      <c r="B518" s="1"/>
      <c r="C518" s="1"/>
      <c r="D518" s="85"/>
      <c r="E518" s="38"/>
      <c r="F518" s="34"/>
      <c r="G518" s="34"/>
      <c r="H518" s="47"/>
      <c r="I518" s="34"/>
      <c r="J518" s="34"/>
      <c r="K518" s="34"/>
      <c r="L518" s="47"/>
      <c r="M518" s="34"/>
      <c r="N518" s="34"/>
      <c r="O518" s="47"/>
      <c r="P518" s="34"/>
      <c r="Q518" s="34"/>
      <c r="R518" s="47"/>
      <c r="S518" s="1"/>
      <c r="T518" s="1"/>
      <c r="U518" s="1"/>
      <c r="V518" s="1"/>
      <c r="W518" s="52"/>
    </row>
    <row r="519" spans="1:23" ht="15.75" customHeight="1" x14ac:dyDescent="0.3">
      <c r="A519" s="66"/>
      <c r="B519" s="1"/>
      <c r="C519" s="1"/>
      <c r="D519" s="85"/>
      <c r="E519" s="38"/>
      <c r="F519" s="34"/>
      <c r="G519" s="34"/>
      <c r="H519" s="47"/>
      <c r="I519" s="34"/>
      <c r="J519" s="34"/>
      <c r="K519" s="34"/>
      <c r="L519" s="47"/>
      <c r="M519" s="34"/>
      <c r="N519" s="34"/>
      <c r="O519" s="47"/>
      <c r="P519" s="34"/>
      <c r="Q519" s="34"/>
      <c r="R519" s="47"/>
      <c r="S519" s="1"/>
      <c r="T519" s="1"/>
      <c r="U519" s="1"/>
      <c r="V519" s="1"/>
      <c r="W519" s="52"/>
    </row>
    <row r="520" spans="1:23" ht="15.75" customHeight="1" x14ac:dyDescent="0.3">
      <c r="A520" s="66"/>
      <c r="B520" s="1"/>
      <c r="C520" s="1"/>
      <c r="D520" s="85"/>
      <c r="E520" s="38"/>
      <c r="F520" s="34"/>
      <c r="G520" s="34"/>
      <c r="H520" s="47"/>
      <c r="I520" s="34"/>
      <c r="J520" s="34"/>
      <c r="K520" s="34"/>
      <c r="L520" s="47"/>
      <c r="M520" s="34"/>
      <c r="N520" s="34"/>
      <c r="O520" s="47"/>
      <c r="P520" s="34"/>
      <c r="Q520" s="34"/>
      <c r="R520" s="47"/>
      <c r="S520" s="1"/>
      <c r="T520" s="1"/>
      <c r="U520" s="1"/>
      <c r="V520" s="1"/>
      <c r="W520" s="52"/>
    </row>
    <row r="521" spans="1:23" ht="15.75" customHeight="1" x14ac:dyDescent="0.3">
      <c r="A521" s="66"/>
      <c r="B521" s="1"/>
      <c r="C521" s="1"/>
      <c r="D521" s="85"/>
      <c r="E521" s="38"/>
      <c r="F521" s="34"/>
      <c r="G521" s="34"/>
      <c r="H521" s="47"/>
      <c r="I521" s="34"/>
      <c r="J521" s="34"/>
      <c r="K521" s="34"/>
      <c r="L521" s="47"/>
      <c r="M521" s="34"/>
      <c r="N521" s="34"/>
      <c r="O521" s="47"/>
      <c r="P521" s="34"/>
      <c r="Q521" s="34"/>
      <c r="R521" s="47"/>
      <c r="S521" s="1"/>
      <c r="T521" s="1"/>
      <c r="U521" s="1"/>
      <c r="V521" s="1"/>
      <c r="W521" s="52"/>
    </row>
    <row r="522" spans="1:23" ht="15.75" customHeight="1" x14ac:dyDescent="0.3">
      <c r="A522" s="66"/>
      <c r="B522" s="1"/>
      <c r="C522" s="1"/>
      <c r="D522" s="85"/>
      <c r="E522" s="38"/>
      <c r="F522" s="34"/>
      <c r="G522" s="34"/>
      <c r="H522" s="47"/>
      <c r="I522" s="34"/>
      <c r="J522" s="34"/>
      <c r="K522" s="34"/>
      <c r="L522" s="47"/>
      <c r="M522" s="34"/>
      <c r="N522" s="34"/>
      <c r="O522" s="47"/>
      <c r="P522" s="34"/>
      <c r="Q522" s="34"/>
      <c r="R522" s="47"/>
      <c r="S522" s="1"/>
      <c r="T522" s="1"/>
      <c r="U522" s="1"/>
      <c r="V522" s="1"/>
      <c r="W522" s="52"/>
    </row>
    <row r="523" spans="1:23" ht="15.75" customHeight="1" x14ac:dyDescent="0.3">
      <c r="A523" s="66"/>
      <c r="B523" s="1"/>
      <c r="C523" s="1"/>
      <c r="D523" s="85"/>
      <c r="E523" s="38"/>
      <c r="F523" s="34"/>
      <c r="G523" s="34"/>
      <c r="H523" s="47"/>
      <c r="I523" s="34"/>
      <c r="J523" s="34"/>
      <c r="K523" s="34"/>
      <c r="L523" s="47"/>
      <c r="M523" s="34"/>
      <c r="N523" s="34"/>
      <c r="O523" s="47"/>
      <c r="P523" s="34"/>
      <c r="Q523" s="34"/>
      <c r="R523" s="47"/>
      <c r="S523" s="1"/>
      <c r="T523" s="1"/>
      <c r="U523" s="1"/>
      <c r="V523" s="1"/>
      <c r="W523" s="52"/>
    </row>
    <row r="524" spans="1:23" ht="15.75" customHeight="1" x14ac:dyDescent="0.3">
      <c r="A524" s="66"/>
      <c r="B524" s="1"/>
      <c r="C524" s="1"/>
      <c r="D524" s="85"/>
      <c r="E524" s="38"/>
      <c r="F524" s="34"/>
      <c r="G524" s="34"/>
      <c r="H524" s="47"/>
      <c r="I524" s="34"/>
      <c r="J524" s="34"/>
      <c r="K524" s="34"/>
      <c r="L524" s="47"/>
      <c r="M524" s="34"/>
      <c r="N524" s="34"/>
      <c r="O524" s="47"/>
      <c r="P524" s="34"/>
      <c r="Q524" s="34"/>
      <c r="R524" s="47"/>
      <c r="S524" s="1"/>
      <c r="T524" s="1"/>
      <c r="U524" s="1"/>
      <c r="V524" s="1"/>
      <c r="W524" s="52"/>
    </row>
    <row r="525" spans="1:23" ht="15.75" customHeight="1" x14ac:dyDescent="0.3">
      <c r="A525" s="66"/>
      <c r="B525" s="1"/>
      <c r="C525" s="1"/>
      <c r="D525" s="85"/>
      <c r="E525" s="38"/>
      <c r="F525" s="34"/>
      <c r="G525" s="34"/>
      <c r="H525" s="47"/>
      <c r="I525" s="34"/>
      <c r="J525" s="34"/>
      <c r="K525" s="34"/>
      <c r="L525" s="47"/>
      <c r="M525" s="34"/>
      <c r="N525" s="34"/>
      <c r="O525" s="47"/>
      <c r="P525" s="34"/>
      <c r="Q525" s="34"/>
      <c r="R525" s="47"/>
      <c r="S525" s="1"/>
      <c r="T525" s="1"/>
      <c r="U525" s="1"/>
      <c r="V525" s="1"/>
      <c r="W525" s="52"/>
    </row>
    <row r="526" spans="1:23" ht="15.75" customHeight="1" x14ac:dyDescent="0.3">
      <c r="A526" s="66"/>
      <c r="B526" s="1"/>
      <c r="C526" s="1"/>
      <c r="D526" s="85"/>
      <c r="E526" s="38"/>
      <c r="F526" s="34"/>
      <c r="G526" s="34"/>
      <c r="H526" s="47"/>
      <c r="I526" s="34"/>
      <c r="J526" s="34"/>
      <c r="K526" s="34"/>
      <c r="L526" s="47"/>
      <c r="M526" s="34"/>
      <c r="N526" s="34"/>
      <c r="O526" s="47"/>
      <c r="P526" s="34"/>
      <c r="Q526" s="34"/>
      <c r="R526" s="47"/>
      <c r="S526" s="1"/>
      <c r="T526" s="1"/>
      <c r="U526" s="1"/>
      <c r="V526" s="1"/>
      <c r="W526" s="52"/>
    </row>
    <row r="527" spans="1:23" ht="15.75" customHeight="1" x14ac:dyDescent="0.3">
      <c r="A527" s="66"/>
      <c r="B527" s="1"/>
      <c r="C527" s="1"/>
      <c r="D527" s="85"/>
      <c r="E527" s="38"/>
      <c r="F527" s="34"/>
      <c r="G527" s="34"/>
      <c r="H527" s="47"/>
      <c r="I527" s="34"/>
      <c r="J527" s="34"/>
      <c r="K527" s="34"/>
      <c r="L527" s="47"/>
      <c r="M527" s="34"/>
      <c r="N527" s="34"/>
      <c r="O527" s="47"/>
      <c r="P527" s="34"/>
      <c r="Q527" s="34"/>
      <c r="R527" s="47"/>
      <c r="S527" s="1"/>
      <c r="T527" s="1"/>
      <c r="U527" s="1"/>
      <c r="V527" s="1"/>
      <c r="W527" s="52"/>
    </row>
    <row r="528" spans="1:23" ht="15.75" customHeight="1" x14ac:dyDescent="0.3">
      <c r="A528" s="66"/>
      <c r="B528" s="1"/>
      <c r="C528" s="1"/>
      <c r="D528" s="85"/>
      <c r="E528" s="38"/>
      <c r="F528" s="34"/>
      <c r="G528" s="34"/>
      <c r="H528" s="47"/>
      <c r="I528" s="34"/>
      <c r="J528" s="34"/>
      <c r="K528" s="34"/>
      <c r="L528" s="47"/>
      <c r="M528" s="34"/>
      <c r="N528" s="34"/>
      <c r="O528" s="47"/>
      <c r="P528" s="34"/>
      <c r="Q528" s="34"/>
      <c r="R528" s="47"/>
      <c r="S528" s="1"/>
      <c r="T528" s="1"/>
      <c r="U528" s="1"/>
      <c r="V528" s="1"/>
      <c r="W528" s="52"/>
    </row>
    <row r="529" spans="1:23" ht="15.75" customHeight="1" x14ac:dyDescent="0.3">
      <c r="A529" s="66"/>
      <c r="B529" s="1"/>
      <c r="C529" s="1"/>
      <c r="D529" s="85"/>
      <c r="E529" s="38"/>
      <c r="F529" s="34"/>
      <c r="G529" s="34"/>
      <c r="H529" s="47"/>
      <c r="I529" s="34"/>
      <c r="J529" s="34"/>
      <c r="K529" s="34"/>
      <c r="L529" s="47"/>
      <c r="M529" s="34"/>
      <c r="N529" s="34"/>
      <c r="O529" s="47"/>
      <c r="P529" s="34"/>
      <c r="Q529" s="34"/>
      <c r="R529" s="47"/>
      <c r="S529" s="1"/>
      <c r="T529" s="1"/>
      <c r="U529" s="1"/>
      <c r="V529" s="1"/>
      <c r="W529" s="52"/>
    </row>
    <row r="530" spans="1:23" ht="15.75" customHeight="1" x14ac:dyDescent="0.3">
      <c r="A530" s="66"/>
      <c r="B530" s="1"/>
      <c r="C530" s="1"/>
      <c r="D530" s="85"/>
      <c r="E530" s="38"/>
      <c r="F530" s="34"/>
      <c r="G530" s="34"/>
      <c r="H530" s="47"/>
      <c r="I530" s="34"/>
      <c r="J530" s="34"/>
      <c r="K530" s="34"/>
      <c r="L530" s="47"/>
      <c r="M530" s="34"/>
      <c r="N530" s="34"/>
      <c r="O530" s="47"/>
      <c r="P530" s="34"/>
      <c r="Q530" s="34"/>
      <c r="R530" s="47"/>
      <c r="S530" s="1"/>
      <c r="T530" s="1"/>
      <c r="U530" s="1"/>
      <c r="V530" s="1"/>
      <c r="W530" s="52"/>
    </row>
    <row r="531" spans="1:23" ht="15.75" customHeight="1" x14ac:dyDescent="0.3">
      <c r="A531" s="66"/>
      <c r="B531" s="1"/>
      <c r="C531" s="1"/>
      <c r="D531" s="85"/>
      <c r="E531" s="38"/>
      <c r="F531" s="34"/>
      <c r="G531" s="34"/>
      <c r="H531" s="47"/>
      <c r="I531" s="34"/>
      <c r="J531" s="34"/>
      <c r="K531" s="34"/>
      <c r="L531" s="47"/>
      <c r="M531" s="34"/>
      <c r="N531" s="34"/>
      <c r="O531" s="47"/>
      <c r="P531" s="34"/>
      <c r="Q531" s="34"/>
      <c r="R531" s="47"/>
      <c r="S531" s="1"/>
      <c r="T531" s="1"/>
      <c r="U531" s="1"/>
      <c r="V531" s="1"/>
      <c r="W531" s="52"/>
    </row>
    <row r="532" spans="1:23" ht="15.75" customHeight="1" x14ac:dyDescent="0.3">
      <c r="A532" s="66"/>
      <c r="B532" s="1"/>
      <c r="C532" s="1"/>
      <c r="D532" s="85"/>
      <c r="E532" s="38"/>
      <c r="F532" s="34"/>
      <c r="G532" s="34"/>
      <c r="H532" s="47"/>
      <c r="I532" s="34"/>
      <c r="J532" s="34"/>
      <c r="K532" s="34"/>
      <c r="L532" s="47"/>
      <c r="M532" s="34"/>
      <c r="N532" s="34"/>
      <c r="O532" s="47"/>
      <c r="P532" s="34"/>
      <c r="Q532" s="34"/>
      <c r="R532" s="47"/>
      <c r="S532" s="1"/>
      <c r="T532" s="1"/>
      <c r="U532" s="1"/>
      <c r="V532" s="1"/>
      <c r="W532" s="52"/>
    </row>
    <row r="533" spans="1:23" ht="15.75" customHeight="1" x14ac:dyDescent="0.3">
      <c r="A533" s="66"/>
      <c r="B533" s="1"/>
      <c r="C533" s="1"/>
      <c r="D533" s="85"/>
      <c r="E533" s="38"/>
      <c r="F533" s="34"/>
      <c r="G533" s="34"/>
      <c r="H533" s="47"/>
      <c r="I533" s="34"/>
      <c r="J533" s="34"/>
      <c r="K533" s="34"/>
      <c r="L533" s="47"/>
      <c r="M533" s="34"/>
      <c r="N533" s="34"/>
      <c r="O533" s="47"/>
      <c r="P533" s="34"/>
      <c r="Q533" s="34"/>
      <c r="R533" s="47"/>
      <c r="S533" s="1"/>
      <c r="T533" s="1"/>
      <c r="U533" s="1"/>
      <c r="V533" s="1"/>
      <c r="W533" s="52"/>
    </row>
    <row r="534" spans="1:23" ht="15.75" customHeight="1" x14ac:dyDescent="0.3">
      <c r="A534" s="66"/>
      <c r="B534" s="1"/>
      <c r="C534" s="1"/>
      <c r="D534" s="85"/>
      <c r="E534" s="38"/>
      <c r="F534" s="34"/>
      <c r="G534" s="34"/>
      <c r="H534" s="47"/>
      <c r="I534" s="34"/>
      <c r="J534" s="34"/>
      <c r="K534" s="34"/>
      <c r="L534" s="47"/>
      <c r="M534" s="34"/>
      <c r="N534" s="34"/>
      <c r="O534" s="47"/>
      <c r="P534" s="34"/>
      <c r="Q534" s="34"/>
      <c r="R534" s="47"/>
      <c r="S534" s="1"/>
      <c r="T534" s="1"/>
      <c r="U534" s="1"/>
      <c r="V534" s="1"/>
      <c r="W534" s="52"/>
    </row>
    <row r="535" spans="1:23" ht="15.75" customHeight="1" x14ac:dyDescent="0.3">
      <c r="A535" s="66"/>
      <c r="B535" s="1"/>
      <c r="C535" s="1"/>
      <c r="D535" s="85"/>
      <c r="E535" s="38"/>
      <c r="F535" s="34"/>
      <c r="G535" s="34"/>
      <c r="H535" s="47"/>
      <c r="I535" s="34"/>
      <c r="J535" s="34"/>
      <c r="K535" s="34"/>
      <c r="L535" s="47"/>
      <c r="M535" s="34"/>
      <c r="N535" s="34"/>
      <c r="O535" s="47"/>
      <c r="P535" s="34"/>
      <c r="Q535" s="34"/>
      <c r="R535" s="47"/>
      <c r="S535" s="1"/>
      <c r="T535" s="1"/>
      <c r="U535" s="1"/>
      <c r="V535" s="1"/>
      <c r="W535" s="52"/>
    </row>
    <row r="536" spans="1:23" ht="15.75" customHeight="1" x14ac:dyDescent="0.3">
      <c r="A536" s="66"/>
      <c r="B536" s="1"/>
      <c r="C536" s="1"/>
      <c r="D536" s="85"/>
      <c r="E536" s="38"/>
      <c r="F536" s="34"/>
      <c r="G536" s="34"/>
      <c r="H536" s="47"/>
      <c r="I536" s="34"/>
      <c r="J536" s="34"/>
      <c r="K536" s="34"/>
      <c r="L536" s="47"/>
      <c r="M536" s="34"/>
      <c r="N536" s="34"/>
      <c r="O536" s="47"/>
      <c r="P536" s="34"/>
      <c r="Q536" s="34"/>
      <c r="R536" s="47"/>
      <c r="S536" s="1"/>
      <c r="T536" s="1"/>
      <c r="U536" s="1"/>
      <c r="V536" s="1"/>
      <c r="W536" s="52"/>
    </row>
    <row r="537" spans="1:23" ht="15.75" customHeight="1" x14ac:dyDescent="0.3">
      <c r="A537" s="66"/>
      <c r="B537" s="1"/>
      <c r="C537" s="1"/>
      <c r="D537" s="85"/>
      <c r="E537" s="38"/>
      <c r="F537" s="34"/>
      <c r="G537" s="34"/>
      <c r="H537" s="47"/>
      <c r="I537" s="34"/>
      <c r="J537" s="34"/>
      <c r="K537" s="34"/>
      <c r="L537" s="47"/>
      <c r="M537" s="34"/>
      <c r="N537" s="34"/>
      <c r="O537" s="47"/>
      <c r="P537" s="34"/>
      <c r="Q537" s="34"/>
      <c r="R537" s="47"/>
      <c r="S537" s="1"/>
      <c r="T537" s="1"/>
      <c r="U537" s="1"/>
      <c r="V537" s="1"/>
      <c r="W537" s="52"/>
    </row>
    <row r="538" spans="1:23" ht="15.75" customHeight="1" x14ac:dyDescent="0.3">
      <c r="A538" s="66"/>
      <c r="B538" s="1"/>
      <c r="C538" s="1"/>
      <c r="D538" s="85"/>
      <c r="E538" s="38"/>
      <c r="F538" s="34"/>
      <c r="G538" s="34"/>
      <c r="H538" s="47"/>
      <c r="I538" s="34"/>
      <c r="J538" s="34"/>
      <c r="K538" s="34"/>
      <c r="L538" s="47"/>
      <c r="M538" s="34"/>
      <c r="N538" s="34"/>
      <c r="O538" s="47"/>
      <c r="P538" s="34"/>
      <c r="Q538" s="34"/>
      <c r="R538" s="47"/>
      <c r="S538" s="1"/>
      <c r="T538" s="1"/>
      <c r="U538" s="1"/>
      <c r="V538" s="1"/>
      <c r="W538" s="52"/>
    </row>
    <row r="539" spans="1:23" ht="15.75" customHeight="1" x14ac:dyDescent="0.3">
      <c r="A539" s="66"/>
      <c r="B539" s="1"/>
      <c r="C539" s="1"/>
      <c r="D539" s="85"/>
      <c r="E539" s="38"/>
      <c r="F539" s="34"/>
      <c r="G539" s="34"/>
      <c r="H539" s="47"/>
      <c r="I539" s="34"/>
      <c r="J539" s="34"/>
      <c r="K539" s="34"/>
      <c r="L539" s="47"/>
      <c r="M539" s="34"/>
      <c r="N539" s="34"/>
      <c r="O539" s="47"/>
      <c r="P539" s="34"/>
      <c r="Q539" s="34"/>
      <c r="R539" s="47"/>
      <c r="S539" s="1"/>
      <c r="T539" s="1"/>
      <c r="U539" s="1"/>
      <c r="V539" s="1"/>
      <c r="W539" s="52"/>
    </row>
    <row r="540" spans="1:23" ht="15.75" customHeight="1" x14ac:dyDescent="0.3">
      <c r="A540" s="66"/>
      <c r="B540" s="1"/>
      <c r="C540" s="1"/>
      <c r="D540" s="85"/>
      <c r="E540" s="38"/>
      <c r="F540" s="34"/>
      <c r="G540" s="34"/>
      <c r="H540" s="47"/>
      <c r="I540" s="34"/>
      <c r="J540" s="34"/>
      <c r="K540" s="34"/>
      <c r="L540" s="47"/>
      <c r="M540" s="34"/>
      <c r="N540" s="34"/>
      <c r="O540" s="47"/>
      <c r="P540" s="34"/>
      <c r="Q540" s="34"/>
      <c r="R540" s="47"/>
      <c r="S540" s="1"/>
      <c r="T540" s="1"/>
      <c r="U540" s="1"/>
      <c r="V540" s="1"/>
      <c r="W540" s="52"/>
    </row>
    <row r="541" spans="1:23" ht="15.75" customHeight="1" x14ac:dyDescent="0.3">
      <c r="A541" s="66"/>
      <c r="B541" s="1"/>
      <c r="C541" s="1"/>
      <c r="D541" s="85"/>
      <c r="E541" s="38"/>
      <c r="F541" s="34"/>
      <c r="G541" s="34"/>
      <c r="H541" s="47"/>
      <c r="I541" s="34"/>
      <c r="J541" s="34"/>
      <c r="K541" s="34"/>
      <c r="L541" s="47"/>
      <c r="M541" s="34"/>
      <c r="N541" s="34"/>
      <c r="O541" s="47"/>
      <c r="P541" s="34"/>
      <c r="Q541" s="34"/>
      <c r="R541" s="47"/>
      <c r="S541" s="1"/>
      <c r="T541" s="1"/>
      <c r="U541" s="1"/>
      <c r="V541" s="1"/>
      <c r="W541" s="52"/>
    </row>
    <row r="542" spans="1:23" ht="15.75" customHeight="1" x14ac:dyDescent="0.3">
      <c r="A542" s="66"/>
      <c r="B542" s="1"/>
      <c r="C542" s="1"/>
      <c r="D542" s="85"/>
      <c r="E542" s="38"/>
      <c r="F542" s="34"/>
      <c r="G542" s="34"/>
      <c r="H542" s="47"/>
      <c r="I542" s="34"/>
      <c r="J542" s="34"/>
      <c r="K542" s="34"/>
      <c r="L542" s="47"/>
      <c r="M542" s="34"/>
      <c r="N542" s="34"/>
      <c r="O542" s="47"/>
      <c r="P542" s="34"/>
      <c r="Q542" s="34"/>
      <c r="R542" s="47"/>
      <c r="S542" s="1"/>
      <c r="T542" s="1"/>
      <c r="U542" s="1"/>
      <c r="V542" s="1"/>
      <c r="W542" s="52"/>
    </row>
    <row r="543" spans="1:23" ht="15.75" customHeight="1" x14ac:dyDescent="0.3">
      <c r="A543" s="66"/>
      <c r="B543" s="1"/>
      <c r="C543" s="1"/>
      <c r="D543" s="85"/>
      <c r="E543" s="38"/>
      <c r="F543" s="34"/>
      <c r="G543" s="34"/>
      <c r="H543" s="47"/>
      <c r="I543" s="34"/>
      <c r="J543" s="34"/>
      <c r="K543" s="34"/>
      <c r="L543" s="47"/>
      <c r="M543" s="34"/>
      <c r="N543" s="34"/>
      <c r="O543" s="47"/>
      <c r="P543" s="34"/>
      <c r="Q543" s="34"/>
      <c r="R543" s="47"/>
      <c r="S543" s="1"/>
      <c r="T543" s="1"/>
      <c r="U543" s="1"/>
      <c r="V543" s="1"/>
      <c r="W543" s="52"/>
    </row>
    <row r="544" spans="1:23" ht="15.75" customHeight="1" x14ac:dyDescent="0.3">
      <c r="A544" s="66"/>
      <c r="B544" s="1"/>
      <c r="C544" s="1"/>
      <c r="D544" s="85"/>
      <c r="E544" s="38"/>
      <c r="F544" s="34"/>
      <c r="G544" s="34"/>
      <c r="H544" s="47"/>
      <c r="I544" s="34"/>
      <c r="J544" s="34"/>
      <c r="K544" s="34"/>
      <c r="L544" s="47"/>
      <c r="M544" s="34"/>
      <c r="N544" s="34"/>
      <c r="O544" s="47"/>
      <c r="P544" s="34"/>
      <c r="Q544" s="34"/>
      <c r="R544" s="47"/>
      <c r="S544" s="1"/>
      <c r="T544" s="1"/>
      <c r="U544" s="1"/>
      <c r="V544" s="1"/>
      <c r="W544" s="52"/>
    </row>
    <row r="545" spans="1:23" ht="15.75" customHeight="1" x14ac:dyDescent="0.3">
      <c r="A545" s="66"/>
      <c r="B545" s="1"/>
      <c r="C545" s="1"/>
      <c r="D545" s="85"/>
      <c r="E545" s="38"/>
      <c r="F545" s="34"/>
      <c r="G545" s="34"/>
      <c r="H545" s="47"/>
      <c r="I545" s="34"/>
      <c r="J545" s="34"/>
      <c r="K545" s="34"/>
      <c r="L545" s="47"/>
      <c r="M545" s="34"/>
      <c r="N545" s="34"/>
      <c r="O545" s="47"/>
      <c r="P545" s="34"/>
      <c r="Q545" s="34"/>
      <c r="R545" s="47"/>
      <c r="S545" s="1"/>
      <c r="T545" s="1"/>
      <c r="U545" s="1"/>
      <c r="V545" s="1"/>
      <c r="W545" s="52"/>
    </row>
    <row r="546" spans="1:23" ht="15.75" customHeight="1" x14ac:dyDescent="0.3">
      <c r="A546" s="66"/>
      <c r="B546" s="1"/>
      <c r="C546" s="1"/>
      <c r="D546" s="85"/>
      <c r="E546" s="38"/>
      <c r="F546" s="34"/>
      <c r="G546" s="34"/>
      <c r="H546" s="47"/>
      <c r="I546" s="34"/>
      <c r="J546" s="34"/>
      <c r="K546" s="34"/>
      <c r="L546" s="47"/>
      <c r="M546" s="34"/>
      <c r="N546" s="34"/>
      <c r="O546" s="47"/>
      <c r="P546" s="34"/>
      <c r="Q546" s="34"/>
      <c r="R546" s="47"/>
      <c r="S546" s="1"/>
      <c r="T546" s="1"/>
      <c r="U546" s="1"/>
      <c r="V546" s="1"/>
      <c r="W546" s="52"/>
    </row>
    <row r="547" spans="1:23" ht="15.75" customHeight="1" x14ac:dyDescent="0.3">
      <c r="A547" s="66"/>
      <c r="B547" s="1"/>
      <c r="C547" s="1"/>
      <c r="D547" s="85"/>
      <c r="E547" s="38"/>
      <c r="F547" s="34"/>
      <c r="G547" s="34"/>
      <c r="H547" s="47"/>
      <c r="I547" s="34"/>
      <c r="J547" s="34"/>
      <c r="K547" s="34"/>
      <c r="L547" s="47"/>
      <c r="M547" s="34"/>
      <c r="N547" s="34"/>
      <c r="O547" s="47"/>
      <c r="P547" s="34"/>
      <c r="Q547" s="34"/>
      <c r="R547" s="47"/>
      <c r="S547" s="1"/>
      <c r="T547" s="1"/>
      <c r="U547" s="1"/>
      <c r="V547" s="1"/>
      <c r="W547" s="52"/>
    </row>
    <row r="548" spans="1:23" ht="15.75" customHeight="1" x14ac:dyDescent="0.3">
      <c r="A548" s="66"/>
      <c r="B548" s="1"/>
      <c r="C548" s="1"/>
      <c r="D548" s="85"/>
      <c r="E548" s="38"/>
      <c r="F548" s="34"/>
      <c r="G548" s="34"/>
      <c r="H548" s="47"/>
      <c r="I548" s="34"/>
      <c r="J548" s="34"/>
      <c r="K548" s="34"/>
      <c r="L548" s="47"/>
      <c r="M548" s="34"/>
      <c r="N548" s="34"/>
      <c r="O548" s="47"/>
      <c r="P548" s="34"/>
      <c r="Q548" s="34"/>
      <c r="R548" s="47"/>
      <c r="S548" s="1"/>
      <c r="T548" s="1"/>
      <c r="U548" s="1"/>
      <c r="V548" s="1"/>
      <c r="W548" s="52"/>
    </row>
    <row r="549" spans="1:23" ht="15.75" customHeight="1" x14ac:dyDescent="0.3">
      <c r="A549" s="66"/>
      <c r="B549" s="1"/>
      <c r="C549" s="1"/>
      <c r="D549" s="85"/>
      <c r="E549" s="38"/>
      <c r="F549" s="34"/>
      <c r="G549" s="34"/>
      <c r="H549" s="47"/>
      <c r="I549" s="34"/>
      <c r="J549" s="34"/>
      <c r="K549" s="34"/>
      <c r="L549" s="47"/>
      <c r="M549" s="34"/>
      <c r="N549" s="34"/>
      <c r="O549" s="47"/>
      <c r="P549" s="34"/>
      <c r="Q549" s="34"/>
      <c r="R549" s="47"/>
      <c r="S549" s="1"/>
      <c r="T549" s="1"/>
      <c r="U549" s="1"/>
      <c r="V549" s="1"/>
      <c r="W549" s="52"/>
    </row>
    <row r="550" spans="1:23" ht="15.75" customHeight="1" x14ac:dyDescent="0.3">
      <c r="A550" s="66"/>
      <c r="B550" s="1"/>
      <c r="C550" s="1"/>
      <c r="D550" s="85"/>
      <c r="E550" s="38"/>
      <c r="F550" s="34"/>
      <c r="G550" s="34"/>
      <c r="H550" s="47"/>
      <c r="I550" s="34"/>
      <c r="J550" s="34"/>
      <c r="K550" s="34"/>
      <c r="L550" s="47"/>
      <c r="M550" s="34"/>
      <c r="N550" s="34"/>
      <c r="O550" s="47"/>
      <c r="P550" s="34"/>
      <c r="Q550" s="34"/>
      <c r="R550" s="47"/>
      <c r="S550" s="1"/>
      <c r="T550" s="1"/>
      <c r="U550" s="1"/>
      <c r="V550" s="1"/>
      <c r="W550" s="52"/>
    </row>
    <row r="551" spans="1:23" ht="15.75" customHeight="1" x14ac:dyDescent="0.3">
      <c r="A551" s="66"/>
      <c r="B551" s="1"/>
      <c r="C551" s="1"/>
      <c r="D551" s="85"/>
      <c r="E551" s="38"/>
      <c r="F551" s="34"/>
      <c r="G551" s="34"/>
      <c r="H551" s="47"/>
      <c r="I551" s="34"/>
      <c r="J551" s="34"/>
      <c r="K551" s="34"/>
      <c r="L551" s="47"/>
      <c r="M551" s="34"/>
      <c r="N551" s="34"/>
      <c r="O551" s="47"/>
      <c r="P551" s="34"/>
      <c r="Q551" s="34"/>
      <c r="R551" s="47"/>
      <c r="S551" s="1"/>
      <c r="T551" s="1"/>
      <c r="U551" s="1"/>
      <c r="V551" s="1"/>
      <c r="W551" s="52"/>
    </row>
    <row r="552" spans="1:23" ht="15.75" customHeight="1" x14ac:dyDescent="0.3">
      <c r="A552" s="66"/>
      <c r="B552" s="1"/>
      <c r="C552" s="1"/>
      <c r="D552" s="85"/>
      <c r="E552" s="38"/>
      <c r="F552" s="34"/>
      <c r="G552" s="34"/>
      <c r="H552" s="47"/>
      <c r="I552" s="34"/>
      <c r="J552" s="34"/>
      <c r="K552" s="34"/>
      <c r="L552" s="47"/>
      <c r="M552" s="34"/>
      <c r="N552" s="34"/>
      <c r="O552" s="47"/>
      <c r="P552" s="34"/>
      <c r="Q552" s="34"/>
      <c r="R552" s="47"/>
      <c r="S552" s="1"/>
      <c r="T552" s="1"/>
      <c r="U552" s="1"/>
      <c r="V552" s="1"/>
      <c r="W552" s="52"/>
    </row>
    <row r="553" spans="1:23" ht="15.75" customHeight="1" x14ac:dyDescent="0.3">
      <c r="A553" s="66"/>
      <c r="B553" s="1"/>
      <c r="C553" s="1"/>
      <c r="D553" s="85"/>
      <c r="E553" s="38"/>
      <c r="F553" s="34"/>
      <c r="G553" s="34"/>
      <c r="H553" s="47"/>
      <c r="I553" s="34"/>
      <c r="J553" s="34"/>
      <c r="K553" s="34"/>
      <c r="L553" s="47"/>
      <c r="M553" s="34"/>
      <c r="N553" s="34"/>
      <c r="O553" s="47"/>
      <c r="P553" s="34"/>
      <c r="Q553" s="34"/>
      <c r="R553" s="47"/>
      <c r="S553" s="1"/>
      <c r="T553" s="1"/>
      <c r="U553" s="1"/>
      <c r="V553" s="1"/>
      <c r="W553" s="52"/>
    </row>
    <row r="554" spans="1:23" ht="15.75" customHeight="1" x14ac:dyDescent="0.3">
      <c r="A554" s="66"/>
      <c r="B554" s="1"/>
      <c r="C554" s="1"/>
      <c r="D554" s="85"/>
      <c r="E554" s="38"/>
      <c r="F554" s="34"/>
      <c r="G554" s="34"/>
      <c r="H554" s="47"/>
      <c r="I554" s="34"/>
      <c r="J554" s="34"/>
      <c r="K554" s="34"/>
      <c r="L554" s="47"/>
      <c r="M554" s="34"/>
      <c r="N554" s="34"/>
      <c r="O554" s="47"/>
      <c r="P554" s="34"/>
      <c r="Q554" s="34"/>
      <c r="R554" s="47"/>
      <c r="S554" s="1"/>
      <c r="T554" s="1"/>
      <c r="U554" s="1"/>
      <c r="V554" s="1"/>
      <c r="W554" s="52"/>
    </row>
    <row r="555" spans="1:23" ht="15.75" customHeight="1" x14ac:dyDescent="0.3">
      <c r="A555" s="66"/>
      <c r="B555" s="1"/>
      <c r="C555" s="1"/>
      <c r="D555" s="85"/>
      <c r="E555" s="38"/>
      <c r="F555" s="34"/>
      <c r="G555" s="34"/>
      <c r="H555" s="47"/>
      <c r="I555" s="34"/>
      <c r="J555" s="34"/>
      <c r="K555" s="34"/>
      <c r="L555" s="47"/>
      <c r="M555" s="34"/>
      <c r="N555" s="34"/>
      <c r="O555" s="47"/>
      <c r="P555" s="34"/>
      <c r="Q555" s="34"/>
      <c r="R555" s="47"/>
      <c r="S555" s="1"/>
      <c r="T555" s="1"/>
      <c r="U555" s="1"/>
      <c r="V555" s="1"/>
      <c r="W555" s="52"/>
    </row>
    <row r="556" spans="1:23" ht="15.75" customHeight="1" x14ac:dyDescent="0.3">
      <c r="A556" s="66"/>
      <c r="B556" s="1"/>
      <c r="C556" s="1"/>
      <c r="D556" s="85"/>
      <c r="E556" s="38"/>
      <c r="F556" s="34"/>
      <c r="G556" s="34"/>
      <c r="H556" s="47"/>
      <c r="I556" s="34"/>
      <c r="J556" s="34"/>
      <c r="K556" s="34"/>
      <c r="L556" s="47"/>
      <c r="M556" s="34"/>
      <c r="N556" s="34"/>
      <c r="O556" s="47"/>
      <c r="P556" s="34"/>
      <c r="Q556" s="34"/>
      <c r="R556" s="47"/>
      <c r="S556" s="1"/>
      <c r="T556" s="1"/>
      <c r="U556" s="1"/>
      <c r="V556" s="1"/>
      <c r="W556" s="52"/>
    </row>
    <row r="557" spans="1:23" ht="15.75" customHeight="1" x14ac:dyDescent="0.3">
      <c r="A557" s="66"/>
      <c r="B557" s="1"/>
      <c r="C557" s="1"/>
      <c r="D557" s="85"/>
      <c r="E557" s="38"/>
      <c r="F557" s="34"/>
      <c r="G557" s="34"/>
      <c r="H557" s="47"/>
      <c r="I557" s="34"/>
      <c r="J557" s="34"/>
      <c r="K557" s="34"/>
      <c r="L557" s="47"/>
      <c r="M557" s="34"/>
      <c r="N557" s="34"/>
      <c r="O557" s="47"/>
      <c r="P557" s="34"/>
      <c r="Q557" s="34"/>
      <c r="R557" s="47"/>
      <c r="S557" s="1"/>
      <c r="T557" s="1"/>
      <c r="U557" s="1"/>
      <c r="V557" s="1"/>
      <c r="W557" s="52"/>
    </row>
    <row r="558" spans="1:23" ht="15.75" customHeight="1" x14ac:dyDescent="0.3">
      <c r="A558" s="66"/>
      <c r="B558" s="1"/>
      <c r="C558" s="1"/>
      <c r="D558" s="85"/>
      <c r="E558" s="38"/>
      <c r="F558" s="34"/>
      <c r="G558" s="34"/>
      <c r="H558" s="47"/>
      <c r="I558" s="34"/>
      <c r="J558" s="34"/>
      <c r="K558" s="34"/>
      <c r="L558" s="47"/>
      <c r="M558" s="34"/>
      <c r="N558" s="34"/>
      <c r="O558" s="47"/>
      <c r="P558" s="34"/>
      <c r="Q558" s="34"/>
      <c r="R558" s="47"/>
      <c r="S558" s="1"/>
      <c r="T558" s="1"/>
      <c r="U558" s="1"/>
      <c r="V558" s="1"/>
      <c r="W558" s="52"/>
    </row>
    <row r="559" spans="1:23" ht="15.75" customHeight="1" x14ac:dyDescent="0.3">
      <c r="A559" s="66"/>
      <c r="B559" s="1"/>
      <c r="C559" s="1"/>
      <c r="D559" s="85"/>
      <c r="E559" s="38"/>
      <c r="F559" s="34"/>
      <c r="G559" s="34"/>
      <c r="H559" s="47"/>
      <c r="I559" s="34"/>
      <c r="J559" s="34"/>
      <c r="K559" s="34"/>
      <c r="L559" s="47"/>
      <c r="M559" s="34"/>
      <c r="N559" s="34"/>
      <c r="O559" s="47"/>
      <c r="P559" s="34"/>
      <c r="Q559" s="34"/>
      <c r="R559" s="47"/>
      <c r="S559" s="1"/>
      <c r="T559" s="1"/>
      <c r="U559" s="1"/>
      <c r="V559" s="1"/>
      <c r="W559" s="52"/>
    </row>
    <row r="560" spans="1:23" ht="15.75" customHeight="1" x14ac:dyDescent="0.3">
      <c r="A560" s="66"/>
      <c r="B560" s="1"/>
      <c r="C560" s="1"/>
      <c r="D560" s="85"/>
      <c r="E560" s="38"/>
      <c r="F560" s="34"/>
      <c r="G560" s="34"/>
      <c r="H560" s="47"/>
      <c r="I560" s="34"/>
      <c r="J560" s="34"/>
      <c r="K560" s="34"/>
      <c r="L560" s="47"/>
      <c r="M560" s="34"/>
      <c r="N560" s="34"/>
      <c r="O560" s="47"/>
      <c r="P560" s="34"/>
      <c r="Q560" s="34"/>
      <c r="R560" s="47"/>
      <c r="S560" s="1"/>
      <c r="T560" s="1"/>
      <c r="U560" s="1"/>
      <c r="V560" s="1"/>
      <c r="W560" s="52"/>
    </row>
    <row r="561" spans="1:23" ht="15.75" customHeight="1" x14ac:dyDescent="0.3">
      <c r="A561" s="66"/>
      <c r="B561" s="1"/>
      <c r="C561" s="1"/>
      <c r="D561" s="85"/>
      <c r="E561" s="38"/>
      <c r="F561" s="34"/>
      <c r="G561" s="34"/>
      <c r="H561" s="47"/>
      <c r="I561" s="34"/>
      <c r="J561" s="34"/>
      <c r="K561" s="34"/>
      <c r="L561" s="47"/>
      <c r="M561" s="34"/>
      <c r="N561" s="34"/>
      <c r="O561" s="47"/>
      <c r="P561" s="34"/>
      <c r="Q561" s="34"/>
      <c r="R561" s="47"/>
      <c r="S561" s="1"/>
      <c r="T561" s="1"/>
      <c r="U561" s="1"/>
      <c r="V561" s="1"/>
      <c r="W561" s="52"/>
    </row>
    <row r="562" spans="1:23" ht="15.75" customHeight="1" x14ac:dyDescent="0.3">
      <c r="A562" s="66"/>
      <c r="B562" s="1"/>
      <c r="C562" s="1"/>
      <c r="D562" s="85"/>
      <c r="E562" s="38"/>
      <c r="F562" s="34"/>
      <c r="G562" s="34"/>
      <c r="H562" s="47"/>
      <c r="I562" s="34"/>
      <c r="J562" s="34"/>
      <c r="K562" s="34"/>
      <c r="L562" s="47"/>
      <c r="M562" s="34"/>
      <c r="N562" s="34"/>
      <c r="O562" s="47"/>
      <c r="P562" s="34"/>
      <c r="Q562" s="34"/>
      <c r="R562" s="47"/>
      <c r="S562" s="1"/>
      <c r="T562" s="1"/>
      <c r="U562" s="1"/>
      <c r="V562" s="1"/>
      <c r="W562" s="52"/>
    </row>
    <row r="563" spans="1:23" ht="15.75" customHeight="1" x14ac:dyDescent="0.3">
      <c r="A563" s="66"/>
      <c r="B563" s="1"/>
      <c r="C563" s="1"/>
      <c r="D563" s="85"/>
      <c r="E563" s="38"/>
      <c r="F563" s="34"/>
      <c r="G563" s="34"/>
      <c r="H563" s="47"/>
      <c r="I563" s="34"/>
      <c r="J563" s="34"/>
      <c r="K563" s="34"/>
      <c r="L563" s="47"/>
      <c r="M563" s="34"/>
      <c r="N563" s="34"/>
      <c r="O563" s="47"/>
      <c r="P563" s="34"/>
      <c r="Q563" s="34"/>
      <c r="R563" s="47"/>
      <c r="S563" s="1"/>
      <c r="T563" s="1"/>
      <c r="U563" s="1"/>
      <c r="V563" s="1"/>
      <c r="W563" s="52"/>
    </row>
    <row r="564" spans="1:23" ht="15.75" customHeight="1" x14ac:dyDescent="0.3">
      <c r="A564" s="66"/>
      <c r="B564" s="1"/>
      <c r="C564" s="1"/>
      <c r="D564" s="85"/>
      <c r="E564" s="38"/>
      <c r="F564" s="34"/>
      <c r="G564" s="34"/>
      <c r="H564" s="47"/>
      <c r="I564" s="34"/>
      <c r="J564" s="34"/>
      <c r="K564" s="34"/>
      <c r="L564" s="47"/>
      <c r="M564" s="34"/>
      <c r="N564" s="34"/>
      <c r="O564" s="47"/>
      <c r="P564" s="34"/>
      <c r="Q564" s="34"/>
      <c r="R564" s="47"/>
      <c r="S564" s="1"/>
      <c r="T564" s="1"/>
      <c r="U564" s="1"/>
      <c r="V564" s="1"/>
      <c r="W564" s="52"/>
    </row>
    <row r="565" spans="1:23" ht="15.75" customHeight="1" x14ac:dyDescent="0.3">
      <c r="A565" s="66"/>
      <c r="B565" s="1"/>
      <c r="C565" s="1"/>
      <c r="D565" s="85"/>
      <c r="E565" s="38"/>
      <c r="F565" s="34"/>
      <c r="G565" s="34"/>
      <c r="H565" s="47"/>
      <c r="I565" s="34"/>
      <c r="J565" s="34"/>
      <c r="K565" s="34"/>
      <c r="L565" s="47"/>
      <c r="M565" s="34"/>
      <c r="N565" s="34"/>
      <c r="O565" s="47"/>
      <c r="P565" s="34"/>
      <c r="Q565" s="34"/>
      <c r="R565" s="47"/>
      <c r="S565" s="1"/>
      <c r="T565" s="1"/>
      <c r="U565" s="1"/>
      <c r="V565" s="1"/>
      <c r="W565" s="52"/>
    </row>
    <row r="566" spans="1:23" ht="15.75" customHeight="1" x14ac:dyDescent="0.3">
      <c r="A566" s="66"/>
      <c r="B566" s="1"/>
      <c r="C566" s="1"/>
      <c r="D566" s="85"/>
      <c r="E566" s="38"/>
      <c r="F566" s="34"/>
      <c r="G566" s="34"/>
      <c r="H566" s="47"/>
      <c r="I566" s="34"/>
      <c r="J566" s="34"/>
      <c r="K566" s="34"/>
      <c r="L566" s="47"/>
      <c r="M566" s="34"/>
      <c r="N566" s="34"/>
      <c r="O566" s="47"/>
      <c r="P566" s="34"/>
      <c r="Q566" s="34"/>
      <c r="R566" s="47"/>
      <c r="S566" s="1"/>
      <c r="T566" s="1"/>
      <c r="U566" s="1"/>
      <c r="V566" s="1"/>
      <c r="W566" s="52"/>
    </row>
    <row r="567" spans="1:23" ht="15.75" customHeight="1" x14ac:dyDescent="0.3">
      <c r="A567" s="66"/>
      <c r="B567" s="1"/>
      <c r="C567" s="1"/>
      <c r="D567" s="85"/>
      <c r="E567" s="38"/>
      <c r="F567" s="34"/>
      <c r="G567" s="34"/>
      <c r="H567" s="47"/>
      <c r="I567" s="34"/>
      <c r="J567" s="34"/>
      <c r="K567" s="34"/>
      <c r="L567" s="47"/>
      <c r="M567" s="34"/>
      <c r="N567" s="34"/>
      <c r="O567" s="47"/>
      <c r="P567" s="34"/>
      <c r="Q567" s="34"/>
      <c r="R567" s="47"/>
      <c r="S567" s="1"/>
      <c r="T567" s="1"/>
      <c r="U567" s="1"/>
      <c r="V567" s="1"/>
      <c r="W567" s="52"/>
    </row>
    <row r="568" spans="1:23" ht="15.75" customHeight="1" x14ac:dyDescent="0.3">
      <c r="A568" s="66"/>
      <c r="B568" s="1"/>
      <c r="C568" s="1"/>
      <c r="D568" s="85"/>
      <c r="E568" s="38"/>
      <c r="F568" s="34"/>
      <c r="G568" s="34"/>
      <c r="H568" s="47"/>
      <c r="I568" s="34"/>
      <c r="J568" s="34"/>
      <c r="K568" s="34"/>
      <c r="L568" s="47"/>
      <c r="M568" s="34"/>
      <c r="N568" s="34"/>
      <c r="O568" s="47"/>
      <c r="P568" s="34"/>
      <c r="Q568" s="34"/>
      <c r="R568" s="47"/>
      <c r="S568" s="1"/>
      <c r="T568" s="1"/>
      <c r="U568" s="1"/>
      <c r="V568" s="1"/>
      <c r="W568" s="52"/>
    </row>
    <row r="569" spans="1:23" ht="15.75" customHeight="1" x14ac:dyDescent="0.3">
      <c r="A569" s="66"/>
      <c r="B569" s="1"/>
      <c r="C569" s="1"/>
      <c r="D569" s="85"/>
      <c r="E569" s="38"/>
      <c r="F569" s="34"/>
      <c r="G569" s="34"/>
      <c r="H569" s="47"/>
      <c r="I569" s="34"/>
      <c r="J569" s="34"/>
      <c r="K569" s="34"/>
      <c r="L569" s="47"/>
      <c r="M569" s="34"/>
      <c r="N569" s="34"/>
      <c r="O569" s="47"/>
      <c r="P569" s="34"/>
      <c r="Q569" s="34"/>
      <c r="R569" s="47"/>
      <c r="S569" s="1"/>
      <c r="T569" s="1"/>
      <c r="U569" s="1"/>
      <c r="V569" s="1"/>
      <c r="W569" s="52"/>
    </row>
    <row r="570" spans="1:23" ht="15.75" customHeight="1" x14ac:dyDescent="0.3">
      <c r="A570" s="66"/>
      <c r="B570" s="1"/>
      <c r="C570" s="1"/>
      <c r="D570" s="85"/>
      <c r="E570" s="38"/>
      <c r="F570" s="34"/>
      <c r="G570" s="34"/>
      <c r="H570" s="47"/>
      <c r="I570" s="34"/>
      <c r="J570" s="34"/>
      <c r="K570" s="34"/>
      <c r="L570" s="47"/>
      <c r="M570" s="34"/>
      <c r="N570" s="34"/>
      <c r="O570" s="47"/>
      <c r="P570" s="34"/>
      <c r="Q570" s="34"/>
      <c r="R570" s="47"/>
      <c r="S570" s="1"/>
      <c r="T570" s="1"/>
      <c r="U570" s="1"/>
      <c r="V570" s="1"/>
      <c r="W570" s="52"/>
    </row>
    <row r="571" spans="1:23" ht="15.75" customHeight="1" x14ac:dyDescent="0.3">
      <c r="A571" s="66"/>
      <c r="B571" s="1"/>
      <c r="C571" s="1"/>
      <c r="D571" s="85"/>
      <c r="E571" s="38"/>
      <c r="F571" s="34"/>
      <c r="G571" s="34"/>
      <c r="H571" s="47"/>
      <c r="I571" s="34"/>
      <c r="J571" s="34"/>
      <c r="K571" s="34"/>
      <c r="L571" s="47"/>
      <c r="M571" s="34"/>
      <c r="N571" s="34"/>
      <c r="O571" s="47"/>
      <c r="P571" s="34"/>
      <c r="Q571" s="34"/>
      <c r="R571" s="47"/>
      <c r="S571" s="1"/>
      <c r="T571" s="1"/>
      <c r="U571" s="1"/>
      <c r="V571" s="1"/>
      <c r="W571" s="52"/>
    </row>
    <row r="572" spans="1:23" ht="15.75" customHeight="1" x14ac:dyDescent="0.3">
      <c r="A572" s="66"/>
      <c r="B572" s="1"/>
      <c r="C572" s="1"/>
      <c r="D572" s="85"/>
      <c r="E572" s="38"/>
      <c r="F572" s="34"/>
      <c r="G572" s="34"/>
      <c r="H572" s="47"/>
      <c r="I572" s="34"/>
      <c r="J572" s="34"/>
      <c r="K572" s="34"/>
      <c r="L572" s="47"/>
      <c r="M572" s="34"/>
      <c r="N572" s="34"/>
      <c r="O572" s="47"/>
      <c r="P572" s="34"/>
      <c r="Q572" s="34"/>
      <c r="R572" s="47"/>
      <c r="S572" s="1"/>
      <c r="T572" s="1"/>
      <c r="U572" s="1"/>
      <c r="V572" s="1"/>
      <c r="W572" s="52"/>
    </row>
    <row r="573" spans="1:23" ht="15.75" customHeight="1" x14ac:dyDescent="0.3">
      <c r="A573" s="66"/>
      <c r="B573" s="1"/>
      <c r="C573" s="1"/>
      <c r="D573" s="85"/>
      <c r="E573" s="38"/>
      <c r="F573" s="34"/>
      <c r="G573" s="34"/>
      <c r="H573" s="47"/>
      <c r="I573" s="34"/>
      <c r="J573" s="34"/>
      <c r="K573" s="34"/>
      <c r="L573" s="47"/>
      <c r="M573" s="34"/>
      <c r="N573" s="34"/>
      <c r="O573" s="47"/>
      <c r="P573" s="34"/>
      <c r="Q573" s="34"/>
      <c r="R573" s="47"/>
      <c r="S573" s="1"/>
      <c r="T573" s="1"/>
      <c r="U573" s="1"/>
      <c r="V573" s="1"/>
      <c r="W573" s="52"/>
    </row>
    <row r="574" spans="1:23" ht="15.75" customHeight="1" x14ac:dyDescent="0.3">
      <c r="A574" s="66"/>
      <c r="B574" s="1"/>
      <c r="C574" s="1"/>
      <c r="D574" s="85"/>
      <c r="E574" s="38"/>
      <c r="F574" s="34"/>
      <c r="G574" s="34"/>
      <c r="H574" s="47"/>
      <c r="I574" s="34"/>
      <c r="J574" s="34"/>
      <c r="K574" s="34"/>
      <c r="L574" s="47"/>
      <c r="M574" s="34"/>
      <c r="N574" s="34"/>
      <c r="O574" s="47"/>
      <c r="P574" s="34"/>
      <c r="Q574" s="34"/>
      <c r="R574" s="47"/>
      <c r="S574" s="1"/>
      <c r="T574" s="1"/>
      <c r="U574" s="1"/>
      <c r="V574" s="1"/>
      <c r="W574" s="52"/>
    </row>
    <row r="575" spans="1:23" ht="15.75" customHeight="1" x14ac:dyDescent="0.3">
      <c r="A575" s="66"/>
      <c r="B575" s="1"/>
      <c r="C575" s="1"/>
      <c r="D575" s="85"/>
      <c r="E575" s="38"/>
      <c r="F575" s="34"/>
      <c r="G575" s="34"/>
      <c r="H575" s="47"/>
      <c r="I575" s="34"/>
      <c r="J575" s="34"/>
      <c r="K575" s="34"/>
      <c r="L575" s="47"/>
      <c r="M575" s="34"/>
      <c r="N575" s="34"/>
      <c r="O575" s="47"/>
      <c r="P575" s="34"/>
      <c r="Q575" s="34"/>
      <c r="R575" s="47"/>
      <c r="S575" s="1"/>
      <c r="T575" s="1"/>
      <c r="U575" s="1"/>
      <c r="V575" s="1"/>
      <c r="W575" s="52"/>
    </row>
    <row r="576" spans="1:23" ht="15.75" customHeight="1" x14ac:dyDescent="0.3">
      <c r="A576" s="66"/>
      <c r="B576" s="1"/>
      <c r="C576" s="1"/>
      <c r="D576" s="85"/>
      <c r="E576" s="38"/>
      <c r="F576" s="34"/>
      <c r="G576" s="34"/>
      <c r="H576" s="47"/>
      <c r="I576" s="34"/>
      <c r="J576" s="34"/>
      <c r="K576" s="34"/>
      <c r="L576" s="47"/>
      <c r="M576" s="34"/>
      <c r="N576" s="34"/>
      <c r="O576" s="47"/>
      <c r="P576" s="34"/>
      <c r="Q576" s="34"/>
      <c r="R576" s="47"/>
      <c r="S576" s="1"/>
      <c r="T576" s="1"/>
      <c r="U576" s="1"/>
      <c r="V576" s="1"/>
      <c r="W576" s="52"/>
    </row>
    <row r="577" spans="1:23" ht="15.75" customHeight="1" x14ac:dyDescent="0.3">
      <c r="A577" s="66"/>
      <c r="B577" s="1"/>
      <c r="C577" s="1"/>
      <c r="D577" s="85"/>
      <c r="E577" s="38"/>
      <c r="F577" s="34"/>
      <c r="G577" s="34"/>
      <c r="H577" s="47"/>
      <c r="I577" s="34"/>
      <c r="J577" s="34"/>
      <c r="K577" s="34"/>
      <c r="L577" s="47"/>
      <c r="M577" s="34"/>
      <c r="N577" s="34"/>
      <c r="O577" s="47"/>
      <c r="P577" s="34"/>
      <c r="Q577" s="34"/>
      <c r="R577" s="47"/>
      <c r="S577" s="1"/>
      <c r="T577" s="1"/>
      <c r="U577" s="1"/>
      <c r="V577" s="1"/>
      <c r="W577" s="52"/>
    </row>
    <row r="578" spans="1:23" ht="15.75" customHeight="1" x14ac:dyDescent="0.3">
      <c r="A578" s="66"/>
      <c r="B578" s="1"/>
      <c r="C578" s="1"/>
      <c r="D578" s="85"/>
      <c r="E578" s="38"/>
      <c r="F578" s="34"/>
      <c r="G578" s="34"/>
      <c r="H578" s="47"/>
      <c r="I578" s="34"/>
      <c r="J578" s="34"/>
      <c r="K578" s="34"/>
      <c r="L578" s="47"/>
      <c r="M578" s="34"/>
      <c r="N578" s="34"/>
      <c r="O578" s="47"/>
      <c r="P578" s="34"/>
      <c r="Q578" s="34"/>
      <c r="R578" s="47"/>
      <c r="S578" s="1"/>
      <c r="T578" s="1"/>
      <c r="U578" s="1"/>
      <c r="V578" s="1"/>
      <c r="W578" s="52"/>
    </row>
    <row r="579" spans="1:23" ht="15.75" customHeight="1" x14ac:dyDescent="0.3">
      <c r="A579" s="66"/>
      <c r="B579" s="1"/>
      <c r="C579" s="1"/>
      <c r="D579" s="85"/>
      <c r="E579" s="38"/>
      <c r="F579" s="34"/>
      <c r="G579" s="34"/>
      <c r="H579" s="47"/>
      <c r="I579" s="34"/>
      <c r="J579" s="34"/>
      <c r="K579" s="34"/>
      <c r="L579" s="47"/>
      <c r="M579" s="34"/>
      <c r="N579" s="34"/>
      <c r="O579" s="47"/>
      <c r="P579" s="34"/>
      <c r="Q579" s="34"/>
      <c r="R579" s="47"/>
      <c r="S579" s="1"/>
      <c r="T579" s="1"/>
      <c r="U579" s="1"/>
      <c r="V579" s="1"/>
      <c r="W579" s="52"/>
    </row>
    <row r="580" spans="1:23" ht="15.75" customHeight="1" x14ac:dyDescent="0.3">
      <c r="A580" s="66"/>
      <c r="B580" s="1"/>
      <c r="C580" s="1"/>
      <c r="D580" s="85"/>
      <c r="E580" s="38"/>
      <c r="F580" s="34"/>
      <c r="G580" s="34"/>
      <c r="H580" s="47"/>
      <c r="I580" s="34"/>
      <c r="J580" s="34"/>
      <c r="K580" s="34"/>
      <c r="L580" s="47"/>
      <c r="M580" s="34"/>
      <c r="N580" s="34"/>
      <c r="O580" s="47"/>
      <c r="P580" s="34"/>
      <c r="Q580" s="34"/>
      <c r="R580" s="47"/>
      <c r="S580" s="1"/>
      <c r="T580" s="1"/>
      <c r="U580" s="1"/>
      <c r="V580" s="1"/>
      <c r="W580" s="52"/>
    </row>
    <row r="581" spans="1:23" ht="15.75" customHeight="1" x14ac:dyDescent="0.3">
      <c r="A581" s="66"/>
      <c r="B581" s="1"/>
      <c r="C581" s="1"/>
      <c r="D581" s="85"/>
      <c r="E581" s="38"/>
      <c r="F581" s="34"/>
      <c r="G581" s="34"/>
      <c r="H581" s="47"/>
      <c r="I581" s="34"/>
      <c r="J581" s="34"/>
      <c r="K581" s="34"/>
      <c r="L581" s="47"/>
      <c r="M581" s="34"/>
      <c r="N581" s="34"/>
      <c r="O581" s="47"/>
      <c r="P581" s="34"/>
      <c r="Q581" s="34"/>
      <c r="R581" s="47"/>
      <c r="S581" s="1"/>
      <c r="T581" s="1"/>
      <c r="U581" s="1"/>
      <c r="V581" s="1"/>
      <c r="W581" s="52"/>
    </row>
    <row r="582" spans="1:23" ht="15.75" customHeight="1" x14ac:dyDescent="0.3">
      <c r="A582" s="66"/>
      <c r="B582" s="1"/>
      <c r="C582" s="1"/>
      <c r="D582" s="85"/>
      <c r="E582" s="38"/>
      <c r="F582" s="34"/>
      <c r="G582" s="34"/>
      <c r="H582" s="47"/>
      <c r="I582" s="34"/>
      <c r="J582" s="34"/>
      <c r="K582" s="34"/>
      <c r="L582" s="47"/>
      <c r="M582" s="34"/>
      <c r="N582" s="34"/>
      <c r="O582" s="47"/>
      <c r="P582" s="34"/>
      <c r="Q582" s="34"/>
      <c r="R582" s="47"/>
      <c r="S582" s="1"/>
      <c r="T582" s="1"/>
      <c r="U582" s="1"/>
      <c r="V582" s="1"/>
      <c r="W582" s="52"/>
    </row>
    <row r="583" spans="1:23" ht="15.75" customHeight="1" x14ac:dyDescent="0.3">
      <c r="A583" s="66"/>
      <c r="B583" s="1"/>
      <c r="C583" s="1"/>
      <c r="D583" s="85"/>
      <c r="E583" s="38"/>
      <c r="F583" s="34"/>
      <c r="G583" s="34"/>
      <c r="H583" s="47"/>
      <c r="I583" s="34"/>
      <c r="J583" s="34"/>
      <c r="K583" s="34"/>
      <c r="L583" s="47"/>
      <c r="M583" s="34"/>
      <c r="N583" s="34"/>
      <c r="O583" s="47"/>
      <c r="P583" s="34"/>
      <c r="Q583" s="34"/>
      <c r="R583" s="47"/>
      <c r="S583" s="1"/>
      <c r="T583" s="1"/>
      <c r="U583" s="1"/>
      <c r="V583" s="1"/>
      <c r="W583" s="52"/>
    </row>
    <row r="584" spans="1:23" ht="15.75" customHeight="1" x14ac:dyDescent="0.3">
      <c r="A584" s="66"/>
      <c r="B584" s="1"/>
      <c r="C584" s="1"/>
      <c r="D584" s="85"/>
      <c r="E584" s="38"/>
      <c r="F584" s="34"/>
      <c r="G584" s="34"/>
      <c r="H584" s="47"/>
      <c r="I584" s="34"/>
      <c r="J584" s="34"/>
      <c r="K584" s="34"/>
      <c r="L584" s="47"/>
      <c r="M584" s="34"/>
      <c r="N584" s="34"/>
      <c r="O584" s="47"/>
      <c r="P584" s="34"/>
      <c r="Q584" s="34"/>
      <c r="R584" s="47"/>
      <c r="S584" s="1"/>
      <c r="T584" s="1"/>
      <c r="U584" s="1"/>
      <c r="V584" s="1"/>
      <c r="W584" s="52"/>
    </row>
    <row r="585" spans="1:23" ht="15.75" customHeight="1" x14ac:dyDescent="0.3">
      <c r="A585" s="66"/>
      <c r="B585" s="1"/>
      <c r="C585" s="1"/>
      <c r="D585" s="85"/>
      <c r="E585" s="38"/>
      <c r="F585" s="34"/>
      <c r="G585" s="34"/>
      <c r="H585" s="47"/>
      <c r="I585" s="34"/>
      <c r="J585" s="34"/>
      <c r="K585" s="34"/>
      <c r="L585" s="47"/>
      <c r="M585" s="34"/>
      <c r="N585" s="34"/>
      <c r="O585" s="47"/>
      <c r="P585" s="34"/>
      <c r="Q585" s="34"/>
      <c r="R585" s="47"/>
      <c r="S585" s="1"/>
      <c r="T585" s="1"/>
      <c r="U585" s="1"/>
      <c r="V585" s="1"/>
      <c r="W585" s="52"/>
    </row>
    <row r="586" spans="1:23" ht="15.75" customHeight="1" x14ac:dyDescent="0.3">
      <c r="A586" s="66"/>
      <c r="B586" s="1"/>
      <c r="C586" s="1"/>
      <c r="D586" s="85"/>
      <c r="E586" s="38"/>
      <c r="F586" s="34"/>
      <c r="G586" s="34"/>
      <c r="H586" s="47"/>
      <c r="I586" s="34"/>
      <c r="J586" s="34"/>
      <c r="K586" s="34"/>
      <c r="L586" s="47"/>
      <c r="M586" s="34"/>
      <c r="N586" s="34"/>
      <c r="O586" s="47"/>
      <c r="P586" s="34"/>
      <c r="Q586" s="34"/>
      <c r="R586" s="47"/>
      <c r="S586" s="1"/>
      <c r="T586" s="1"/>
      <c r="U586" s="1"/>
      <c r="V586" s="1"/>
      <c r="W586" s="52"/>
    </row>
    <row r="587" spans="1:23" ht="15.75" customHeight="1" x14ac:dyDescent="0.3">
      <c r="A587" s="66"/>
      <c r="B587" s="1"/>
      <c r="C587" s="1"/>
      <c r="D587" s="85"/>
      <c r="E587" s="38"/>
      <c r="F587" s="34"/>
      <c r="G587" s="34"/>
      <c r="H587" s="47"/>
      <c r="I587" s="34"/>
      <c r="J587" s="34"/>
      <c r="K587" s="34"/>
      <c r="L587" s="47"/>
      <c r="M587" s="34"/>
      <c r="N587" s="34"/>
      <c r="O587" s="47"/>
      <c r="P587" s="34"/>
      <c r="Q587" s="34"/>
      <c r="R587" s="47"/>
      <c r="S587" s="1"/>
      <c r="T587" s="1"/>
      <c r="U587" s="1"/>
      <c r="V587" s="1"/>
      <c r="W587" s="52"/>
    </row>
    <row r="588" spans="1:23" ht="15.75" customHeight="1" x14ac:dyDescent="0.3">
      <c r="A588" s="66"/>
      <c r="B588" s="1"/>
      <c r="C588" s="1"/>
      <c r="D588" s="85"/>
      <c r="E588" s="38"/>
      <c r="F588" s="34"/>
      <c r="G588" s="34"/>
      <c r="H588" s="47"/>
      <c r="I588" s="34"/>
      <c r="J588" s="34"/>
      <c r="K588" s="34"/>
      <c r="L588" s="47"/>
      <c r="M588" s="34"/>
      <c r="N588" s="34"/>
      <c r="O588" s="47"/>
      <c r="P588" s="34"/>
      <c r="Q588" s="34"/>
      <c r="R588" s="47"/>
      <c r="S588" s="1"/>
      <c r="T588" s="1"/>
      <c r="U588" s="1"/>
      <c r="V588" s="1"/>
      <c r="W588" s="52"/>
    </row>
    <row r="589" spans="1:23" ht="15.75" customHeight="1" x14ac:dyDescent="0.3">
      <c r="A589" s="66"/>
      <c r="B589" s="1"/>
      <c r="C589" s="1"/>
      <c r="D589" s="85"/>
      <c r="E589" s="38"/>
      <c r="F589" s="34"/>
      <c r="G589" s="34"/>
      <c r="H589" s="47"/>
      <c r="I589" s="34"/>
      <c r="J589" s="34"/>
      <c r="K589" s="34"/>
      <c r="L589" s="47"/>
      <c r="M589" s="34"/>
      <c r="N589" s="34"/>
      <c r="O589" s="47"/>
      <c r="P589" s="34"/>
      <c r="Q589" s="34"/>
      <c r="R589" s="47"/>
      <c r="S589" s="1"/>
      <c r="T589" s="1"/>
      <c r="U589" s="1"/>
      <c r="V589" s="1"/>
      <c r="W589" s="52"/>
    </row>
    <row r="590" spans="1:23" ht="15.75" customHeight="1" x14ac:dyDescent="0.3">
      <c r="A590" s="66"/>
      <c r="B590" s="1"/>
      <c r="C590" s="1"/>
      <c r="D590" s="85"/>
      <c r="E590" s="38"/>
      <c r="F590" s="34"/>
      <c r="G590" s="34"/>
      <c r="H590" s="47"/>
      <c r="I590" s="34"/>
      <c r="J590" s="34"/>
      <c r="K590" s="34"/>
      <c r="L590" s="47"/>
      <c r="M590" s="34"/>
      <c r="N590" s="34"/>
      <c r="O590" s="47"/>
      <c r="P590" s="34"/>
      <c r="Q590" s="34"/>
      <c r="R590" s="47"/>
      <c r="S590" s="1"/>
      <c r="T590" s="1"/>
      <c r="U590" s="1"/>
      <c r="V590" s="1"/>
      <c r="W590" s="52"/>
    </row>
    <row r="591" spans="1:23" ht="15.75" customHeight="1" x14ac:dyDescent="0.3">
      <c r="A591" s="66"/>
      <c r="B591" s="1"/>
      <c r="C591" s="1"/>
      <c r="D591" s="85"/>
      <c r="E591" s="38"/>
      <c r="F591" s="34"/>
      <c r="G591" s="34"/>
      <c r="H591" s="47"/>
      <c r="I591" s="34"/>
      <c r="J591" s="34"/>
      <c r="K591" s="34"/>
      <c r="L591" s="47"/>
      <c r="M591" s="34"/>
      <c r="N591" s="34"/>
      <c r="O591" s="47"/>
      <c r="P591" s="34"/>
      <c r="Q591" s="34"/>
      <c r="R591" s="47"/>
      <c r="S591" s="1"/>
      <c r="T591" s="1"/>
      <c r="U591" s="1"/>
      <c r="V591" s="1"/>
      <c r="W591" s="52"/>
    </row>
    <row r="592" spans="1:23" ht="15.75" customHeight="1" x14ac:dyDescent="0.3">
      <c r="A592" s="66"/>
      <c r="B592" s="1"/>
      <c r="C592" s="1"/>
      <c r="D592" s="85"/>
      <c r="E592" s="38"/>
      <c r="F592" s="34"/>
      <c r="G592" s="34"/>
      <c r="H592" s="47"/>
      <c r="I592" s="34"/>
      <c r="J592" s="34"/>
      <c r="K592" s="34"/>
      <c r="L592" s="47"/>
      <c r="M592" s="34"/>
      <c r="N592" s="34"/>
      <c r="O592" s="47"/>
      <c r="P592" s="34"/>
      <c r="Q592" s="34"/>
      <c r="R592" s="47"/>
      <c r="S592" s="1"/>
      <c r="T592" s="1"/>
      <c r="U592" s="1"/>
      <c r="V592" s="1"/>
      <c r="W592" s="52"/>
    </row>
    <row r="593" spans="1:23" ht="15.75" customHeight="1" x14ac:dyDescent="0.3">
      <c r="A593" s="66"/>
      <c r="B593" s="1"/>
      <c r="C593" s="1"/>
      <c r="D593" s="85"/>
      <c r="E593" s="38"/>
      <c r="F593" s="34"/>
      <c r="G593" s="34"/>
      <c r="H593" s="47"/>
      <c r="I593" s="34"/>
      <c r="J593" s="34"/>
      <c r="K593" s="34"/>
      <c r="L593" s="47"/>
      <c r="M593" s="34"/>
      <c r="N593" s="34"/>
      <c r="O593" s="47"/>
      <c r="P593" s="34"/>
      <c r="Q593" s="34"/>
      <c r="R593" s="47"/>
      <c r="S593" s="1"/>
      <c r="T593" s="1"/>
      <c r="U593" s="1"/>
      <c r="V593" s="1"/>
      <c r="W593" s="52"/>
    </row>
    <row r="594" spans="1:23" ht="15.75" customHeight="1" x14ac:dyDescent="0.3">
      <c r="A594" s="66"/>
      <c r="B594" s="1"/>
      <c r="C594" s="1"/>
      <c r="D594" s="85"/>
      <c r="E594" s="38"/>
      <c r="F594" s="34"/>
      <c r="G594" s="34"/>
      <c r="H594" s="47"/>
      <c r="I594" s="34"/>
      <c r="J594" s="34"/>
      <c r="K594" s="34"/>
      <c r="L594" s="47"/>
      <c r="M594" s="34"/>
      <c r="N594" s="34"/>
      <c r="O594" s="47"/>
      <c r="P594" s="34"/>
      <c r="Q594" s="34"/>
      <c r="R594" s="47"/>
      <c r="S594" s="1"/>
      <c r="T594" s="1"/>
      <c r="U594" s="1"/>
      <c r="V594" s="1"/>
      <c r="W594" s="52"/>
    </row>
    <row r="595" spans="1:23" ht="15.75" customHeight="1" x14ac:dyDescent="0.3">
      <c r="A595" s="66"/>
      <c r="B595" s="1"/>
      <c r="C595" s="1"/>
      <c r="D595" s="85"/>
      <c r="E595" s="38"/>
      <c r="F595" s="34"/>
      <c r="G595" s="34"/>
      <c r="H595" s="47"/>
      <c r="I595" s="34"/>
      <c r="J595" s="34"/>
      <c r="K595" s="34"/>
      <c r="L595" s="47"/>
      <c r="M595" s="34"/>
      <c r="N595" s="34"/>
      <c r="O595" s="47"/>
      <c r="P595" s="34"/>
      <c r="Q595" s="34"/>
      <c r="R595" s="47"/>
      <c r="S595" s="1"/>
      <c r="T595" s="1"/>
      <c r="U595" s="1"/>
      <c r="V595" s="1"/>
      <c r="W595" s="52"/>
    </row>
    <row r="596" spans="1:23" ht="15.75" customHeight="1" x14ac:dyDescent="0.3">
      <c r="A596" s="66"/>
      <c r="B596" s="1"/>
      <c r="C596" s="1"/>
      <c r="D596" s="85"/>
      <c r="E596" s="38"/>
      <c r="F596" s="34"/>
      <c r="G596" s="34"/>
      <c r="H596" s="47"/>
      <c r="I596" s="34"/>
      <c r="J596" s="34"/>
      <c r="K596" s="34"/>
      <c r="L596" s="47"/>
      <c r="M596" s="34"/>
      <c r="N596" s="34"/>
      <c r="O596" s="47"/>
      <c r="P596" s="34"/>
      <c r="Q596" s="34"/>
      <c r="R596" s="47"/>
      <c r="S596" s="1"/>
      <c r="T596" s="1"/>
      <c r="U596" s="1"/>
      <c r="V596" s="1"/>
      <c r="W596" s="52"/>
    </row>
    <row r="597" spans="1:23" ht="15.75" customHeight="1" x14ac:dyDescent="0.3">
      <c r="A597" s="66"/>
      <c r="B597" s="1"/>
      <c r="C597" s="1"/>
      <c r="D597" s="85"/>
      <c r="E597" s="38"/>
      <c r="F597" s="34"/>
      <c r="G597" s="34"/>
      <c r="H597" s="47"/>
      <c r="I597" s="34"/>
      <c r="J597" s="34"/>
      <c r="K597" s="34"/>
      <c r="L597" s="47"/>
      <c r="M597" s="34"/>
      <c r="N597" s="34"/>
      <c r="O597" s="47"/>
      <c r="P597" s="34"/>
      <c r="Q597" s="34"/>
      <c r="R597" s="47"/>
      <c r="S597" s="1"/>
      <c r="T597" s="1"/>
      <c r="U597" s="1"/>
      <c r="V597" s="1"/>
      <c r="W597" s="52"/>
    </row>
    <row r="598" spans="1:23" ht="15.75" customHeight="1" x14ac:dyDescent="0.3">
      <c r="A598" s="66"/>
      <c r="B598" s="1"/>
      <c r="C598" s="1"/>
      <c r="D598" s="85"/>
      <c r="E598" s="38"/>
      <c r="F598" s="34"/>
      <c r="G598" s="34"/>
      <c r="H598" s="47"/>
      <c r="I598" s="34"/>
      <c r="J598" s="34"/>
      <c r="K598" s="34"/>
      <c r="L598" s="47"/>
      <c r="M598" s="34"/>
      <c r="N598" s="34"/>
      <c r="O598" s="47"/>
      <c r="P598" s="34"/>
      <c r="Q598" s="34"/>
      <c r="R598" s="47"/>
      <c r="S598" s="1"/>
      <c r="T598" s="1"/>
      <c r="U598" s="1"/>
      <c r="V598" s="1"/>
      <c r="W598" s="52"/>
    </row>
    <row r="599" spans="1:23" ht="15.75" customHeight="1" x14ac:dyDescent="0.3">
      <c r="A599" s="66"/>
      <c r="B599" s="1"/>
      <c r="C599" s="1"/>
      <c r="D599" s="85"/>
      <c r="E599" s="38"/>
      <c r="F599" s="34"/>
      <c r="G599" s="34"/>
      <c r="H599" s="47"/>
      <c r="I599" s="34"/>
      <c r="J599" s="34"/>
      <c r="K599" s="34"/>
      <c r="L599" s="47"/>
      <c r="M599" s="34"/>
      <c r="N599" s="34"/>
      <c r="O599" s="47"/>
      <c r="P599" s="34"/>
      <c r="Q599" s="34"/>
      <c r="R599" s="47"/>
      <c r="S599" s="1"/>
      <c r="T599" s="1"/>
      <c r="U599" s="1"/>
      <c r="V599" s="1"/>
      <c r="W599" s="52"/>
    </row>
    <row r="600" spans="1:23" ht="15.75" customHeight="1" x14ac:dyDescent="0.3">
      <c r="A600" s="66"/>
      <c r="B600" s="1"/>
      <c r="C600" s="1"/>
      <c r="D600" s="85"/>
      <c r="E600" s="38"/>
      <c r="F600" s="34"/>
      <c r="G600" s="34"/>
      <c r="H600" s="47"/>
      <c r="I600" s="34"/>
      <c r="J600" s="34"/>
      <c r="K600" s="34"/>
      <c r="L600" s="47"/>
      <c r="M600" s="34"/>
      <c r="N600" s="34"/>
      <c r="O600" s="47"/>
      <c r="P600" s="34"/>
      <c r="Q600" s="34"/>
      <c r="R600" s="47"/>
      <c r="S600" s="1"/>
      <c r="T600" s="1"/>
      <c r="U600" s="1"/>
      <c r="V600" s="1"/>
      <c r="W600" s="52"/>
    </row>
    <row r="601" spans="1:23" ht="15.75" customHeight="1" x14ac:dyDescent="0.3">
      <c r="A601" s="66"/>
      <c r="B601" s="1"/>
      <c r="C601" s="1"/>
      <c r="D601" s="85"/>
      <c r="E601" s="38"/>
      <c r="F601" s="34"/>
      <c r="G601" s="34"/>
      <c r="H601" s="47"/>
      <c r="I601" s="34"/>
      <c r="J601" s="34"/>
      <c r="K601" s="34"/>
      <c r="L601" s="47"/>
      <c r="M601" s="34"/>
      <c r="N601" s="34"/>
      <c r="O601" s="47"/>
      <c r="P601" s="34"/>
      <c r="Q601" s="34"/>
      <c r="R601" s="47"/>
      <c r="S601" s="1"/>
      <c r="T601" s="1"/>
      <c r="U601" s="1"/>
      <c r="V601" s="1"/>
      <c r="W601" s="52"/>
    </row>
    <row r="602" spans="1:23" ht="15.75" customHeight="1" x14ac:dyDescent="0.3">
      <c r="A602" s="66"/>
      <c r="B602" s="1"/>
      <c r="C602" s="1"/>
      <c r="D602" s="85"/>
      <c r="E602" s="38"/>
      <c r="F602" s="34"/>
      <c r="G602" s="34"/>
      <c r="H602" s="47"/>
      <c r="I602" s="34"/>
      <c r="J602" s="34"/>
      <c r="K602" s="34"/>
      <c r="L602" s="47"/>
      <c r="M602" s="34"/>
      <c r="N602" s="34"/>
      <c r="O602" s="47"/>
      <c r="P602" s="34"/>
      <c r="Q602" s="34"/>
      <c r="R602" s="47"/>
      <c r="S602" s="1"/>
      <c r="T602" s="1"/>
      <c r="U602" s="1"/>
      <c r="V602" s="1"/>
      <c r="W602" s="52"/>
    </row>
    <row r="603" spans="1:23" ht="15.75" customHeight="1" x14ac:dyDescent="0.3">
      <c r="A603" s="66"/>
      <c r="B603" s="1"/>
      <c r="C603" s="1"/>
      <c r="D603" s="85"/>
      <c r="E603" s="38"/>
      <c r="F603" s="34"/>
      <c r="G603" s="34"/>
      <c r="H603" s="47"/>
      <c r="I603" s="34"/>
      <c r="J603" s="34"/>
      <c r="K603" s="34"/>
      <c r="L603" s="47"/>
      <c r="M603" s="34"/>
      <c r="N603" s="34"/>
      <c r="O603" s="47"/>
      <c r="P603" s="34"/>
      <c r="Q603" s="34"/>
      <c r="R603" s="47"/>
      <c r="S603" s="1"/>
      <c r="T603" s="1"/>
      <c r="U603" s="1"/>
      <c r="V603" s="1"/>
      <c r="W603" s="52"/>
    </row>
    <row r="604" spans="1:23" ht="15.75" customHeight="1" x14ac:dyDescent="0.3">
      <c r="A604" s="66"/>
      <c r="B604" s="1"/>
      <c r="C604" s="1"/>
      <c r="D604" s="85"/>
      <c r="E604" s="38"/>
      <c r="F604" s="34"/>
      <c r="G604" s="34"/>
      <c r="H604" s="47"/>
      <c r="I604" s="34"/>
      <c r="J604" s="34"/>
      <c r="K604" s="34"/>
      <c r="L604" s="47"/>
      <c r="M604" s="34"/>
      <c r="N604" s="34"/>
      <c r="O604" s="47"/>
      <c r="P604" s="34"/>
      <c r="Q604" s="34"/>
      <c r="R604" s="47"/>
      <c r="S604" s="1"/>
      <c r="T604" s="1"/>
      <c r="U604" s="1"/>
      <c r="V604" s="1"/>
      <c r="W604" s="52"/>
    </row>
    <row r="605" spans="1:23" ht="15.75" customHeight="1" x14ac:dyDescent="0.3">
      <c r="A605" s="66"/>
      <c r="B605" s="1"/>
      <c r="C605" s="1"/>
      <c r="D605" s="85"/>
      <c r="E605" s="38"/>
      <c r="F605" s="34"/>
      <c r="G605" s="34"/>
      <c r="H605" s="47"/>
      <c r="I605" s="34"/>
      <c r="J605" s="34"/>
      <c r="K605" s="34"/>
      <c r="L605" s="47"/>
      <c r="M605" s="34"/>
      <c r="N605" s="34"/>
      <c r="O605" s="47"/>
      <c r="P605" s="34"/>
      <c r="Q605" s="34"/>
      <c r="R605" s="47"/>
      <c r="S605" s="1"/>
      <c r="T605" s="1"/>
      <c r="U605" s="1"/>
      <c r="V605" s="1"/>
      <c r="W605" s="52"/>
    </row>
    <row r="606" spans="1:23" ht="15.75" customHeight="1" x14ac:dyDescent="0.3">
      <c r="A606" s="66"/>
      <c r="B606" s="1"/>
      <c r="C606" s="1"/>
      <c r="D606" s="85"/>
      <c r="E606" s="38"/>
      <c r="F606" s="34"/>
      <c r="G606" s="34"/>
      <c r="H606" s="47"/>
      <c r="I606" s="34"/>
      <c r="J606" s="34"/>
      <c r="K606" s="34"/>
      <c r="L606" s="47"/>
      <c r="M606" s="34"/>
      <c r="N606" s="34"/>
      <c r="O606" s="47"/>
      <c r="P606" s="34"/>
      <c r="Q606" s="34"/>
      <c r="R606" s="47"/>
      <c r="S606" s="1"/>
      <c r="T606" s="1"/>
      <c r="U606" s="1"/>
      <c r="V606" s="1"/>
      <c r="W606" s="52"/>
    </row>
    <row r="607" spans="1:23" ht="15.75" customHeight="1" x14ac:dyDescent="0.3">
      <c r="A607" s="66"/>
      <c r="B607" s="1"/>
      <c r="C607" s="1"/>
      <c r="D607" s="85"/>
      <c r="E607" s="38"/>
      <c r="F607" s="34"/>
      <c r="G607" s="34"/>
      <c r="H607" s="47"/>
      <c r="I607" s="34"/>
      <c r="J607" s="34"/>
      <c r="K607" s="34"/>
      <c r="L607" s="47"/>
      <c r="M607" s="34"/>
      <c r="N607" s="34"/>
      <c r="O607" s="47"/>
      <c r="P607" s="34"/>
      <c r="Q607" s="34"/>
      <c r="R607" s="47"/>
      <c r="S607" s="1"/>
      <c r="T607" s="1"/>
      <c r="U607" s="1"/>
      <c r="V607" s="1"/>
      <c r="W607" s="52"/>
    </row>
    <row r="608" spans="1:23" ht="15.75" customHeight="1" x14ac:dyDescent="0.3">
      <c r="A608" s="66"/>
      <c r="B608" s="1"/>
      <c r="C608" s="1"/>
      <c r="D608" s="85"/>
      <c r="E608" s="38"/>
      <c r="F608" s="34"/>
      <c r="G608" s="34"/>
      <c r="H608" s="47"/>
      <c r="I608" s="34"/>
      <c r="J608" s="34"/>
      <c r="K608" s="34"/>
      <c r="L608" s="47"/>
      <c r="M608" s="34"/>
      <c r="N608" s="34"/>
      <c r="O608" s="47"/>
      <c r="P608" s="34"/>
      <c r="Q608" s="34"/>
      <c r="R608" s="47"/>
      <c r="S608" s="1"/>
      <c r="T608" s="1"/>
      <c r="U608" s="1"/>
      <c r="V608" s="1"/>
      <c r="W608" s="52"/>
    </row>
    <row r="609" spans="1:23" ht="15.75" customHeight="1" x14ac:dyDescent="0.3">
      <c r="A609" s="66"/>
      <c r="B609" s="1"/>
      <c r="C609" s="1"/>
      <c r="D609" s="85"/>
      <c r="E609" s="38"/>
      <c r="F609" s="34"/>
      <c r="G609" s="34"/>
      <c r="H609" s="47"/>
      <c r="I609" s="34"/>
      <c r="J609" s="34"/>
      <c r="K609" s="34"/>
      <c r="L609" s="47"/>
      <c r="M609" s="34"/>
      <c r="N609" s="34"/>
      <c r="O609" s="47"/>
      <c r="P609" s="34"/>
      <c r="Q609" s="34"/>
      <c r="R609" s="47"/>
      <c r="S609" s="1"/>
      <c r="T609" s="1"/>
      <c r="U609" s="1"/>
      <c r="V609" s="1"/>
      <c r="W609" s="52"/>
    </row>
    <row r="610" spans="1:23" ht="15.75" customHeight="1" x14ac:dyDescent="0.3">
      <c r="A610" s="66"/>
      <c r="B610" s="1"/>
      <c r="C610" s="1"/>
      <c r="D610" s="85"/>
      <c r="E610" s="38"/>
      <c r="F610" s="34"/>
      <c r="G610" s="34"/>
      <c r="H610" s="47"/>
      <c r="I610" s="34"/>
      <c r="J610" s="34"/>
      <c r="K610" s="34"/>
      <c r="L610" s="47"/>
      <c r="M610" s="34"/>
      <c r="N610" s="34"/>
      <c r="O610" s="47"/>
      <c r="P610" s="34"/>
      <c r="Q610" s="34"/>
      <c r="R610" s="47"/>
      <c r="S610" s="1"/>
      <c r="T610" s="1"/>
      <c r="U610" s="1"/>
      <c r="V610" s="1"/>
      <c r="W610" s="52"/>
    </row>
    <row r="611" spans="1:23" ht="15.75" customHeight="1" x14ac:dyDescent="0.3">
      <c r="A611" s="66"/>
      <c r="B611" s="1"/>
      <c r="C611" s="1"/>
      <c r="D611" s="85"/>
      <c r="E611" s="38"/>
      <c r="F611" s="34"/>
      <c r="G611" s="34"/>
      <c r="H611" s="47"/>
      <c r="I611" s="34"/>
      <c r="J611" s="34"/>
      <c r="K611" s="34"/>
      <c r="L611" s="47"/>
      <c r="M611" s="34"/>
      <c r="N611" s="34"/>
      <c r="O611" s="47"/>
      <c r="P611" s="34"/>
      <c r="Q611" s="34"/>
      <c r="R611" s="47"/>
      <c r="S611" s="1"/>
      <c r="T611" s="1"/>
      <c r="U611" s="1"/>
      <c r="V611" s="1"/>
      <c r="W611" s="52"/>
    </row>
    <row r="612" spans="1:23" ht="15.75" customHeight="1" x14ac:dyDescent="0.3">
      <c r="A612" s="66"/>
      <c r="B612" s="1"/>
      <c r="C612" s="1"/>
      <c r="D612" s="85"/>
      <c r="E612" s="38"/>
      <c r="F612" s="34"/>
      <c r="G612" s="34"/>
      <c r="H612" s="47"/>
      <c r="I612" s="34"/>
      <c r="J612" s="34"/>
      <c r="K612" s="34"/>
      <c r="L612" s="47"/>
      <c r="M612" s="34"/>
      <c r="N612" s="34"/>
      <c r="O612" s="47"/>
      <c r="P612" s="34"/>
      <c r="Q612" s="34"/>
      <c r="R612" s="47"/>
      <c r="S612" s="1"/>
      <c r="T612" s="1"/>
      <c r="U612" s="1"/>
      <c r="V612" s="1"/>
      <c r="W612" s="52"/>
    </row>
    <row r="613" spans="1:23" ht="15.75" customHeight="1" x14ac:dyDescent="0.3">
      <c r="A613" s="66"/>
      <c r="B613" s="1"/>
      <c r="C613" s="1"/>
      <c r="D613" s="85"/>
      <c r="E613" s="38"/>
      <c r="F613" s="34"/>
      <c r="G613" s="34"/>
      <c r="H613" s="47"/>
      <c r="I613" s="34"/>
      <c r="J613" s="34"/>
      <c r="K613" s="34"/>
      <c r="L613" s="47"/>
      <c r="M613" s="34"/>
      <c r="N613" s="34"/>
      <c r="O613" s="47"/>
      <c r="P613" s="34"/>
      <c r="Q613" s="34"/>
      <c r="R613" s="47"/>
      <c r="S613" s="1"/>
      <c r="T613" s="1"/>
      <c r="U613" s="1"/>
      <c r="V613" s="1"/>
      <c r="W613" s="52"/>
    </row>
    <row r="614" spans="1:23" ht="15.75" customHeight="1" x14ac:dyDescent="0.3">
      <c r="A614" s="66"/>
      <c r="B614" s="1"/>
      <c r="C614" s="1"/>
      <c r="D614" s="85"/>
      <c r="E614" s="38"/>
      <c r="F614" s="34"/>
      <c r="G614" s="34"/>
      <c r="H614" s="47"/>
      <c r="I614" s="34"/>
      <c r="J614" s="34"/>
      <c r="K614" s="34"/>
      <c r="L614" s="47"/>
      <c r="M614" s="34"/>
      <c r="N614" s="34"/>
      <c r="O614" s="47"/>
      <c r="P614" s="34"/>
      <c r="Q614" s="34"/>
      <c r="R614" s="47"/>
      <c r="S614" s="1"/>
      <c r="T614" s="1"/>
      <c r="U614" s="1"/>
      <c r="V614" s="1"/>
      <c r="W614" s="52"/>
    </row>
    <row r="615" spans="1:23" ht="15.75" customHeight="1" x14ac:dyDescent="0.3">
      <c r="A615" s="66"/>
      <c r="B615" s="1"/>
      <c r="C615" s="1"/>
      <c r="D615" s="85"/>
      <c r="E615" s="38"/>
      <c r="F615" s="34"/>
      <c r="G615" s="34"/>
      <c r="H615" s="47"/>
      <c r="I615" s="34"/>
      <c r="J615" s="34"/>
      <c r="K615" s="34"/>
      <c r="L615" s="47"/>
      <c r="M615" s="34"/>
      <c r="N615" s="34"/>
      <c r="O615" s="47"/>
      <c r="P615" s="34"/>
      <c r="Q615" s="34"/>
      <c r="R615" s="47"/>
      <c r="S615" s="1"/>
      <c r="T615" s="1"/>
      <c r="U615" s="1"/>
      <c r="V615" s="1"/>
      <c r="W615" s="52"/>
    </row>
    <row r="616" spans="1:23" ht="15.75" customHeight="1" x14ac:dyDescent="0.3">
      <c r="A616" s="66"/>
      <c r="B616" s="1"/>
      <c r="C616" s="1"/>
      <c r="D616" s="85"/>
      <c r="E616" s="38"/>
      <c r="F616" s="34"/>
      <c r="G616" s="34"/>
      <c r="H616" s="47"/>
      <c r="I616" s="34"/>
      <c r="J616" s="34"/>
      <c r="K616" s="34"/>
      <c r="L616" s="47"/>
      <c r="M616" s="34"/>
      <c r="N616" s="34"/>
      <c r="O616" s="47"/>
      <c r="P616" s="34"/>
      <c r="Q616" s="34"/>
      <c r="R616" s="47"/>
      <c r="S616" s="1"/>
      <c r="T616" s="1"/>
      <c r="U616" s="1"/>
      <c r="V616" s="1"/>
      <c r="W616" s="52"/>
    </row>
    <row r="617" spans="1:23" ht="15.75" customHeight="1" x14ac:dyDescent="0.3">
      <c r="A617" s="66"/>
      <c r="B617" s="1"/>
      <c r="C617" s="1"/>
      <c r="D617" s="85"/>
      <c r="E617" s="38"/>
      <c r="F617" s="34"/>
      <c r="G617" s="34"/>
      <c r="H617" s="47"/>
      <c r="I617" s="34"/>
      <c r="J617" s="34"/>
      <c r="K617" s="34"/>
      <c r="L617" s="47"/>
      <c r="M617" s="34"/>
      <c r="N617" s="34"/>
      <c r="O617" s="47"/>
      <c r="P617" s="34"/>
      <c r="Q617" s="34"/>
      <c r="R617" s="47"/>
      <c r="S617" s="1"/>
      <c r="T617" s="1"/>
      <c r="U617" s="1"/>
      <c r="V617" s="1"/>
      <c r="W617" s="52"/>
    </row>
    <row r="618" spans="1:23" ht="15.75" customHeight="1" x14ac:dyDescent="0.3">
      <c r="A618" s="66"/>
      <c r="B618" s="1"/>
      <c r="C618" s="1"/>
      <c r="D618" s="85"/>
      <c r="E618" s="38"/>
      <c r="F618" s="34"/>
      <c r="G618" s="34"/>
      <c r="H618" s="47"/>
      <c r="I618" s="34"/>
      <c r="J618" s="34"/>
      <c r="K618" s="34"/>
      <c r="L618" s="47"/>
      <c r="M618" s="34"/>
      <c r="N618" s="34"/>
      <c r="O618" s="47"/>
      <c r="P618" s="34"/>
      <c r="Q618" s="34"/>
      <c r="R618" s="47"/>
      <c r="S618" s="1"/>
      <c r="T618" s="1"/>
      <c r="U618" s="1"/>
      <c r="V618" s="1"/>
      <c r="W618" s="52"/>
    </row>
    <row r="619" spans="1:23" ht="15.75" customHeight="1" x14ac:dyDescent="0.3">
      <c r="A619" s="66"/>
      <c r="B619" s="1"/>
      <c r="C619" s="1"/>
      <c r="D619" s="85"/>
      <c r="E619" s="38"/>
      <c r="F619" s="34"/>
      <c r="G619" s="34"/>
      <c r="H619" s="47"/>
      <c r="I619" s="34"/>
      <c r="J619" s="34"/>
      <c r="K619" s="34"/>
      <c r="L619" s="47"/>
      <c r="M619" s="34"/>
      <c r="N619" s="34"/>
      <c r="O619" s="47"/>
      <c r="P619" s="34"/>
      <c r="Q619" s="34"/>
      <c r="R619" s="47"/>
      <c r="S619" s="1"/>
      <c r="T619" s="1"/>
      <c r="U619" s="1"/>
      <c r="V619" s="1"/>
      <c r="W619" s="52"/>
    </row>
    <row r="620" spans="1:23" ht="15.75" customHeight="1" x14ac:dyDescent="0.3">
      <c r="A620" s="66"/>
      <c r="B620" s="1"/>
      <c r="C620" s="1"/>
      <c r="D620" s="85"/>
      <c r="E620" s="38"/>
      <c r="F620" s="34"/>
      <c r="G620" s="34"/>
      <c r="H620" s="47"/>
      <c r="I620" s="34"/>
      <c r="J620" s="34"/>
      <c r="K620" s="34"/>
      <c r="L620" s="47"/>
      <c r="M620" s="34"/>
      <c r="N620" s="34"/>
      <c r="O620" s="47"/>
      <c r="P620" s="34"/>
      <c r="Q620" s="34"/>
      <c r="R620" s="47"/>
      <c r="S620" s="1"/>
      <c r="T620" s="1"/>
      <c r="U620" s="1"/>
      <c r="V620" s="1"/>
      <c r="W620" s="52"/>
    </row>
    <row r="621" spans="1:23" ht="15.75" customHeight="1" x14ac:dyDescent="0.3">
      <c r="A621" s="66"/>
      <c r="B621" s="1"/>
      <c r="C621" s="1"/>
      <c r="D621" s="85"/>
      <c r="E621" s="38"/>
      <c r="F621" s="34"/>
      <c r="G621" s="34"/>
      <c r="H621" s="47"/>
      <c r="I621" s="34"/>
      <c r="J621" s="34"/>
      <c r="K621" s="34"/>
      <c r="L621" s="47"/>
      <c r="M621" s="34"/>
      <c r="N621" s="34"/>
      <c r="O621" s="47"/>
      <c r="P621" s="34"/>
      <c r="Q621" s="34"/>
      <c r="R621" s="47"/>
      <c r="S621" s="1"/>
      <c r="T621" s="1"/>
      <c r="U621" s="1"/>
      <c r="V621" s="1"/>
      <c r="W621" s="52"/>
    </row>
    <row r="622" spans="1:23" ht="15.75" customHeight="1" x14ac:dyDescent="0.3">
      <c r="A622" s="66"/>
      <c r="B622" s="1"/>
      <c r="C622" s="1"/>
      <c r="D622" s="85"/>
      <c r="E622" s="38"/>
      <c r="F622" s="34"/>
      <c r="G622" s="34"/>
      <c r="H622" s="47"/>
      <c r="I622" s="34"/>
      <c r="J622" s="34"/>
      <c r="K622" s="34"/>
      <c r="L622" s="47"/>
      <c r="M622" s="34"/>
      <c r="N622" s="34"/>
      <c r="O622" s="47"/>
      <c r="P622" s="34"/>
      <c r="Q622" s="34"/>
      <c r="R622" s="47"/>
      <c r="S622" s="1"/>
      <c r="T622" s="1"/>
      <c r="U622" s="1"/>
      <c r="V622" s="1"/>
      <c r="W622" s="52"/>
    </row>
    <row r="623" spans="1:23" ht="15.75" customHeight="1" x14ac:dyDescent="0.3">
      <c r="A623" s="66"/>
      <c r="B623" s="1"/>
      <c r="C623" s="1"/>
      <c r="D623" s="85"/>
      <c r="E623" s="38"/>
      <c r="F623" s="34"/>
      <c r="G623" s="34"/>
      <c r="H623" s="47"/>
      <c r="I623" s="34"/>
      <c r="J623" s="34"/>
      <c r="K623" s="34"/>
      <c r="L623" s="47"/>
      <c r="M623" s="34"/>
      <c r="N623" s="34"/>
      <c r="O623" s="47"/>
      <c r="P623" s="34"/>
      <c r="Q623" s="34"/>
      <c r="R623" s="47"/>
      <c r="S623" s="1"/>
      <c r="T623" s="1"/>
      <c r="U623" s="1"/>
      <c r="V623" s="1"/>
      <c r="W623" s="52"/>
    </row>
    <row r="624" spans="1:23" ht="15.75" customHeight="1" x14ac:dyDescent="0.3">
      <c r="A624" s="66"/>
      <c r="B624" s="1"/>
      <c r="C624" s="1"/>
      <c r="D624" s="85"/>
      <c r="E624" s="38"/>
      <c r="F624" s="34"/>
      <c r="G624" s="34"/>
      <c r="H624" s="47"/>
      <c r="I624" s="34"/>
      <c r="J624" s="34"/>
      <c r="K624" s="34"/>
      <c r="L624" s="47"/>
      <c r="M624" s="34"/>
      <c r="N624" s="34"/>
      <c r="O624" s="47"/>
      <c r="P624" s="34"/>
      <c r="Q624" s="34"/>
      <c r="R624" s="47"/>
      <c r="S624" s="1"/>
      <c r="T624" s="1"/>
      <c r="U624" s="1"/>
      <c r="V624" s="1"/>
      <c r="W624" s="52"/>
    </row>
    <row r="625" spans="1:23" ht="15.75" customHeight="1" x14ac:dyDescent="0.3">
      <c r="A625" s="66"/>
      <c r="B625" s="1"/>
      <c r="C625" s="1"/>
      <c r="D625" s="85"/>
      <c r="E625" s="38"/>
      <c r="F625" s="34"/>
      <c r="G625" s="34"/>
      <c r="H625" s="47"/>
      <c r="I625" s="34"/>
      <c r="J625" s="34"/>
      <c r="K625" s="34"/>
      <c r="L625" s="47"/>
      <c r="M625" s="34"/>
      <c r="N625" s="34"/>
      <c r="O625" s="47"/>
      <c r="P625" s="34"/>
      <c r="Q625" s="34"/>
      <c r="R625" s="47"/>
      <c r="S625" s="1"/>
      <c r="T625" s="1"/>
      <c r="U625" s="1"/>
      <c r="V625" s="1"/>
      <c r="W625" s="52"/>
    </row>
    <row r="626" spans="1:23" ht="15.75" customHeight="1" x14ac:dyDescent="0.3">
      <c r="A626" s="66"/>
      <c r="B626" s="1"/>
      <c r="C626" s="1"/>
      <c r="D626" s="85"/>
      <c r="E626" s="38"/>
      <c r="F626" s="34"/>
      <c r="G626" s="34"/>
      <c r="H626" s="47"/>
      <c r="I626" s="34"/>
      <c r="J626" s="34"/>
      <c r="K626" s="34"/>
      <c r="L626" s="47"/>
      <c r="M626" s="34"/>
      <c r="N626" s="34"/>
      <c r="O626" s="47"/>
      <c r="P626" s="34"/>
      <c r="Q626" s="34"/>
      <c r="R626" s="47"/>
      <c r="S626" s="1"/>
      <c r="T626" s="1"/>
      <c r="U626" s="1"/>
      <c r="V626" s="1"/>
      <c r="W626" s="52"/>
    </row>
    <row r="627" spans="1:23" ht="15.75" customHeight="1" x14ac:dyDescent="0.3">
      <c r="A627" s="66"/>
      <c r="B627" s="1"/>
      <c r="C627" s="1"/>
      <c r="D627" s="85"/>
      <c r="E627" s="38"/>
      <c r="F627" s="34"/>
      <c r="G627" s="34"/>
      <c r="H627" s="47"/>
      <c r="I627" s="34"/>
      <c r="J627" s="34"/>
      <c r="K627" s="34"/>
      <c r="L627" s="47"/>
      <c r="M627" s="34"/>
      <c r="N627" s="34"/>
      <c r="O627" s="47"/>
      <c r="P627" s="34"/>
      <c r="Q627" s="34"/>
      <c r="R627" s="47"/>
      <c r="S627" s="1"/>
      <c r="T627" s="1"/>
      <c r="U627" s="1"/>
      <c r="V627" s="1"/>
      <c r="W627" s="52"/>
    </row>
    <row r="628" spans="1:23" ht="15.75" customHeight="1" x14ac:dyDescent="0.3">
      <c r="A628" s="66"/>
      <c r="B628" s="1"/>
      <c r="C628" s="1"/>
      <c r="D628" s="85"/>
      <c r="E628" s="38"/>
      <c r="F628" s="34"/>
      <c r="G628" s="34"/>
      <c r="H628" s="47"/>
      <c r="I628" s="34"/>
      <c r="J628" s="34"/>
      <c r="K628" s="34"/>
      <c r="L628" s="47"/>
      <c r="M628" s="34"/>
      <c r="N628" s="34"/>
      <c r="O628" s="47"/>
      <c r="P628" s="34"/>
      <c r="Q628" s="34"/>
      <c r="R628" s="47"/>
      <c r="S628" s="1"/>
      <c r="T628" s="1"/>
      <c r="U628" s="1"/>
      <c r="V628" s="1"/>
      <c r="W628" s="52"/>
    </row>
    <row r="629" spans="1:23" ht="15.75" customHeight="1" x14ac:dyDescent="0.3">
      <c r="A629" s="66"/>
      <c r="B629" s="1"/>
      <c r="C629" s="1"/>
      <c r="D629" s="85"/>
      <c r="E629" s="38"/>
      <c r="F629" s="34"/>
      <c r="G629" s="34"/>
      <c r="H629" s="47"/>
      <c r="I629" s="34"/>
      <c r="J629" s="34"/>
      <c r="K629" s="34"/>
      <c r="L629" s="47"/>
      <c r="M629" s="34"/>
      <c r="N629" s="34"/>
      <c r="O629" s="47"/>
      <c r="P629" s="34"/>
      <c r="Q629" s="34"/>
      <c r="R629" s="47"/>
      <c r="S629" s="1"/>
      <c r="T629" s="1"/>
      <c r="U629" s="1"/>
      <c r="V629" s="1"/>
      <c r="W629" s="52"/>
    </row>
    <row r="630" spans="1:23" ht="15.75" customHeight="1" x14ac:dyDescent="0.3">
      <c r="A630" s="66"/>
      <c r="B630" s="1"/>
      <c r="C630" s="1"/>
      <c r="D630" s="85"/>
      <c r="E630" s="38"/>
      <c r="F630" s="34"/>
      <c r="G630" s="34"/>
      <c r="H630" s="47"/>
      <c r="I630" s="34"/>
      <c r="J630" s="34"/>
      <c r="K630" s="34"/>
      <c r="L630" s="47"/>
      <c r="M630" s="34"/>
      <c r="N630" s="34"/>
      <c r="O630" s="47"/>
      <c r="P630" s="34"/>
      <c r="Q630" s="34"/>
      <c r="R630" s="47"/>
      <c r="S630" s="1"/>
      <c r="T630" s="1"/>
      <c r="U630" s="1"/>
      <c r="V630" s="1"/>
      <c r="W630" s="52"/>
    </row>
    <row r="631" spans="1:23" ht="15.75" customHeight="1" x14ac:dyDescent="0.3">
      <c r="A631" s="66"/>
      <c r="B631" s="1"/>
      <c r="C631" s="1"/>
      <c r="D631" s="85"/>
      <c r="E631" s="38"/>
      <c r="F631" s="34"/>
      <c r="G631" s="34"/>
      <c r="H631" s="47"/>
      <c r="I631" s="34"/>
      <c r="J631" s="34"/>
      <c r="K631" s="34"/>
      <c r="L631" s="47"/>
      <c r="M631" s="34"/>
      <c r="N631" s="34"/>
      <c r="O631" s="47"/>
      <c r="P631" s="34"/>
      <c r="Q631" s="34"/>
      <c r="R631" s="47"/>
      <c r="S631" s="1"/>
      <c r="T631" s="1"/>
      <c r="U631" s="1"/>
      <c r="V631" s="1"/>
      <c r="W631" s="52"/>
    </row>
    <row r="632" spans="1:23" ht="15.75" customHeight="1" x14ac:dyDescent="0.3">
      <c r="A632" s="66"/>
      <c r="B632" s="1"/>
      <c r="C632" s="1"/>
      <c r="D632" s="85"/>
      <c r="E632" s="38"/>
      <c r="F632" s="34"/>
      <c r="G632" s="34"/>
      <c r="H632" s="47"/>
      <c r="I632" s="34"/>
      <c r="J632" s="34"/>
      <c r="K632" s="34"/>
      <c r="L632" s="47"/>
      <c r="M632" s="34"/>
      <c r="N632" s="34"/>
      <c r="O632" s="47"/>
      <c r="P632" s="34"/>
      <c r="Q632" s="34"/>
      <c r="R632" s="47"/>
      <c r="S632" s="1"/>
      <c r="T632" s="1"/>
      <c r="U632" s="1"/>
      <c r="V632" s="1"/>
      <c r="W632" s="52"/>
    </row>
    <row r="633" spans="1:23" ht="15.75" customHeight="1" x14ac:dyDescent="0.3">
      <c r="A633" s="66"/>
      <c r="B633" s="1"/>
      <c r="C633" s="1"/>
      <c r="D633" s="85"/>
      <c r="E633" s="38"/>
      <c r="F633" s="34"/>
      <c r="G633" s="34"/>
      <c r="H633" s="47"/>
      <c r="I633" s="34"/>
      <c r="J633" s="34"/>
      <c r="K633" s="34"/>
      <c r="L633" s="47"/>
      <c r="M633" s="34"/>
      <c r="N633" s="34"/>
      <c r="O633" s="47"/>
      <c r="P633" s="34"/>
      <c r="Q633" s="34"/>
      <c r="R633" s="47"/>
      <c r="S633" s="1"/>
      <c r="T633" s="1"/>
      <c r="U633" s="1"/>
      <c r="V633" s="1"/>
      <c r="W633" s="52"/>
    </row>
    <row r="634" spans="1:23" ht="15.75" customHeight="1" x14ac:dyDescent="0.3">
      <c r="A634" s="66"/>
      <c r="B634" s="1"/>
      <c r="C634" s="1"/>
      <c r="D634" s="85"/>
      <c r="E634" s="38"/>
      <c r="F634" s="34"/>
      <c r="G634" s="34"/>
      <c r="H634" s="47"/>
      <c r="I634" s="34"/>
      <c r="J634" s="34"/>
      <c r="K634" s="34"/>
      <c r="L634" s="47"/>
      <c r="M634" s="34"/>
      <c r="N634" s="34"/>
      <c r="O634" s="47"/>
      <c r="P634" s="34"/>
      <c r="Q634" s="34"/>
      <c r="R634" s="47"/>
      <c r="S634" s="1"/>
      <c r="T634" s="1"/>
      <c r="U634" s="1"/>
      <c r="V634" s="1"/>
      <c r="W634" s="52"/>
    </row>
    <row r="635" spans="1:23" ht="15.75" customHeight="1" x14ac:dyDescent="0.3">
      <c r="A635" s="66"/>
      <c r="B635" s="1"/>
      <c r="C635" s="1"/>
      <c r="D635" s="85"/>
      <c r="E635" s="38"/>
      <c r="F635" s="34"/>
      <c r="G635" s="34"/>
      <c r="H635" s="47"/>
      <c r="I635" s="34"/>
      <c r="J635" s="34"/>
      <c r="K635" s="34"/>
      <c r="L635" s="47"/>
      <c r="M635" s="34"/>
      <c r="N635" s="34"/>
      <c r="O635" s="47"/>
      <c r="P635" s="34"/>
      <c r="Q635" s="34"/>
      <c r="R635" s="47"/>
      <c r="S635" s="1"/>
      <c r="T635" s="1"/>
      <c r="U635" s="1"/>
      <c r="V635" s="1"/>
      <c r="W635" s="52"/>
    </row>
    <row r="636" spans="1:23" ht="15.75" customHeight="1" x14ac:dyDescent="0.3">
      <c r="A636" s="66"/>
      <c r="B636" s="1"/>
      <c r="C636" s="1"/>
      <c r="D636" s="85"/>
      <c r="E636" s="38"/>
      <c r="F636" s="34"/>
      <c r="G636" s="34"/>
      <c r="H636" s="47"/>
      <c r="I636" s="34"/>
      <c r="J636" s="34"/>
      <c r="K636" s="34"/>
      <c r="L636" s="47"/>
      <c r="M636" s="34"/>
      <c r="N636" s="34"/>
      <c r="O636" s="47"/>
      <c r="P636" s="34"/>
      <c r="Q636" s="34"/>
      <c r="R636" s="47"/>
      <c r="S636" s="1"/>
      <c r="T636" s="1"/>
      <c r="U636" s="1"/>
      <c r="V636" s="1"/>
      <c r="W636" s="52"/>
    </row>
    <row r="637" spans="1:23" ht="15.75" customHeight="1" x14ac:dyDescent="0.3">
      <c r="A637" s="66"/>
      <c r="B637" s="1"/>
      <c r="C637" s="1"/>
      <c r="D637" s="85"/>
      <c r="E637" s="38"/>
      <c r="F637" s="34"/>
      <c r="G637" s="34"/>
      <c r="H637" s="47"/>
      <c r="I637" s="34"/>
      <c r="J637" s="34"/>
      <c r="K637" s="34"/>
      <c r="L637" s="47"/>
      <c r="M637" s="34"/>
      <c r="N637" s="34"/>
      <c r="O637" s="47"/>
      <c r="P637" s="34"/>
      <c r="Q637" s="34"/>
      <c r="R637" s="47"/>
      <c r="S637" s="1"/>
      <c r="T637" s="1"/>
      <c r="U637" s="1"/>
      <c r="V637" s="1"/>
      <c r="W637" s="52"/>
    </row>
    <row r="638" spans="1:23" ht="15.75" customHeight="1" x14ac:dyDescent="0.3">
      <c r="A638" s="66"/>
      <c r="B638" s="1"/>
      <c r="C638" s="1"/>
      <c r="D638" s="85"/>
      <c r="E638" s="38"/>
      <c r="F638" s="34"/>
      <c r="G638" s="34"/>
      <c r="H638" s="47"/>
      <c r="I638" s="34"/>
      <c r="J638" s="34"/>
      <c r="K638" s="34"/>
      <c r="L638" s="47"/>
      <c r="M638" s="34"/>
      <c r="N638" s="34"/>
      <c r="O638" s="47"/>
      <c r="P638" s="34"/>
      <c r="Q638" s="34"/>
      <c r="R638" s="47"/>
      <c r="S638" s="1"/>
      <c r="T638" s="1"/>
      <c r="U638" s="1"/>
      <c r="V638" s="1"/>
      <c r="W638" s="52"/>
    </row>
    <row r="639" spans="1:23" ht="15.75" customHeight="1" x14ac:dyDescent="0.3">
      <c r="A639" s="66"/>
      <c r="B639" s="1"/>
      <c r="C639" s="1"/>
      <c r="D639" s="85"/>
      <c r="E639" s="38"/>
      <c r="F639" s="34"/>
      <c r="G639" s="34"/>
      <c r="H639" s="47"/>
      <c r="I639" s="34"/>
      <c r="J639" s="34"/>
      <c r="K639" s="34"/>
      <c r="L639" s="47"/>
      <c r="M639" s="34"/>
      <c r="N639" s="34"/>
      <c r="O639" s="47"/>
      <c r="P639" s="34"/>
      <c r="Q639" s="34"/>
      <c r="R639" s="47"/>
      <c r="S639" s="1"/>
      <c r="T639" s="1"/>
      <c r="U639" s="1"/>
      <c r="V639" s="1"/>
      <c r="W639" s="52"/>
    </row>
    <row r="640" spans="1:23" ht="15.75" customHeight="1" x14ac:dyDescent="0.3">
      <c r="A640" s="66"/>
      <c r="B640" s="1"/>
      <c r="C640" s="1"/>
      <c r="D640" s="85"/>
      <c r="E640" s="38"/>
      <c r="F640" s="34"/>
      <c r="G640" s="34"/>
      <c r="H640" s="47"/>
      <c r="I640" s="34"/>
      <c r="J640" s="34"/>
      <c r="K640" s="34"/>
      <c r="L640" s="47"/>
      <c r="M640" s="34"/>
      <c r="N640" s="34"/>
      <c r="O640" s="47"/>
      <c r="P640" s="34"/>
      <c r="Q640" s="34"/>
      <c r="R640" s="47"/>
      <c r="S640" s="1"/>
      <c r="T640" s="1"/>
      <c r="U640" s="1"/>
      <c r="V640" s="1"/>
      <c r="W640" s="52"/>
    </row>
    <row r="641" spans="1:23" ht="15.75" customHeight="1" x14ac:dyDescent="0.3">
      <c r="A641" s="66"/>
      <c r="B641" s="1"/>
      <c r="C641" s="1"/>
      <c r="D641" s="85"/>
      <c r="E641" s="38"/>
      <c r="F641" s="34"/>
      <c r="G641" s="34"/>
      <c r="H641" s="47"/>
      <c r="I641" s="34"/>
      <c r="J641" s="34"/>
      <c r="K641" s="34"/>
      <c r="L641" s="47"/>
      <c r="M641" s="34"/>
      <c r="N641" s="34"/>
      <c r="O641" s="47"/>
      <c r="P641" s="34"/>
      <c r="Q641" s="34"/>
      <c r="R641" s="47"/>
      <c r="S641" s="1"/>
      <c r="T641" s="1"/>
      <c r="U641" s="1"/>
      <c r="V641" s="1"/>
      <c r="W641" s="52"/>
    </row>
    <row r="642" spans="1:23" ht="15.75" customHeight="1" x14ac:dyDescent="0.3">
      <c r="A642" s="66"/>
      <c r="B642" s="1"/>
      <c r="C642" s="1"/>
      <c r="D642" s="85"/>
      <c r="E642" s="38"/>
      <c r="F642" s="34"/>
      <c r="G642" s="34"/>
      <c r="H642" s="47"/>
      <c r="I642" s="34"/>
      <c r="J642" s="34"/>
      <c r="K642" s="34"/>
      <c r="L642" s="47"/>
      <c r="M642" s="34"/>
      <c r="N642" s="34"/>
      <c r="O642" s="47"/>
      <c r="P642" s="34"/>
      <c r="Q642" s="34"/>
      <c r="R642" s="47"/>
      <c r="S642" s="1"/>
      <c r="T642" s="1"/>
      <c r="U642" s="1"/>
      <c r="V642" s="1"/>
      <c r="W642" s="52"/>
    </row>
    <row r="643" spans="1:23" ht="15.75" customHeight="1" x14ac:dyDescent="0.3">
      <c r="A643" s="66"/>
      <c r="B643" s="1"/>
      <c r="C643" s="1"/>
      <c r="D643" s="85"/>
      <c r="E643" s="38"/>
      <c r="F643" s="34"/>
      <c r="G643" s="34"/>
      <c r="H643" s="47"/>
      <c r="I643" s="34"/>
      <c r="J643" s="34"/>
      <c r="K643" s="34"/>
      <c r="L643" s="47"/>
      <c r="M643" s="34"/>
      <c r="N643" s="34"/>
      <c r="O643" s="47"/>
      <c r="P643" s="34"/>
      <c r="Q643" s="34"/>
      <c r="R643" s="47"/>
      <c r="S643" s="1"/>
      <c r="T643" s="1"/>
      <c r="U643" s="1"/>
      <c r="V643" s="1"/>
      <c r="W643" s="52"/>
    </row>
    <row r="644" spans="1:23" ht="15.75" customHeight="1" x14ac:dyDescent="0.3">
      <c r="A644" s="66"/>
      <c r="B644" s="1"/>
      <c r="C644" s="1"/>
      <c r="D644" s="85"/>
      <c r="E644" s="38"/>
      <c r="F644" s="34"/>
      <c r="G644" s="34"/>
      <c r="H644" s="47"/>
      <c r="I644" s="34"/>
      <c r="J644" s="34"/>
      <c r="K644" s="34"/>
      <c r="L644" s="47"/>
      <c r="M644" s="34"/>
      <c r="N644" s="34"/>
      <c r="O644" s="47"/>
      <c r="P644" s="34"/>
      <c r="Q644" s="34"/>
      <c r="R644" s="47"/>
      <c r="S644" s="1"/>
      <c r="T644" s="1"/>
      <c r="U644" s="1"/>
      <c r="V644" s="1"/>
      <c r="W644" s="52"/>
    </row>
    <row r="645" spans="1:23" ht="15.75" customHeight="1" x14ac:dyDescent="0.3">
      <c r="A645" s="66"/>
      <c r="B645" s="1"/>
      <c r="C645" s="1"/>
      <c r="D645" s="85"/>
      <c r="E645" s="38"/>
      <c r="F645" s="34"/>
      <c r="G645" s="34"/>
      <c r="H645" s="47"/>
      <c r="I645" s="34"/>
      <c r="J645" s="34"/>
      <c r="K645" s="34"/>
      <c r="L645" s="47"/>
      <c r="M645" s="34"/>
      <c r="N645" s="34"/>
      <c r="O645" s="47"/>
      <c r="P645" s="34"/>
      <c r="Q645" s="34"/>
      <c r="R645" s="47"/>
      <c r="S645" s="1"/>
      <c r="T645" s="1"/>
      <c r="U645" s="1"/>
      <c r="V645" s="1"/>
      <c r="W645" s="52"/>
    </row>
    <row r="646" spans="1:23" ht="15.75" customHeight="1" x14ac:dyDescent="0.3">
      <c r="A646" s="66"/>
      <c r="B646" s="1"/>
      <c r="C646" s="1"/>
      <c r="D646" s="85"/>
      <c r="E646" s="38"/>
      <c r="F646" s="34"/>
      <c r="G646" s="34"/>
      <c r="H646" s="47"/>
      <c r="I646" s="34"/>
      <c r="J646" s="34"/>
      <c r="K646" s="34"/>
      <c r="L646" s="47"/>
      <c r="M646" s="34"/>
      <c r="N646" s="34"/>
      <c r="O646" s="47"/>
      <c r="P646" s="34"/>
      <c r="Q646" s="34"/>
      <c r="R646" s="47"/>
      <c r="S646" s="1"/>
      <c r="T646" s="1"/>
      <c r="U646" s="1"/>
      <c r="V646" s="1"/>
      <c r="W646" s="52"/>
    </row>
    <row r="647" spans="1:23" ht="15.75" customHeight="1" x14ac:dyDescent="0.3">
      <c r="A647" s="66"/>
      <c r="B647" s="1"/>
      <c r="C647" s="1"/>
      <c r="D647" s="85"/>
      <c r="E647" s="38"/>
      <c r="F647" s="34"/>
      <c r="G647" s="34"/>
      <c r="H647" s="47"/>
      <c r="I647" s="34"/>
      <c r="J647" s="34"/>
      <c r="K647" s="34"/>
      <c r="L647" s="47"/>
      <c r="M647" s="34"/>
      <c r="N647" s="34"/>
      <c r="O647" s="47"/>
      <c r="P647" s="34"/>
      <c r="Q647" s="34"/>
      <c r="R647" s="47"/>
      <c r="S647" s="1"/>
      <c r="T647" s="1"/>
      <c r="U647" s="1"/>
      <c r="V647" s="1"/>
      <c r="W647" s="52"/>
    </row>
    <row r="648" spans="1:23" ht="15.75" customHeight="1" x14ac:dyDescent="0.3">
      <c r="A648" s="66"/>
      <c r="B648" s="1"/>
      <c r="C648" s="1"/>
      <c r="D648" s="85"/>
      <c r="E648" s="38"/>
      <c r="F648" s="34"/>
      <c r="G648" s="34"/>
      <c r="H648" s="47"/>
      <c r="I648" s="34"/>
      <c r="J648" s="34"/>
      <c r="K648" s="34"/>
      <c r="L648" s="47"/>
      <c r="M648" s="34"/>
      <c r="N648" s="34"/>
      <c r="O648" s="47"/>
      <c r="P648" s="34"/>
      <c r="Q648" s="34"/>
      <c r="R648" s="47"/>
      <c r="S648" s="1"/>
      <c r="T648" s="1"/>
      <c r="U648" s="1"/>
      <c r="V648" s="1"/>
      <c r="W648" s="52"/>
    </row>
    <row r="649" spans="1:23" ht="15.75" customHeight="1" x14ac:dyDescent="0.3">
      <c r="A649" s="66"/>
      <c r="B649" s="1"/>
      <c r="C649" s="1"/>
      <c r="D649" s="85"/>
      <c r="E649" s="38"/>
      <c r="F649" s="34"/>
      <c r="G649" s="34"/>
      <c r="H649" s="47"/>
      <c r="I649" s="34"/>
      <c r="J649" s="34"/>
      <c r="K649" s="34"/>
      <c r="L649" s="47"/>
      <c r="M649" s="34"/>
      <c r="N649" s="34"/>
      <c r="O649" s="47"/>
      <c r="P649" s="34"/>
      <c r="Q649" s="34"/>
      <c r="R649" s="47"/>
      <c r="S649" s="1"/>
      <c r="T649" s="1"/>
      <c r="U649" s="1"/>
      <c r="V649" s="1"/>
      <c r="W649" s="52"/>
    </row>
    <row r="650" spans="1:23" ht="15.75" customHeight="1" x14ac:dyDescent="0.3">
      <c r="A650" s="66"/>
      <c r="B650" s="1"/>
      <c r="C650" s="1"/>
      <c r="D650" s="85"/>
      <c r="E650" s="38"/>
      <c r="F650" s="34"/>
      <c r="G650" s="34"/>
      <c r="H650" s="47"/>
      <c r="I650" s="34"/>
      <c r="J650" s="34"/>
      <c r="K650" s="34"/>
      <c r="L650" s="47"/>
      <c r="M650" s="34"/>
      <c r="N650" s="34"/>
      <c r="O650" s="47"/>
      <c r="P650" s="34"/>
      <c r="Q650" s="34"/>
      <c r="R650" s="47"/>
      <c r="S650" s="1"/>
      <c r="T650" s="1"/>
      <c r="U650" s="1"/>
      <c r="V650" s="1"/>
      <c r="W650" s="52"/>
    </row>
    <row r="651" spans="1:23" ht="15.75" customHeight="1" x14ac:dyDescent="0.3">
      <c r="A651" s="66"/>
      <c r="B651" s="1"/>
      <c r="C651" s="1"/>
      <c r="D651" s="85"/>
      <c r="E651" s="38"/>
      <c r="F651" s="34"/>
      <c r="G651" s="34"/>
      <c r="H651" s="47"/>
      <c r="I651" s="34"/>
      <c r="J651" s="34"/>
      <c r="K651" s="34"/>
      <c r="L651" s="47"/>
      <c r="M651" s="34"/>
      <c r="N651" s="34"/>
      <c r="O651" s="47"/>
      <c r="P651" s="34"/>
      <c r="Q651" s="34"/>
      <c r="R651" s="47"/>
      <c r="S651" s="1"/>
      <c r="T651" s="1"/>
      <c r="U651" s="1"/>
      <c r="V651" s="1"/>
      <c r="W651" s="52"/>
    </row>
    <row r="652" spans="1:23" ht="15.75" customHeight="1" x14ac:dyDescent="0.3">
      <c r="A652" s="66"/>
      <c r="B652" s="1"/>
      <c r="C652" s="1"/>
      <c r="D652" s="85"/>
      <c r="E652" s="38"/>
      <c r="F652" s="34"/>
      <c r="G652" s="34"/>
      <c r="H652" s="47"/>
      <c r="I652" s="34"/>
      <c r="J652" s="34"/>
      <c r="K652" s="34"/>
      <c r="L652" s="47"/>
      <c r="M652" s="34"/>
      <c r="N652" s="34"/>
      <c r="O652" s="47"/>
      <c r="P652" s="34"/>
      <c r="Q652" s="34"/>
      <c r="R652" s="47"/>
      <c r="S652" s="1"/>
      <c r="T652" s="1"/>
      <c r="U652" s="1"/>
      <c r="V652" s="1"/>
      <c r="W652" s="52"/>
    </row>
    <row r="653" spans="1:23" ht="15.75" customHeight="1" x14ac:dyDescent="0.3">
      <c r="A653" s="66"/>
      <c r="B653" s="1"/>
      <c r="C653" s="1"/>
      <c r="D653" s="85"/>
      <c r="E653" s="38"/>
      <c r="F653" s="34"/>
      <c r="G653" s="34"/>
      <c r="H653" s="47"/>
      <c r="I653" s="34"/>
      <c r="J653" s="34"/>
      <c r="K653" s="34"/>
      <c r="L653" s="47"/>
      <c r="M653" s="34"/>
      <c r="N653" s="34"/>
      <c r="O653" s="47"/>
      <c r="P653" s="34"/>
      <c r="Q653" s="34"/>
      <c r="R653" s="47"/>
      <c r="S653" s="1"/>
      <c r="T653" s="1"/>
      <c r="U653" s="1"/>
      <c r="V653" s="1"/>
      <c r="W653" s="52"/>
    </row>
    <row r="654" spans="1:23" ht="15.75" customHeight="1" x14ac:dyDescent="0.3">
      <c r="A654" s="66"/>
      <c r="B654" s="1"/>
      <c r="C654" s="1"/>
      <c r="D654" s="85"/>
      <c r="E654" s="38"/>
      <c r="F654" s="34"/>
      <c r="G654" s="34"/>
      <c r="H654" s="47"/>
      <c r="I654" s="34"/>
      <c r="J654" s="34"/>
      <c r="K654" s="34"/>
      <c r="L654" s="47"/>
      <c r="M654" s="34"/>
      <c r="N654" s="34"/>
      <c r="O654" s="47"/>
      <c r="P654" s="34"/>
      <c r="Q654" s="34"/>
      <c r="R654" s="47"/>
      <c r="S654" s="1"/>
      <c r="T654" s="1"/>
      <c r="U654" s="1"/>
      <c r="V654" s="1"/>
      <c r="W654" s="52"/>
    </row>
    <row r="655" spans="1:23" ht="15.75" customHeight="1" x14ac:dyDescent="0.3">
      <c r="A655" s="66"/>
      <c r="B655" s="1"/>
      <c r="C655" s="1"/>
      <c r="D655" s="85"/>
      <c r="E655" s="38"/>
      <c r="F655" s="34"/>
      <c r="G655" s="34"/>
      <c r="H655" s="47"/>
      <c r="I655" s="34"/>
      <c r="J655" s="34"/>
      <c r="K655" s="34"/>
      <c r="L655" s="47"/>
      <c r="M655" s="34"/>
      <c r="N655" s="34"/>
      <c r="O655" s="47"/>
      <c r="P655" s="34"/>
      <c r="Q655" s="34"/>
      <c r="R655" s="47"/>
      <c r="S655" s="1"/>
      <c r="T655" s="1"/>
      <c r="U655" s="1"/>
      <c r="V655" s="1"/>
      <c r="W655" s="52"/>
    </row>
    <row r="656" spans="1:23" ht="15.75" customHeight="1" x14ac:dyDescent="0.3">
      <c r="A656" s="66"/>
      <c r="B656" s="1"/>
      <c r="C656" s="1"/>
      <c r="D656" s="85"/>
      <c r="E656" s="38"/>
      <c r="F656" s="34"/>
      <c r="G656" s="34"/>
      <c r="H656" s="47"/>
      <c r="I656" s="34"/>
      <c r="J656" s="34"/>
      <c r="K656" s="34"/>
      <c r="L656" s="47"/>
      <c r="M656" s="34"/>
      <c r="N656" s="34"/>
      <c r="O656" s="47"/>
      <c r="P656" s="34"/>
      <c r="Q656" s="34"/>
      <c r="R656" s="47"/>
      <c r="S656" s="1"/>
      <c r="T656" s="1"/>
      <c r="U656" s="1"/>
      <c r="V656" s="1"/>
      <c r="W656" s="52"/>
    </row>
    <row r="657" spans="1:23" ht="15.75" customHeight="1" x14ac:dyDescent="0.3">
      <c r="A657" s="66"/>
      <c r="B657" s="1"/>
      <c r="C657" s="1"/>
      <c r="D657" s="85"/>
      <c r="E657" s="38"/>
      <c r="F657" s="34"/>
      <c r="G657" s="34"/>
      <c r="H657" s="47"/>
      <c r="I657" s="34"/>
      <c r="J657" s="34"/>
      <c r="K657" s="34"/>
      <c r="L657" s="47"/>
      <c r="M657" s="34"/>
      <c r="N657" s="34"/>
      <c r="O657" s="47"/>
      <c r="P657" s="34"/>
      <c r="Q657" s="34"/>
      <c r="R657" s="47"/>
      <c r="S657" s="1"/>
      <c r="T657" s="1"/>
      <c r="U657" s="1"/>
      <c r="V657" s="1"/>
      <c r="W657" s="52"/>
    </row>
    <row r="658" spans="1:23" ht="15.75" customHeight="1" x14ac:dyDescent="0.3">
      <c r="A658" s="66"/>
      <c r="B658" s="1"/>
      <c r="C658" s="1"/>
      <c r="D658" s="85"/>
      <c r="E658" s="38"/>
      <c r="F658" s="34"/>
      <c r="G658" s="34"/>
      <c r="H658" s="47"/>
      <c r="I658" s="34"/>
      <c r="J658" s="34"/>
      <c r="K658" s="34"/>
      <c r="L658" s="47"/>
      <c r="M658" s="34"/>
      <c r="N658" s="34"/>
      <c r="O658" s="47"/>
      <c r="P658" s="34"/>
      <c r="Q658" s="34"/>
      <c r="R658" s="47"/>
      <c r="S658" s="1"/>
      <c r="T658" s="1"/>
      <c r="U658" s="1"/>
      <c r="V658" s="1"/>
      <c r="W658" s="52"/>
    </row>
    <row r="659" spans="1:23" ht="15.75" customHeight="1" x14ac:dyDescent="0.3">
      <c r="A659" s="66"/>
      <c r="B659" s="1"/>
      <c r="C659" s="1"/>
      <c r="D659" s="85"/>
      <c r="E659" s="38"/>
      <c r="F659" s="34"/>
      <c r="G659" s="34"/>
      <c r="H659" s="47"/>
      <c r="I659" s="34"/>
      <c r="J659" s="34"/>
      <c r="K659" s="34"/>
      <c r="L659" s="47"/>
      <c r="M659" s="34"/>
      <c r="N659" s="34"/>
      <c r="O659" s="47"/>
      <c r="P659" s="34"/>
      <c r="Q659" s="34"/>
      <c r="R659" s="47"/>
      <c r="S659" s="1"/>
      <c r="T659" s="1"/>
      <c r="U659" s="1"/>
      <c r="V659" s="1"/>
      <c r="W659" s="52"/>
    </row>
    <row r="660" spans="1:23" ht="15.75" customHeight="1" x14ac:dyDescent="0.3">
      <c r="A660" s="66"/>
      <c r="B660" s="1"/>
      <c r="C660" s="1"/>
      <c r="D660" s="85"/>
      <c r="E660" s="38"/>
      <c r="F660" s="34"/>
      <c r="G660" s="34"/>
      <c r="H660" s="47"/>
      <c r="I660" s="34"/>
      <c r="J660" s="34"/>
      <c r="K660" s="34"/>
      <c r="L660" s="47"/>
      <c r="M660" s="34"/>
      <c r="N660" s="34"/>
      <c r="O660" s="47"/>
      <c r="P660" s="34"/>
      <c r="Q660" s="34"/>
      <c r="R660" s="47"/>
      <c r="S660" s="1"/>
      <c r="T660" s="1"/>
      <c r="U660" s="1"/>
      <c r="V660" s="1"/>
      <c r="W660" s="52"/>
    </row>
    <row r="661" spans="1:23" ht="15.75" customHeight="1" x14ac:dyDescent="0.3">
      <c r="A661" s="66"/>
      <c r="B661" s="1"/>
      <c r="C661" s="1"/>
      <c r="D661" s="85"/>
      <c r="E661" s="38"/>
      <c r="F661" s="34"/>
      <c r="G661" s="34"/>
      <c r="H661" s="47"/>
      <c r="I661" s="34"/>
      <c r="J661" s="34"/>
      <c r="K661" s="34"/>
      <c r="L661" s="47"/>
      <c r="M661" s="34"/>
      <c r="N661" s="34"/>
      <c r="O661" s="47"/>
      <c r="P661" s="34"/>
      <c r="Q661" s="34"/>
      <c r="R661" s="47"/>
      <c r="S661" s="1"/>
      <c r="T661" s="1"/>
      <c r="U661" s="1"/>
      <c r="V661" s="1"/>
      <c r="W661" s="52"/>
    </row>
    <row r="662" spans="1:23" ht="15.75" customHeight="1" x14ac:dyDescent="0.3">
      <c r="A662" s="66"/>
      <c r="B662" s="1"/>
      <c r="C662" s="1"/>
      <c r="D662" s="85"/>
      <c r="E662" s="38"/>
      <c r="F662" s="34"/>
      <c r="G662" s="34"/>
      <c r="H662" s="47"/>
      <c r="I662" s="34"/>
      <c r="J662" s="34"/>
      <c r="K662" s="34"/>
      <c r="L662" s="47"/>
      <c r="M662" s="34"/>
      <c r="N662" s="34"/>
      <c r="O662" s="47"/>
      <c r="P662" s="34"/>
      <c r="Q662" s="34"/>
      <c r="R662" s="47"/>
      <c r="S662" s="1"/>
      <c r="T662" s="1"/>
      <c r="U662" s="1"/>
      <c r="V662" s="1"/>
      <c r="W662" s="52"/>
    </row>
    <row r="663" spans="1:23" ht="15.75" customHeight="1" x14ac:dyDescent="0.3">
      <c r="A663" s="66"/>
      <c r="B663" s="1"/>
      <c r="C663" s="1"/>
      <c r="D663" s="85"/>
      <c r="E663" s="38"/>
      <c r="F663" s="34"/>
      <c r="G663" s="34"/>
      <c r="H663" s="47"/>
      <c r="I663" s="34"/>
      <c r="J663" s="34"/>
      <c r="K663" s="34"/>
      <c r="L663" s="47"/>
      <c r="M663" s="34"/>
      <c r="N663" s="34"/>
      <c r="O663" s="47"/>
      <c r="P663" s="34"/>
      <c r="Q663" s="34"/>
      <c r="R663" s="47"/>
      <c r="S663" s="1"/>
      <c r="T663" s="1"/>
      <c r="U663" s="1"/>
      <c r="V663" s="1"/>
      <c r="W663" s="52"/>
    </row>
    <row r="664" spans="1:23" ht="15.75" customHeight="1" x14ac:dyDescent="0.3">
      <c r="A664" s="66"/>
      <c r="B664" s="1"/>
      <c r="C664" s="1"/>
      <c r="D664" s="85"/>
      <c r="E664" s="38"/>
      <c r="F664" s="34"/>
      <c r="G664" s="34"/>
      <c r="H664" s="47"/>
      <c r="I664" s="34"/>
      <c r="J664" s="34"/>
      <c r="K664" s="34"/>
      <c r="L664" s="47"/>
      <c r="M664" s="34"/>
      <c r="N664" s="34"/>
      <c r="O664" s="47"/>
      <c r="P664" s="34"/>
      <c r="Q664" s="34"/>
      <c r="R664" s="47"/>
      <c r="S664" s="1"/>
      <c r="T664" s="1"/>
      <c r="U664" s="1"/>
      <c r="V664" s="1"/>
      <c r="W664" s="52"/>
    </row>
    <row r="665" spans="1:23" ht="15.75" customHeight="1" x14ac:dyDescent="0.3">
      <c r="A665" s="66"/>
      <c r="B665" s="1"/>
      <c r="C665" s="1"/>
      <c r="D665" s="85"/>
      <c r="E665" s="38"/>
      <c r="F665" s="34"/>
      <c r="G665" s="34"/>
      <c r="H665" s="47"/>
      <c r="I665" s="34"/>
      <c r="J665" s="34"/>
      <c r="K665" s="34"/>
      <c r="L665" s="47"/>
      <c r="M665" s="34"/>
      <c r="N665" s="34"/>
      <c r="O665" s="47"/>
      <c r="P665" s="34"/>
      <c r="Q665" s="34"/>
      <c r="R665" s="47"/>
      <c r="S665" s="1"/>
      <c r="T665" s="1"/>
      <c r="U665" s="1"/>
      <c r="V665" s="1"/>
      <c r="W665" s="52"/>
    </row>
    <row r="666" spans="1:23" ht="15.75" customHeight="1" x14ac:dyDescent="0.3">
      <c r="A666" s="66"/>
      <c r="B666" s="1"/>
      <c r="C666" s="1"/>
      <c r="D666" s="85"/>
      <c r="E666" s="38"/>
      <c r="F666" s="34"/>
      <c r="G666" s="34"/>
      <c r="H666" s="47"/>
      <c r="I666" s="34"/>
      <c r="J666" s="34"/>
      <c r="K666" s="34"/>
      <c r="L666" s="47"/>
      <c r="M666" s="34"/>
      <c r="N666" s="34"/>
      <c r="O666" s="47"/>
      <c r="P666" s="34"/>
      <c r="Q666" s="34"/>
      <c r="R666" s="47"/>
      <c r="S666" s="1"/>
      <c r="T666" s="1"/>
      <c r="U666" s="1"/>
      <c r="V666" s="1"/>
      <c r="W666" s="52"/>
    </row>
    <row r="667" spans="1:23" ht="15.75" customHeight="1" x14ac:dyDescent="0.3">
      <c r="A667" s="66"/>
      <c r="B667" s="1"/>
      <c r="C667" s="1"/>
      <c r="D667" s="85"/>
      <c r="E667" s="38"/>
      <c r="F667" s="34"/>
      <c r="G667" s="34"/>
      <c r="H667" s="47"/>
      <c r="I667" s="34"/>
      <c r="J667" s="34"/>
      <c r="K667" s="34"/>
      <c r="L667" s="47"/>
      <c r="M667" s="34"/>
      <c r="N667" s="34"/>
      <c r="O667" s="47"/>
      <c r="P667" s="34"/>
      <c r="Q667" s="34"/>
      <c r="R667" s="47"/>
      <c r="S667" s="1"/>
      <c r="T667" s="1"/>
      <c r="U667" s="1"/>
      <c r="V667" s="1"/>
      <c r="W667" s="52"/>
    </row>
    <row r="668" spans="1:23" ht="15.75" customHeight="1" x14ac:dyDescent="0.3">
      <c r="A668" s="66"/>
      <c r="B668" s="1"/>
      <c r="C668" s="1"/>
      <c r="D668" s="85"/>
      <c r="E668" s="38"/>
      <c r="F668" s="34"/>
      <c r="G668" s="34"/>
      <c r="H668" s="47"/>
      <c r="I668" s="34"/>
      <c r="J668" s="34"/>
      <c r="K668" s="34"/>
      <c r="L668" s="47"/>
      <c r="M668" s="34"/>
      <c r="N668" s="34"/>
      <c r="O668" s="47"/>
      <c r="P668" s="34"/>
      <c r="Q668" s="34"/>
      <c r="R668" s="47"/>
      <c r="S668" s="1"/>
      <c r="T668" s="1"/>
      <c r="U668" s="1"/>
      <c r="V668" s="1"/>
      <c r="W668" s="52"/>
    </row>
    <row r="669" spans="1:23" ht="15.75" customHeight="1" x14ac:dyDescent="0.3">
      <c r="A669" s="66"/>
      <c r="B669" s="1"/>
      <c r="C669" s="1"/>
      <c r="D669" s="85"/>
      <c r="E669" s="38"/>
      <c r="F669" s="34"/>
      <c r="G669" s="34"/>
      <c r="H669" s="47"/>
      <c r="I669" s="34"/>
      <c r="J669" s="34"/>
      <c r="K669" s="34"/>
      <c r="L669" s="47"/>
      <c r="M669" s="34"/>
      <c r="N669" s="34"/>
      <c r="O669" s="47"/>
      <c r="P669" s="34"/>
      <c r="Q669" s="34"/>
      <c r="R669" s="47"/>
      <c r="S669" s="1"/>
      <c r="T669" s="1"/>
      <c r="U669" s="1"/>
      <c r="V669" s="1"/>
      <c r="W669" s="52"/>
    </row>
    <row r="670" spans="1:23" ht="15.75" customHeight="1" x14ac:dyDescent="0.3">
      <c r="A670" s="66"/>
      <c r="B670" s="1"/>
      <c r="C670" s="1"/>
      <c r="D670" s="85"/>
      <c r="E670" s="38"/>
      <c r="F670" s="34"/>
      <c r="G670" s="34"/>
      <c r="H670" s="47"/>
      <c r="I670" s="34"/>
      <c r="J670" s="34"/>
      <c r="K670" s="34"/>
      <c r="L670" s="47"/>
      <c r="M670" s="34"/>
      <c r="N670" s="34"/>
      <c r="O670" s="47"/>
      <c r="P670" s="34"/>
      <c r="Q670" s="34"/>
      <c r="R670" s="47"/>
      <c r="S670" s="1"/>
      <c r="T670" s="1"/>
      <c r="U670" s="1"/>
      <c r="V670" s="1"/>
      <c r="W670" s="52"/>
    </row>
    <row r="671" spans="1:23" ht="15.75" customHeight="1" x14ac:dyDescent="0.3">
      <c r="A671" s="66"/>
      <c r="B671" s="1"/>
      <c r="C671" s="1"/>
      <c r="D671" s="85"/>
      <c r="E671" s="38"/>
      <c r="F671" s="34"/>
      <c r="G671" s="34"/>
      <c r="H671" s="47"/>
      <c r="I671" s="34"/>
      <c r="J671" s="34"/>
      <c r="K671" s="34"/>
      <c r="L671" s="47"/>
      <c r="M671" s="34"/>
      <c r="N671" s="34"/>
      <c r="O671" s="47"/>
      <c r="P671" s="34"/>
      <c r="Q671" s="34"/>
      <c r="R671" s="47"/>
      <c r="S671" s="1"/>
      <c r="T671" s="1"/>
      <c r="U671" s="1"/>
      <c r="V671" s="1"/>
      <c r="W671" s="52"/>
    </row>
    <row r="672" spans="1:23" ht="15.75" customHeight="1" x14ac:dyDescent="0.3">
      <c r="A672" s="66"/>
      <c r="B672" s="1"/>
      <c r="C672" s="1"/>
      <c r="D672" s="85"/>
      <c r="E672" s="38"/>
      <c r="F672" s="34"/>
      <c r="G672" s="34"/>
      <c r="H672" s="47"/>
      <c r="I672" s="34"/>
      <c r="J672" s="34"/>
      <c r="K672" s="34"/>
      <c r="L672" s="47"/>
      <c r="M672" s="34"/>
      <c r="N672" s="34"/>
      <c r="O672" s="47"/>
      <c r="P672" s="34"/>
      <c r="Q672" s="34"/>
      <c r="R672" s="47"/>
      <c r="S672" s="1"/>
      <c r="T672" s="1"/>
      <c r="U672" s="1"/>
      <c r="V672" s="1"/>
      <c r="W672" s="52"/>
    </row>
    <row r="673" spans="1:23" ht="15.75" customHeight="1" x14ac:dyDescent="0.3">
      <c r="A673" s="66"/>
      <c r="B673" s="1"/>
      <c r="C673" s="1"/>
      <c r="D673" s="85"/>
      <c r="E673" s="38"/>
      <c r="F673" s="34"/>
      <c r="G673" s="34"/>
      <c r="H673" s="47"/>
      <c r="I673" s="34"/>
      <c r="J673" s="34"/>
      <c r="K673" s="34"/>
      <c r="L673" s="47"/>
      <c r="M673" s="34"/>
      <c r="N673" s="34"/>
      <c r="O673" s="47"/>
      <c r="P673" s="34"/>
      <c r="Q673" s="34"/>
      <c r="R673" s="47"/>
      <c r="S673" s="1"/>
      <c r="T673" s="1"/>
      <c r="U673" s="1"/>
      <c r="V673" s="1"/>
      <c r="W673" s="52"/>
    </row>
    <row r="674" spans="1:23" ht="15.75" customHeight="1" x14ac:dyDescent="0.3">
      <c r="A674" s="66"/>
      <c r="B674" s="1"/>
      <c r="C674" s="1"/>
      <c r="D674" s="85"/>
      <c r="E674" s="38"/>
      <c r="F674" s="34"/>
      <c r="G674" s="34"/>
      <c r="H674" s="47"/>
      <c r="I674" s="34"/>
      <c r="J674" s="34"/>
      <c r="K674" s="34"/>
      <c r="L674" s="47"/>
      <c r="M674" s="34"/>
      <c r="N674" s="34"/>
      <c r="O674" s="47"/>
      <c r="P674" s="34"/>
      <c r="Q674" s="34"/>
      <c r="R674" s="47"/>
      <c r="S674" s="1"/>
      <c r="T674" s="1"/>
      <c r="U674" s="1"/>
      <c r="V674" s="1"/>
      <c r="W674" s="52"/>
    </row>
    <row r="675" spans="1:23" ht="15.75" customHeight="1" x14ac:dyDescent="0.3">
      <c r="A675" s="66"/>
      <c r="B675" s="1"/>
      <c r="C675" s="1"/>
      <c r="D675" s="85"/>
      <c r="E675" s="38"/>
      <c r="F675" s="34"/>
      <c r="G675" s="34"/>
      <c r="H675" s="47"/>
      <c r="I675" s="34"/>
      <c r="J675" s="34"/>
      <c r="K675" s="34"/>
      <c r="L675" s="47"/>
      <c r="M675" s="34"/>
      <c r="N675" s="34"/>
      <c r="O675" s="47"/>
      <c r="P675" s="34"/>
      <c r="Q675" s="34"/>
      <c r="R675" s="47"/>
      <c r="S675" s="1"/>
      <c r="T675" s="1"/>
      <c r="U675" s="1"/>
      <c r="V675" s="1"/>
      <c r="W675" s="52"/>
    </row>
    <row r="676" spans="1:23" ht="15.75" customHeight="1" x14ac:dyDescent="0.3">
      <c r="A676" s="66"/>
      <c r="B676" s="1"/>
      <c r="C676" s="1"/>
      <c r="D676" s="85"/>
      <c r="E676" s="38"/>
      <c r="F676" s="34"/>
      <c r="G676" s="34"/>
      <c r="H676" s="47"/>
      <c r="I676" s="34"/>
      <c r="J676" s="34"/>
      <c r="K676" s="34"/>
      <c r="L676" s="47"/>
      <c r="M676" s="34"/>
      <c r="N676" s="34"/>
      <c r="O676" s="47"/>
      <c r="P676" s="34"/>
      <c r="Q676" s="34"/>
      <c r="R676" s="47"/>
      <c r="S676" s="1"/>
      <c r="T676" s="1"/>
      <c r="U676" s="1"/>
      <c r="V676" s="1"/>
      <c r="W676" s="52"/>
    </row>
    <row r="677" spans="1:23" ht="15.75" customHeight="1" x14ac:dyDescent="0.3">
      <c r="A677" s="66"/>
      <c r="B677" s="1"/>
      <c r="C677" s="1"/>
      <c r="D677" s="85"/>
      <c r="E677" s="38"/>
      <c r="F677" s="34"/>
      <c r="G677" s="34"/>
      <c r="H677" s="47"/>
      <c r="I677" s="34"/>
      <c r="J677" s="34"/>
      <c r="K677" s="34"/>
      <c r="L677" s="47"/>
      <c r="M677" s="34"/>
      <c r="N677" s="34"/>
      <c r="O677" s="47"/>
      <c r="P677" s="34"/>
      <c r="Q677" s="34"/>
      <c r="R677" s="47"/>
      <c r="S677" s="1"/>
      <c r="T677" s="1"/>
      <c r="U677" s="1"/>
      <c r="V677" s="1"/>
      <c r="W677" s="52"/>
    </row>
    <row r="678" spans="1:23" ht="15.75" customHeight="1" x14ac:dyDescent="0.3">
      <c r="A678" s="66"/>
      <c r="B678" s="1"/>
      <c r="C678" s="1"/>
      <c r="D678" s="85"/>
      <c r="E678" s="38"/>
      <c r="F678" s="34"/>
      <c r="G678" s="34"/>
      <c r="H678" s="47"/>
      <c r="I678" s="34"/>
      <c r="J678" s="34"/>
      <c r="K678" s="34"/>
      <c r="L678" s="47"/>
      <c r="M678" s="34"/>
      <c r="N678" s="34"/>
      <c r="O678" s="47"/>
      <c r="P678" s="34"/>
      <c r="Q678" s="34"/>
      <c r="R678" s="47"/>
      <c r="S678" s="1"/>
      <c r="T678" s="1"/>
      <c r="U678" s="1"/>
      <c r="V678" s="1"/>
      <c r="W678" s="52"/>
    </row>
    <row r="679" spans="1:23" ht="15.75" customHeight="1" x14ac:dyDescent="0.3">
      <c r="A679" s="66"/>
      <c r="B679" s="1"/>
      <c r="C679" s="1"/>
      <c r="D679" s="85"/>
      <c r="E679" s="38"/>
      <c r="F679" s="34"/>
      <c r="G679" s="34"/>
      <c r="H679" s="47"/>
      <c r="I679" s="34"/>
      <c r="J679" s="34"/>
      <c r="K679" s="34"/>
      <c r="L679" s="47"/>
      <c r="M679" s="34"/>
      <c r="N679" s="34"/>
      <c r="O679" s="47"/>
      <c r="P679" s="34"/>
      <c r="Q679" s="34"/>
      <c r="R679" s="47"/>
      <c r="S679" s="1"/>
      <c r="T679" s="1"/>
      <c r="U679" s="1"/>
      <c r="V679" s="1"/>
      <c r="W679" s="52"/>
    </row>
    <row r="680" spans="1:23" ht="15.75" customHeight="1" x14ac:dyDescent="0.3">
      <c r="A680" s="66"/>
      <c r="B680" s="1"/>
      <c r="C680" s="1"/>
      <c r="D680" s="85"/>
      <c r="E680" s="38"/>
      <c r="F680" s="34"/>
      <c r="G680" s="34"/>
      <c r="H680" s="47"/>
      <c r="I680" s="34"/>
      <c r="J680" s="34"/>
      <c r="K680" s="34"/>
      <c r="L680" s="47"/>
      <c r="M680" s="34"/>
      <c r="N680" s="34"/>
      <c r="O680" s="47"/>
      <c r="P680" s="34"/>
      <c r="Q680" s="34"/>
      <c r="R680" s="47"/>
      <c r="S680" s="1"/>
      <c r="T680" s="1"/>
      <c r="U680" s="1"/>
      <c r="V680" s="1"/>
      <c r="W680" s="52"/>
    </row>
    <row r="681" spans="1:23" ht="15.75" customHeight="1" x14ac:dyDescent="0.3">
      <c r="A681" s="66"/>
      <c r="B681" s="1"/>
      <c r="C681" s="1"/>
      <c r="D681" s="85"/>
      <c r="E681" s="38"/>
      <c r="F681" s="34"/>
      <c r="G681" s="34"/>
      <c r="H681" s="47"/>
      <c r="I681" s="34"/>
      <c r="J681" s="34"/>
      <c r="K681" s="34"/>
      <c r="L681" s="47"/>
      <c r="M681" s="34"/>
      <c r="N681" s="34"/>
      <c r="O681" s="47"/>
      <c r="P681" s="34"/>
      <c r="Q681" s="34"/>
      <c r="R681" s="47"/>
      <c r="S681" s="1"/>
      <c r="T681" s="1"/>
      <c r="U681" s="1"/>
      <c r="V681" s="1"/>
      <c r="W681" s="52"/>
    </row>
    <row r="682" spans="1:23" ht="15.75" customHeight="1" x14ac:dyDescent="0.3">
      <c r="A682" s="66"/>
      <c r="B682" s="1"/>
      <c r="C682" s="1"/>
      <c r="D682" s="85"/>
      <c r="E682" s="38"/>
      <c r="F682" s="34"/>
      <c r="G682" s="34"/>
      <c r="H682" s="47"/>
      <c r="I682" s="34"/>
      <c r="J682" s="34"/>
      <c r="K682" s="34"/>
      <c r="L682" s="47"/>
      <c r="M682" s="34"/>
      <c r="N682" s="34"/>
      <c r="O682" s="47"/>
      <c r="P682" s="34"/>
      <c r="Q682" s="34"/>
      <c r="R682" s="47"/>
      <c r="S682" s="1"/>
      <c r="T682" s="1"/>
      <c r="U682" s="1"/>
      <c r="V682" s="1"/>
      <c r="W682" s="52"/>
    </row>
    <row r="683" spans="1:23" ht="15.75" customHeight="1" x14ac:dyDescent="0.3">
      <c r="A683" s="66"/>
      <c r="B683" s="1"/>
      <c r="C683" s="1"/>
      <c r="D683" s="85"/>
      <c r="E683" s="38"/>
      <c r="F683" s="34"/>
      <c r="G683" s="34"/>
      <c r="H683" s="47"/>
      <c r="I683" s="34"/>
      <c r="J683" s="34"/>
      <c r="K683" s="34"/>
      <c r="L683" s="47"/>
      <c r="M683" s="34"/>
      <c r="N683" s="34"/>
      <c r="O683" s="47"/>
      <c r="P683" s="34"/>
      <c r="Q683" s="34"/>
      <c r="R683" s="47"/>
      <c r="S683" s="1"/>
      <c r="T683" s="1"/>
      <c r="U683" s="1"/>
      <c r="V683" s="1"/>
      <c r="W683" s="52"/>
    </row>
    <row r="684" spans="1:23" ht="15.75" customHeight="1" x14ac:dyDescent="0.3">
      <c r="A684" s="66"/>
      <c r="B684" s="1"/>
      <c r="C684" s="1"/>
      <c r="D684" s="85"/>
      <c r="E684" s="38"/>
      <c r="F684" s="34"/>
      <c r="G684" s="34"/>
      <c r="H684" s="47"/>
      <c r="I684" s="34"/>
      <c r="J684" s="34"/>
      <c r="K684" s="34"/>
      <c r="L684" s="47"/>
      <c r="M684" s="34"/>
      <c r="N684" s="34"/>
      <c r="O684" s="47"/>
      <c r="P684" s="34"/>
      <c r="Q684" s="34"/>
      <c r="R684" s="47"/>
      <c r="S684" s="1"/>
      <c r="T684" s="1"/>
      <c r="U684" s="1"/>
      <c r="V684" s="1"/>
      <c r="W684" s="52"/>
    </row>
    <row r="685" spans="1:23" ht="15.75" customHeight="1" x14ac:dyDescent="0.3">
      <c r="A685" s="66"/>
      <c r="B685" s="1"/>
      <c r="C685" s="1"/>
      <c r="D685" s="85"/>
      <c r="E685" s="38"/>
      <c r="F685" s="34"/>
      <c r="G685" s="34"/>
      <c r="H685" s="47"/>
      <c r="I685" s="34"/>
      <c r="J685" s="34"/>
      <c r="K685" s="34"/>
      <c r="L685" s="47"/>
      <c r="M685" s="34"/>
      <c r="N685" s="34"/>
      <c r="O685" s="47"/>
      <c r="P685" s="34"/>
      <c r="Q685" s="34"/>
      <c r="R685" s="47"/>
      <c r="S685" s="1"/>
      <c r="T685" s="1"/>
      <c r="U685" s="1"/>
      <c r="V685" s="1"/>
      <c r="W685" s="52"/>
    </row>
    <row r="686" spans="1:23" ht="15.75" customHeight="1" x14ac:dyDescent="0.3">
      <c r="A686" s="66"/>
      <c r="B686" s="1"/>
      <c r="C686" s="1"/>
      <c r="D686" s="85"/>
      <c r="E686" s="38"/>
      <c r="F686" s="34"/>
      <c r="G686" s="34"/>
      <c r="H686" s="47"/>
      <c r="I686" s="34"/>
      <c r="J686" s="34"/>
      <c r="K686" s="34"/>
      <c r="L686" s="47"/>
      <c r="M686" s="34"/>
      <c r="N686" s="34"/>
      <c r="O686" s="47"/>
      <c r="P686" s="34"/>
      <c r="Q686" s="34"/>
      <c r="R686" s="47"/>
      <c r="S686" s="1"/>
      <c r="T686" s="1"/>
      <c r="U686" s="1"/>
      <c r="V686" s="1"/>
      <c r="W686" s="52"/>
    </row>
    <row r="687" spans="1:23" ht="15.75" customHeight="1" x14ac:dyDescent="0.3">
      <c r="A687" s="66"/>
      <c r="B687" s="1"/>
      <c r="C687" s="1"/>
      <c r="D687" s="85"/>
      <c r="E687" s="38"/>
      <c r="F687" s="34"/>
      <c r="G687" s="34"/>
      <c r="H687" s="47"/>
      <c r="I687" s="34"/>
      <c r="J687" s="34"/>
      <c r="K687" s="34"/>
      <c r="L687" s="47"/>
      <c r="M687" s="34"/>
      <c r="N687" s="34"/>
      <c r="O687" s="47"/>
      <c r="P687" s="34"/>
      <c r="Q687" s="34"/>
      <c r="R687" s="47"/>
      <c r="S687" s="1"/>
      <c r="T687" s="1"/>
      <c r="U687" s="1"/>
      <c r="V687" s="1"/>
      <c r="W687" s="52"/>
    </row>
    <row r="688" spans="1:23" ht="15.75" customHeight="1" x14ac:dyDescent="0.3">
      <c r="A688" s="66"/>
      <c r="B688" s="1"/>
      <c r="C688" s="1"/>
      <c r="D688" s="85"/>
      <c r="E688" s="38"/>
      <c r="F688" s="34"/>
      <c r="G688" s="34"/>
      <c r="H688" s="47"/>
      <c r="I688" s="34"/>
      <c r="J688" s="34"/>
      <c r="K688" s="34"/>
      <c r="L688" s="47"/>
      <c r="M688" s="34"/>
      <c r="N688" s="34"/>
      <c r="O688" s="47"/>
      <c r="P688" s="34"/>
      <c r="Q688" s="34"/>
      <c r="R688" s="47"/>
      <c r="S688" s="1"/>
      <c r="T688" s="1"/>
      <c r="U688" s="1"/>
      <c r="V688" s="1"/>
      <c r="W688" s="52"/>
    </row>
    <row r="689" spans="1:23" ht="15.75" customHeight="1" x14ac:dyDescent="0.3">
      <c r="A689" s="66"/>
      <c r="B689" s="1"/>
      <c r="C689" s="1"/>
      <c r="D689" s="85"/>
      <c r="E689" s="38"/>
      <c r="F689" s="34"/>
      <c r="G689" s="34"/>
      <c r="H689" s="47"/>
      <c r="I689" s="34"/>
      <c r="J689" s="34"/>
      <c r="K689" s="34"/>
      <c r="L689" s="47"/>
      <c r="M689" s="34"/>
      <c r="N689" s="34"/>
      <c r="O689" s="47"/>
      <c r="P689" s="34"/>
      <c r="Q689" s="34"/>
      <c r="R689" s="47"/>
      <c r="S689" s="1"/>
      <c r="T689" s="1"/>
      <c r="U689" s="1"/>
      <c r="V689" s="1"/>
      <c r="W689" s="52"/>
    </row>
    <row r="690" spans="1:23" ht="15.75" customHeight="1" x14ac:dyDescent="0.3">
      <c r="A690" s="66"/>
      <c r="B690" s="1"/>
      <c r="C690" s="1"/>
      <c r="D690" s="85"/>
      <c r="E690" s="38"/>
      <c r="F690" s="34"/>
      <c r="G690" s="34"/>
      <c r="H690" s="47"/>
      <c r="I690" s="34"/>
      <c r="J690" s="34"/>
      <c r="K690" s="34"/>
      <c r="L690" s="47"/>
      <c r="M690" s="34"/>
      <c r="N690" s="34"/>
      <c r="O690" s="47"/>
      <c r="P690" s="34"/>
      <c r="Q690" s="34"/>
      <c r="R690" s="47"/>
      <c r="S690" s="1"/>
      <c r="T690" s="1"/>
      <c r="U690" s="1"/>
      <c r="V690" s="1"/>
      <c r="W690" s="52"/>
    </row>
    <row r="691" spans="1:23" ht="15.75" customHeight="1" x14ac:dyDescent="0.3">
      <c r="A691" s="66"/>
      <c r="B691" s="1"/>
      <c r="C691" s="1"/>
      <c r="D691" s="85"/>
      <c r="E691" s="38"/>
      <c r="F691" s="34"/>
      <c r="G691" s="34"/>
      <c r="H691" s="47"/>
      <c r="I691" s="34"/>
      <c r="J691" s="34"/>
      <c r="K691" s="34"/>
      <c r="L691" s="47"/>
      <c r="M691" s="34"/>
      <c r="N691" s="34"/>
      <c r="O691" s="47"/>
      <c r="P691" s="34"/>
      <c r="Q691" s="34"/>
      <c r="R691" s="47"/>
      <c r="S691" s="1"/>
      <c r="T691" s="1"/>
      <c r="U691" s="1"/>
      <c r="V691" s="1"/>
      <c r="W691" s="52"/>
    </row>
    <row r="692" spans="1:23" ht="15.75" customHeight="1" x14ac:dyDescent="0.3">
      <c r="A692" s="66"/>
      <c r="B692" s="1"/>
      <c r="C692" s="1"/>
      <c r="D692" s="85"/>
      <c r="E692" s="38"/>
      <c r="F692" s="34"/>
      <c r="G692" s="34"/>
      <c r="H692" s="47"/>
      <c r="I692" s="34"/>
      <c r="J692" s="34"/>
      <c r="K692" s="34"/>
      <c r="L692" s="47"/>
      <c r="M692" s="34"/>
      <c r="N692" s="34"/>
      <c r="O692" s="47"/>
      <c r="P692" s="34"/>
      <c r="Q692" s="34"/>
      <c r="R692" s="47"/>
      <c r="S692" s="1"/>
      <c r="T692" s="1"/>
      <c r="U692" s="1"/>
      <c r="V692" s="1"/>
      <c r="W692" s="52"/>
    </row>
    <row r="693" spans="1:23" ht="15.75" customHeight="1" x14ac:dyDescent="0.3">
      <c r="A693" s="66"/>
      <c r="B693" s="1"/>
      <c r="C693" s="1"/>
      <c r="D693" s="85"/>
      <c r="E693" s="38"/>
      <c r="F693" s="34"/>
      <c r="G693" s="34"/>
      <c r="H693" s="47"/>
      <c r="I693" s="34"/>
      <c r="J693" s="34"/>
      <c r="K693" s="34"/>
      <c r="L693" s="47"/>
      <c r="M693" s="34"/>
      <c r="N693" s="34"/>
      <c r="O693" s="47"/>
      <c r="P693" s="34"/>
      <c r="Q693" s="34"/>
      <c r="R693" s="47"/>
      <c r="S693" s="1"/>
      <c r="T693" s="1"/>
      <c r="U693" s="1"/>
      <c r="V693" s="1"/>
      <c r="W693" s="52"/>
    </row>
    <row r="694" spans="1:23" ht="15.75" customHeight="1" x14ac:dyDescent="0.3">
      <c r="A694" s="66"/>
      <c r="B694" s="1"/>
      <c r="C694" s="1"/>
      <c r="D694" s="85"/>
      <c r="E694" s="38"/>
      <c r="F694" s="34"/>
      <c r="G694" s="34"/>
      <c r="H694" s="47"/>
      <c r="I694" s="34"/>
      <c r="J694" s="34"/>
      <c r="K694" s="34"/>
      <c r="L694" s="47"/>
      <c r="M694" s="34"/>
      <c r="N694" s="34"/>
      <c r="O694" s="47"/>
      <c r="P694" s="34"/>
      <c r="Q694" s="34"/>
      <c r="R694" s="47"/>
      <c r="S694" s="1"/>
      <c r="T694" s="1"/>
      <c r="U694" s="1"/>
      <c r="V694" s="1"/>
      <c r="W694" s="52"/>
    </row>
    <row r="695" spans="1:23" ht="15.75" customHeight="1" x14ac:dyDescent="0.3">
      <c r="A695" s="66"/>
      <c r="B695" s="1"/>
      <c r="C695" s="1"/>
      <c r="D695" s="85"/>
      <c r="E695" s="38"/>
      <c r="F695" s="34"/>
      <c r="G695" s="34"/>
      <c r="H695" s="47"/>
      <c r="I695" s="34"/>
      <c r="J695" s="34"/>
      <c r="K695" s="34"/>
      <c r="L695" s="47"/>
      <c r="M695" s="34"/>
      <c r="N695" s="34"/>
      <c r="O695" s="47"/>
      <c r="P695" s="34"/>
      <c r="Q695" s="34"/>
      <c r="R695" s="47"/>
      <c r="S695" s="1"/>
      <c r="T695" s="1"/>
      <c r="U695" s="1"/>
      <c r="V695" s="1"/>
      <c r="W695" s="52"/>
    </row>
    <row r="696" spans="1:23" ht="15.75" customHeight="1" x14ac:dyDescent="0.3">
      <c r="A696" s="66"/>
      <c r="B696" s="1"/>
      <c r="C696" s="1"/>
      <c r="D696" s="85"/>
      <c r="E696" s="38"/>
      <c r="F696" s="34"/>
      <c r="G696" s="34"/>
      <c r="H696" s="47"/>
      <c r="I696" s="34"/>
      <c r="J696" s="34"/>
      <c r="K696" s="34"/>
      <c r="L696" s="47"/>
      <c r="M696" s="34"/>
      <c r="N696" s="34"/>
      <c r="O696" s="47"/>
      <c r="P696" s="34"/>
      <c r="Q696" s="34"/>
      <c r="R696" s="47"/>
      <c r="S696" s="1"/>
      <c r="T696" s="1"/>
      <c r="U696" s="1"/>
      <c r="V696" s="1"/>
      <c r="W696" s="52"/>
    </row>
    <row r="697" spans="1:23" ht="15.75" customHeight="1" x14ac:dyDescent="0.3">
      <c r="A697" s="66"/>
      <c r="B697" s="1"/>
      <c r="C697" s="1"/>
      <c r="D697" s="85"/>
      <c r="E697" s="38"/>
      <c r="F697" s="34"/>
      <c r="G697" s="34"/>
      <c r="H697" s="47"/>
      <c r="I697" s="34"/>
      <c r="J697" s="34"/>
      <c r="K697" s="34"/>
      <c r="L697" s="47"/>
      <c r="M697" s="34"/>
      <c r="N697" s="34"/>
      <c r="O697" s="47"/>
      <c r="P697" s="34"/>
      <c r="Q697" s="34"/>
      <c r="R697" s="47"/>
      <c r="S697" s="1"/>
      <c r="T697" s="1"/>
      <c r="U697" s="1"/>
      <c r="V697" s="1"/>
      <c r="W697" s="52"/>
    </row>
    <row r="698" spans="1:23" ht="15.75" customHeight="1" x14ac:dyDescent="0.3">
      <c r="A698" s="66"/>
      <c r="B698" s="1"/>
      <c r="C698" s="1"/>
      <c r="D698" s="85"/>
      <c r="E698" s="38"/>
      <c r="F698" s="34"/>
      <c r="G698" s="34"/>
      <c r="H698" s="47"/>
      <c r="I698" s="34"/>
      <c r="J698" s="34"/>
      <c r="K698" s="34"/>
      <c r="L698" s="47"/>
      <c r="M698" s="34"/>
      <c r="N698" s="34"/>
      <c r="O698" s="47"/>
      <c r="P698" s="34"/>
      <c r="Q698" s="34"/>
      <c r="R698" s="47"/>
      <c r="S698" s="1"/>
      <c r="T698" s="1"/>
      <c r="U698" s="1"/>
      <c r="V698" s="1"/>
      <c r="W698" s="52"/>
    </row>
    <row r="699" spans="1:23" ht="15.75" customHeight="1" x14ac:dyDescent="0.3">
      <c r="A699" s="66"/>
      <c r="B699" s="1"/>
      <c r="C699" s="1"/>
      <c r="D699" s="85"/>
      <c r="E699" s="38"/>
      <c r="F699" s="34"/>
      <c r="G699" s="34"/>
      <c r="H699" s="47"/>
      <c r="I699" s="34"/>
      <c r="J699" s="34"/>
      <c r="K699" s="34"/>
      <c r="L699" s="47"/>
      <c r="M699" s="34"/>
      <c r="N699" s="34"/>
      <c r="O699" s="47"/>
      <c r="P699" s="34"/>
      <c r="Q699" s="34"/>
      <c r="R699" s="47"/>
      <c r="S699" s="1"/>
      <c r="T699" s="1"/>
      <c r="U699" s="1"/>
      <c r="V699" s="1"/>
      <c r="W699" s="52"/>
    </row>
    <row r="700" spans="1:23" ht="15.75" customHeight="1" x14ac:dyDescent="0.3">
      <c r="A700" s="66"/>
      <c r="B700" s="1"/>
      <c r="C700" s="1"/>
      <c r="D700" s="85"/>
      <c r="E700" s="38"/>
      <c r="F700" s="34"/>
      <c r="G700" s="34"/>
      <c r="H700" s="47"/>
      <c r="I700" s="34"/>
      <c r="J700" s="34"/>
      <c r="K700" s="34"/>
      <c r="L700" s="47"/>
      <c r="M700" s="34"/>
      <c r="N700" s="34"/>
      <c r="O700" s="47"/>
      <c r="P700" s="34"/>
      <c r="Q700" s="34"/>
      <c r="R700" s="47"/>
      <c r="S700" s="1"/>
      <c r="T700" s="1"/>
      <c r="U700" s="1"/>
      <c r="V700" s="1"/>
      <c r="W700" s="52"/>
    </row>
    <row r="701" spans="1:23" ht="15.75" customHeight="1" x14ac:dyDescent="0.3">
      <c r="A701" s="66"/>
      <c r="B701" s="1"/>
      <c r="C701" s="1"/>
      <c r="D701" s="85"/>
      <c r="E701" s="38"/>
      <c r="F701" s="34"/>
      <c r="G701" s="34"/>
      <c r="H701" s="47"/>
      <c r="I701" s="34"/>
      <c r="J701" s="34"/>
      <c r="K701" s="34"/>
      <c r="L701" s="47"/>
      <c r="M701" s="34"/>
      <c r="N701" s="34"/>
      <c r="O701" s="47"/>
      <c r="P701" s="34"/>
      <c r="Q701" s="34"/>
      <c r="R701" s="47"/>
      <c r="S701" s="1"/>
      <c r="T701" s="1"/>
      <c r="U701" s="1"/>
      <c r="V701" s="1"/>
      <c r="W701" s="52"/>
    </row>
    <row r="702" spans="1:23" ht="15.75" customHeight="1" x14ac:dyDescent="0.3">
      <c r="A702" s="66"/>
      <c r="B702" s="1"/>
      <c r="C702" s="1"/>
      <c r="D702" s="85"/>
      <c r="E702" s="38"/>
      <c r="F702" s="34"/>
      <c r="G702" s="34"/>
      <c r="H702" s="47"/>
      <c r="I702" s="34"/>
      <c r="J702" s="34"/>
      <c r="K702" s="34"/>
      <c r="L702" s="47"/>
      <c r="M702" s="34"/>
      <c r="N702" s="34"/>
      <c r="O702" s="47"/>
      <c r="P702" s="34"/>
      <c r="Q702" s="34"/>
      <c r="R702" s="47"/>
      <c r="S702" s="1"/>
      <c r="T702" s="1"/>
      <c r="U702" s="1"/>
      <c r="V702" s="1"/>
      <c r="W702" s="52"/>
    </row>
    <row r="703" spans="1:23" ht="15.75" customHeight="1" x14ac:dyDescent="0.3">
      <c r="A703" s="66"/>
      <c r="B703" s="1"/>
      <c r="C703" s="1"/>
      <c r="D703" s="85"/>
      <c r="E703" s="38"/>
      <c r="F703" s="34"/>
      <c r="G703" s="34"/>
      <c r="H703" s="47"/>
      <c r="I703" s="34"/>
      <c r="J703" s="34"/>
      <c r="K703" s="34"/>
      <c r="L703" s="47"/>
      <c r="M703" s="34"/>
      <c r="N703" s="34"/>
      <c r="O703" s="47"/>
      <c r="P703" s="34"/>
      <c r="Q703" s="34"/>
      <c r="R703" s="47"/>
      <c r="S703" s="1"/>
      <c r="T703" s="1"/>
      <c r="U703" s="1"/>
      <c r="V703" s="1"/>
      <c r="W703" s="52"/>
    </row>
    <row r="704" spans="1:23" ht="15.75" customHeight="1" x14ac:dyDescent="0.3">
      <c r="A704" s="66"/>
      <c r="B704" s="1"/>
      <c r="C704" s="1"/>
      <c r="D704" s="85"/>
      <c r="E704" s="38"/>
      <c r="F704" s="34"/>
      <c r="G704" s="34"/>
      <c r="H704" s="47"/>
      <c r="I704" s="34"/>
      <c r="J704" s="34"/>
      <c r="K704" s="34"/>
      <c r="L704" s="47"/>
      <c r="M704" s="34"/>
      <c r="N704" s="34"/>
      <c r="O704" s="47"/>
      <c r="P704" s="34"/>
      <c r="Q704" s="34"/>
      <c r="R704" s="47"/>
      <c r="S704" s="1"/>
      <c r="T704" s="1"/>
      <c r="U704" s="1"/>
      <c r="V704" s="1"/>
      <c r="W704" s="52"/>
    </row>
    <row r="705" spans="1:23" ht="15.75" customHeight="1" x14ac:dyDescent="0.3">
      <c r="A705" s="66"/>
      <c r="B705" s="1"/>
      <c r="C705" s="1"/>
      <c r="D705" s="85"/>
      <c r="E705" s="38"/>
      <c r="F705" s="34"/>
      <c r="G705" s="34"/>
      <c r="H705" s="47"/>
      <c r="I705" s="34"/>
      <c r="J705" s="34"/>
      <c r="K705" s="34"/>
      <c r="L705" s="47"/>
      <c r="M705" s="34"/>
      <c r="N705" s="34"/>
      <c r="O705" s="47"/>
      <c r="P705" s="34"/>
      <c r="Q705" s="34"/>
      <c r="R705" s="47"/>
      <c r="S705" s="1"/>
      <c r="T705" s="1"/>
      <c r="U705" s="1"/>
      <c r="V705" s="1"/>
      <c r="W705" s="52"/>
    </row>
    <row r="706" spans="1:23" ht="15.75" customHeight="1" x14ac:dyDescent="0.3">
      <c r="A706" s="66"/>
      <c r="B706" s="1"/>
      <c r="C706" s="1"/>
      <c r="D706" s="85"/>
      <c r="E706" s="38"/>
      <c r="F706" s="34"/>
      <c r="G706" s="34"/>
      <c r="H706" s="47"/>
      <c r="I706" s="34"/>
      <c r="J706" s="34"/>
      <c r="K706" s="34"/>
      <c r="L706" s="47"/>
      <c r="M706" s="34"/>
      <c r="N706" s="34"/>
      <c r="O706" s="47"/>
      <c r="P706" s="34"/>
      <c r="Q706" s="34"/>
      <c r="R706" s="47"/>
      <c r="S706" s="1"/>
      <c r="T706" s="1"/>
      <c r="U706" s="1"/>
      <c r="V706" s="1"/>
      <c r="W706" s="52"/>
    </row>
    <row r="707" spans="1:23" ht="15.75" customHeight="1" x14ac:dyDescent="0.3">
      <c r="A707" s="66"/>
      <c r="B707" s="1"/>
      <c r="C707" s="1"/>
      <c r="D707" s="85"/>
      <c r="E707" s="38"/>
      <c r="F707" s="34"/>
      <c r="G707" s="34"/>
      <c r="H707" s="47"/>
      <c r="I707" s="34"/>
      <c r="J707" s="34"/>
      <c r="K707" s="34"/>
      <c r="L707" s="47"/>
      <c r="M707" s="34"/>
      <c r="N707" s="34"/>
      <c r="O707" s="47"/>
      <c r="P707" s="34"/>
      <c r="Q707" s="34"/>
      <c r="R707" s="47"/>
      <c r="S707" s="1"/>
      <c r="T707" s="1"/>
      <c r="U707" s="1"/>
      <c r="V707" s="1"/>
      <c r="W707" s="52"/>
    </row>
    <row r="708" spans="1:23" ht="15.75" customHeight="1" x14ac:dyDescent="0.3">
      <c r="A708" s="66"/>
      <c r="B708" s="1"/>
      <c r="C708" s="1"/>
      <c r="D708" s="85"/>
      <c r="E708" s="38"/>
      <c r="F708" s="34"/>
      <c r="G708" s="34"/>
      <c r="H708" s="47"/>
      <c r="I708" s="34"/>
      <c r="J708" s="34"/>
      <c r="K708" s="34"/>
      <c r="L708" s="47"/>
      <c r="M708" s="34"/>
      <c r="N708" s="34"/>
      <c r="O708" s="47"/>
      <c r="P708" s="34"/>
      <c r="Q708" s="34"/>
      <c r="R708" s="47"/>
      <c r="S708" s="1"/>
      <c r="T708" s="1"/>
      <c r="U708" s="1"/>
      <c r="V708" s="1"/>
      <c r="W708" s="52"/>
    </row>
    <row r="709" spans="1:23" ht="15.75" customHeight="1" x14ac:dyDescent="0.3">
      <c r="A709" s="66"/>
      <c r="B709" s="1"/>
      <c r="C709" s="1"/>
      <c r="D709" s="85"/>
      <c r="E709" s="38"/>
      <c r="F709" s="34"/>
      <c r="G709" s="34"/>
      <c r="H709" s="47"/>
      <c r="I709" s="34"/>
      <c r="J709" s="34"/>
      <c r="K709" s="34"/>
      <c r="L709" s="47"/>
      <c r="M709" s="34"/>
      <c r="N709" s="34"/>
      <c r="O709" s="47"/>
      <c r="P709" s="34"/>
      <c r="Q709" s="34"/>
      <c r="R709" s="47"/>
      <c r="S709" s="1"/>
      <c r="T709" s="1"/>
      <c r="U709" s="1"/>
      <c r="V709" s="1"/>
      <c r="W709" s="52"/>
    </row>
    <row r="710" spans="1:23" ht="15.75" customHeight="1" x14ac:dyDescent="0.3">
      <c r="A710" s="66"/>
      <c r="B710" s="1"/>
      <c r="C710" s="1"/>
      <c r="D710" s="85"/>
      <c r="E710" s="38"/>
      <c r="F710" s="34"/>
      <c r="G710" s="34"/>
      <c r="H710" s="47"/>
      <c r="I710" s="34"/>
      <c r="J710" s="34"/>
      <c r="K710" s="34"/>
      <c r="L710" s="47"/>
      <c r="M710" s="34"/>
      <c r="N710" s="34"/>
      <c r="O710" s="47"/>
      <c r="P710" s="34"/>
      <c r="Q710" s="34"/>
      <c r="R710" s="47"/>
      <c r="S710" s="1"/>
      <c r="T710" s="1"/>
      <c r="U710" s="1"/>
      <c r="V710" s="1"/>
      <c r="W710" s="52"/>
    </row>
    <row r="711" spans="1:23" ht="15.75" customHeight="1" x14ac:dyDescent="0.3">
      <c r="A711" s="66"/>
      <c r="B711" s="1"/>
      <c r="C711" s="1"/>
      <c r="D711" s="85"/>
      <c r="E711" s="38"/>
      <c r="F711" s="34"/>
      <c r="G711" s="34"/>
      <c r="H711" s="47"/>
      <c r="I711" s="34"/>
      <c r="J711" s="34"/>
      <c r="K711" s="34"/>
      <c r="L711" s="47"/>
      <c r="M711" s="34"/>
      <c r="N711" s="34"/>
      <c r="O711" s="47"/>
      <c r="P711" s="34"/>
      <c r="Q711" s="34"/>
      <c r="R711" s="47"/>
      <c r="S711" s="1"/>
      <c r="T711" s="1"/>
      <c r="U711" s="1"/>
      <c r="V711" s="1"/>
      <c r="W711" s="52"/>
    </row>
    <row r="712" spans="1:23" ht="15.75" customHeight="1" x14ac:dyDescent="0.3">
      <c r="A712" s="66"/>
      <c r="B712" s="1"/>
      <c r="C712" s="1"/>
      <c r="D712" s="85"/>
      <c r="E712" s="38"/>
      <c r="F712" s="34"/>
      <c r="G712" s="34"/>
      <c r="H712" s="47"/>
      <c r="I712" s="34"/>
      <c r="J712" s="34"/>
      <c r="K712" s="34"/>
      <c r="L712" s="47"/>
      <c r="M712" s="34"/>
      <c r="N712" s="34"/>
      <c r="O712" s="47"/>
      <c r="P712" s="34"/>
      <c r="Q712" s="34"/>
      <c r="R712" s="47"/>
      <c r="S712" s="1"/>
      <c r="T712" s="1"/>
      <c r="U712" s="1"/>
      <c r="V712" s="1"/>
      <c r="W712" s="52"/>
    </row>
    <row r="713" spans="1:23" ht="15.75" customHeight="1" x14ac:dyDescent="0.3">
      <c r="A713" s="66"/>
      <c r="B713" s="1"/>
      <c r="C713" s="1"/>
      <c r="D713" s="85"/>
      <c r="E713" s="38"/>
      <c r="F713" s="34"/>
      <c r="G713" s="34"/>
      <c r="H713" s="47"/>
      <c r="I713" s="34"/>
      <c r="J713" s="34"/>
      <c r="K713" s="34"/>
      <c r="L713" s="47"/>
      <c r="M713" s="34"/>
      <c r="N713" s="34"/>
      <c r="O713" s="47"/>
      <c r="P713" s="34"/>
      <c r="Q713" s="34"/>
      <c r="R713" s="47"/>
      <c r="S713" s="1"/>
      <c r="T713" s="1"/>
      <c r="U713" s="1"/>
      <c r="V713" s="1"/>
      <c r="W713" s="52"/>
    </row>
    <row r="714" spans="1:23" ht="15.75" customHeight="1" x14ac:dyDescent="0.3">
      <c r="A714" s="66"/>
      <c r="B714" s="1"/>
      <c r="C714" s="1"/>
      <c r="D714" s="85"/>
      <c r="E714" s="38"/>
      <c r="F714" s="34"/>
      <c r="G714" s="34"/>
      <c r="H714" s="47"/>
      <c r="I714" s="34"/>
      <c r="J714" s="34"/>
      <c r="K714" s="34"/>
      <c r="L714" s="47"/>
      <c r="M714" s="34"/>
      <c r="N714" s="34"/>
      <c r="O714" s="47"/>
      <c r="P714" s="34"/>
      <c r="Q714" s="34"/>
      <c r="R714" s="47"/>
      <c r="S714" s="1"/>
      <c r="T714" s="1"/>
      <c r="U714" s="1"/>
      <c r="V714" s="1"/>
      <c r="W714" s="52"/>
    </row>
    <row r="715" spans="1:23" ht="15.75" customHeight="1" x14ac:dyDescent="0.3">
      <c r="A715" s="66"/>
      <c r="B715" s="1"/>
      <c r="C715" s="1"/>
      <c r="D715" s="85"/>
      <c r="E715" s="38"/>
      <c r="F715" s="34"/>
      <c r="G715" s="34"/>
      <c r="H715" s="47"/>
      <c r="I715" s="34"/>
      <c r="J715" s="34"/>
      <c r="K715" s="34"/>
      <c r="L715" s="47"/>
      <c r="M715" s="34"/>
      <c r="N715" s="34"/>
      <c r="O715" s="47"/>
      <c r="P715" s="34"/>
      <c r="Q715" s="34"/>
      <c r="R715" s="47"/>
      <c r="S715" s="1"/>
      <c r="T715" s="1"/>
      <c r="U715" s="1"/>
      <c r="V715" s="1"/>
      <c r="W715" s="52"/>
    </row>
    <row r="716" spans="1:23" ht="15.75" customHeight="1" x14ac:dyDescent="0.3">
      <c r="A716" s="66"/>
      <c r="B716" s="1"/>
      <c r="C716" s="1"/>
      <c r="D716" s="85"/>
      <c r="E716" s="38"/>
      <c r="F716" s="34"/>
      <c r="G716" s="34"/>
      <c r="H716" s="47"/>
      <c r="I716" s="34"/>
      <c r="J716" s="34"/>
      <c r="K716" s="34"/>
      <c r="L716" s="47"/>
      <c r="M716" s="34"/>
      <c r="N716" s="34"/>
      <c r="O716" s="47"/>
      <c r="P716" s="34"/>
      <c r="Q716" s="34"/>
      <c r="R716" s="47"/>
      <c r="S716" s="1"/>
      <c r="T716" s="1"/>
      <c r="U716" s="1"/>
      <c r="V716" s="1"/>
      <c r="W716" s="52"/>
    </row>
    <row r="717" spans="1:23" ht="15.75" customHeight="1" x14ac:dyDescent="0.3">
      <c r="A717" s="66"/>
      <c r="B717" s="1"/>
      <c r="C717" s="1"/>
      <c r="D717" s="85"/>
      <c r="E717" s="38"/>
      <c r="F717" s="34"/>
      <c r="G717" s="34"/>
      <c r="H717" s="47"/>
      <c r="I717" s="34"/>
      <c r="J717" s="34"/>
      <c r="K717" s="34"/>
      <c r="L717" s="47"/>
      <c r="M717" s="34"/>
      <c r="N717" s="34"/>
      <c r="O717" s="47"/>
      <c r="P717" s="34"/>
      <c r="Q717" s="34"/>
      <c r="R717" s="47"/>
      <c r="S717" s="1"/>
      <c r="T717" s="1"/>
      <c r="U717" s="1"/>
      <c r="V717" s="1"/>
      <c r="W717" s="52"/>
    </row>
    <row r="718" spans="1:23" ht="15.75" customHeight="1" x14ac:dyDescent="0.3">
      <c r="A718" s="66"/>
      <c r="B718" s="1"/>
      <c r="C718" s="1"/>
      <c r="D718" s="85"/>
      <c r="E718" s="38"/>
      <c r="F718" s="34"/>
      <c r="G718" s="34"/>
      <c r="H718" s="47"/>
      <c r="I718" s="34"/>
      <c r="J718" s="34"/>
      <c r="K718" s="34"/>
      <c r="L718" s="47"/>
      <c r="M718" s="34"/>
      <c r="N718" s="34"/>
      <c r="O718" s="47"/>
      <c r="P718" s="34"/>
      <c r="Q718" s="34"/>
      <c r="R718" s="47"/>
      <c r="S718" s="1"/>
      <c r="T718" s="1"/>
      <c r="U718" s="1"/>
      <c r="V718" s="1"/>
      <c r="W718" s="52"/>
    </row>
    <row r="719" spans="1:23" ht="15.75" customHeight="1" x14ac:dyDescent="0.3">
      <c r="A719" s="66"/>
      <c r="B719" s="1"/>
      <c r="C719" s="1"/>
      <c r="D719" s="85"/>
      <c r="E719" s="38"/>
      <c r="F719" s="34"/>
      <c r="G719" s="34"/>
      <c r="H719" s="47"/>
      <c r="I719" s="34"/>
      <c r="J719" s="34"/>
      <c r="K719" s="34"/>
      <c r="L719" s="47"/>
      <c r="M719" s="34"/>
      <c r="N719" s="34"/>
      <c r="O719" s="47"/>
      <c r="P719" s="34"/>
      <c r="Q719" s="34"/>
      <c r="R719" s="47"/>
      <c r="S719" s="1"/>
      <c r="T719" s="1"/>
      <c r="U719" s="1"/>
      <c r="V719" s="1"/>
      <c r="W719" s="52"/>
    </row>
    <row r="720" spans="1:23" ht="15.75" customHeight="1" x14ac:dyDescent="0.3">
      <c r="A720" s="66"/>
      <c r="B720" s="1"/>
      <c r="C720" s="1"/>
      <c r="D720" s="85"/>
      <c r="E720" s="38"/>
      <c r="F720" s="34"/>
      <c r="G720" s="34"/>
      <c r="H720" s="47"/>
      <c r="I720" s="34"/>
      <c r="J720" s="34"/>
      <c r="K720" s="34"/>
      <c r="L720" s="47"/>
      <c r="M720" s="34"/>
      <c r="N720" s="34"/>
      <c r="O720" s="47"/>
      <c r="P720" s="34"/>
      <c r="Q720" s="34"/>
      <c r="R720" s="47"/>
      <c r="S720" s="1"/>
      <c r="T720" s="1"/>
      <c r="U720" s="1"/>
      <c r="V720" s="1"/>
      <c r="W720" s="52"/>
    </row>
    <row r="721" spans="1:23" ht="15.75" customHeight="1" x14ac:dyDescent="0.3">
      <c r="A721" s="66"/>
      <c r="B721" s="1"/>
      <c r="C721" s="1"/>
      <c r="D721" s="85"/>
      <c r="E721" s="38"/>
      <c r="F721" s="34"/>
      <c r="G721" s="34"/>
      <c r="H721" s="47"/>
      <c r="I721" s="34"/>
      <c r="J721" s="34"/>
      <c r="K721" s="34"/>
      <c r="L721" s="47"/>
      <c r="M721" s="34"/>
      <c r="N721" s="34"/>
      <c r="O721" s="47"/>
      <c r="P721" s="34"/>
      <c r="Q721" s="34"/>
      <c r="R721" s="47"/>
      <c r="S721" s="1"/>
      <c r="T721" s="1"/>
      <c r="U721" s="1"/>
      <c r="V721" s="1"/>
      <c r="W721" s="52"/>
    </row>
    <row r="722" spans="1:23" ht="15.75" customHeight="1" x14ac:dyDescent="0.3">
      <c r="A722" s="66"/>
      <c r="B722" s="1"/>
      <c r="C722" s="1"/>
      <c r="D722" s="85"/>
      <c r="E722" s="38"/>
      <c r="F722" s="34"/>
      <c r="G722" s="34"/>
      <c r="H722" s="47"/>
      <c r="I722" s="34"/>
      <c r="J722" s="34"/>
      <c r="K722" s="34"/>
      <c r="L722" s="47"/>
      <c r="M722" s="34"/>
      <c r="N722" s="34"/>
      <c r="O722" s="47"/>
      <c r="P722" s="34"/>
      <c r="Q722" s="34"/>
      <c r="R722" s="47"/>
      <c r="S722" s="1"/>
      <c r="T722" s="1"/>
      <c r="U722" s="1"/>
      <c r="V722" s="1"/>
      <c r="W722" s="52"/>
    </row>
    <row r="723" spans="1:23" ht="15.75" customHeight="1" x14ac:dyDescent="0.3">
      <c r="A723" s="66"/>
      <c r="B723" s="1"/>
      <c r="C723" s="1"/>
      <c r="D723" s="85"/>
      <c r="E723" s="38"/>
      <c r="F723" s="34"/>
      <c r="G723" s="34"/>
      <c r="H723" s="47"/>
      <c r="I723" s="34"/>
      <c r="J723" s="34"/>
      <c r="K723" s="34"/>
      <c r="L723" s="47"/>
      <c r="M723" s="34"/>
      <c r="N723" s="34"/>
      <c r="O723" s="47"/>
      <c r="P723" s="34"/>
      <c r="Q723" s="34"/>
      <c r="R723" s="47"/>
      <c r="S723" s="1"/>
      <c r="T723" s="1"/>
      <c r="U723" s="1"/>
      <c r="V723" s="1"/>
      <c r="W723" s="52"/>
    </row>
    <row r="724" spans="1:23" ht="15.75" customHeight="1" x14ac:dyDescent="0.3">
      <c r="A724" s="66"/>
      <c r="B724" s="1"/>
      <c r="C724" s="1"/>
      <c r="D724" s="85"/>
      <c r="E724" s="38"/>
      <c r="F724" s="34"/>
      <c r="G724" s="34"/>
      <c r="H724" s="47"/>
      <c r="I724" s="34"/>
      <c r="J724" s="34"/>
      <c r="K724" s="34"/>
      <c r="L724" s="47"/>
      <c r="M724" s="34"/>
      <c r="N724" s="34"/>
      <c r="O724" s="47"/>
      <c r="P724" s="34"/>
      <c r="Q724" s="34"/>
      <c r="R724" s="47"/>
      <c r="S724" s="1"/>
      <c r="T724" s="1"/>
      <c r="U724" s="1"/>
      <c r="V724" s="1"/>
      <c r="W724" s="52"/>
    </row>
    <row r="725" spans="1:23" ht="15.75" customHeight="1" x14ac:dyDescent="0.3">
      <c r="A725" s="66"/>
      <c r="B725" s="1"/>
      <c r="C725" s="1"/>
      <c r="D725" s="85"/>
      <c r="E725" s="38"/>
      <c r="F725" s="34"/>
      <c r="G725" s="34"/>
      <c r="H725" s="47"/>
      <c r="I725" s="34"/>
      <c r="J725" s="34"/>
      <c r="K725" s="34"/>
      <c r="L725" s="47"/>
      <c r="M725" s="34"/>
      <c r="N725" s="34"/>
      <c r="O725" s="47"/>
      <c r="P725" s="34"/>
      <c r="Q725" s="34"/>
      <c r="R725" s="47"/>
      <c r="S725" s="1"/>
      <c r="T725" s="1"/>
      <c r="U725" s="1"/>
      <c r="V725" s="1"/>
      <c r="W725" s="52"/>
    </row>
    <row r="726" spans="1:23" ht="15.75" customHeight="1" x14ac:dyDescent="0.3">
      <c r="A726" s="66"/>
      <c r="B726" s="1"/>
      <c r="C726" s="1"/>
      <c r="D726" s="85"/>
      <c r="E726" s="38"/>
      <c r="F726" s="34"/>
      <c r="G726" s="34"/>
      <c r="H726" s="47"/>
      <c r="I726" s="34"/>
      <c r="J726" s="34"/>
      <c r="K726" s="34"/>
      <c r="L726" s="47"/>
      <c r="M726" s="34"/>
      <c r="N726" s="34"/>
      <c r="O726" s="47"/>
      <c r="P726" s="34"/>
      <c r="Q726" s="34"/>
      <c r="R726" s="47"/>
      <c r="S726" s="1"/>
      <c r="T726" s="1"/>
      <c r="U726" s="1"/>
      <c r="V726" s="1"/>
      <c r="W726" s="52"/>
    </row>
    <row r="727" spans="1:23" ht="15.75" customHeight="1" x14ac:dyDescent="0.3">
      <c r="A727" s="66"/>
      <c r="B727" s="1"/>
      <c r="C727" s="1"/>
      <c r="D727" s="85"/>
      <c r="E727" s="38"/>
      <c r="F727" s="34"/>
      <c r="G727" s="34"/>
      <c r="H727" s="47"/>
      <c r="I727" s="34"/>
      <c r="J727" s="34"/>
      <c r="K727" s="34"/>
      <c r="L727" s="47"/>
      <c r="M727" s="34"/>
      <c r="N727" s="34"/>
      <c r="O727" s="47"/>
      <c r="P727" s="34"/>
      <c r="Q727" s="34"/>
      <c r="R727" s="47"/>
      <c r="S727" s="1"/>
      <c r="T727" s="1"/>
      <c r="U727" s="1"/>
      <c r="V727" s="1"/>
      <c r="W727" s="52"/>
    </row>
    <row r="728" spans="1:23" ht="15.75" customHeight="1" x14ac:dyDescent="0.3">
      <c r="A728" s="66"/>
      <c r="B728" s="1"/>
      <c r="C728" s="1"/>
      <c r="D728" s="85"/>
      <c r="E728" s="38"/>
      <c r="F728" s="34"/>
      <c r="G728" s="34"/>
      <c r="H728" s="47"/>
      <c r="I728" s="34"/>
      <c r="J728" s="34"/>
      <c r="K728" s="34"/>
      <c r="L728" s="47"/>
      <c r="M728" s="34"/>
      <c r="N728" s="34"/>
      <c r="O728" s="47"/>
      <c r="P728" s="34"/>
      <c r="Q728" s="34"/>
      <c r="R728" s="47"/>
      <c r="S728" s="1"/>
      <c r="T728" s="1"/>
      <c r="U728" s="1"/>
      <c r="V728" s="1"/>
      <c r="W728" s="52"/>
    </row>
    <row r="729" spans="1:23" ht="15.75" customHeight="1" x14ac:dyDescent="0.3">
      <c r="A729" s="66"/>
      <c r="B729" s="1"/>
      <c r="C729" s="1"/>
      <c r="D729" s="85"/>
      <c r="E729" s="38"/>
      <c r="F729" s="34"/>
      <c r="G729" s="34"/>
      <c r="H729" s="47"/>
      <c r="I729" s="34"/>
      <c r="J729" s="34"/>
      <c r="K729" s="34"/>
      <c r="L729" s="47"/>
      <c r="M729" s="34"/>
      <c r="N729" s="34"/>
      <c r="O729" s="47"/>
      <c r="P729" s="34"/>
      <c r="Q729" s="34"/>
      <c r="R729" s="47"/>
      <c r="S729" s="1"/>
      <c r="T729" s="1"/>
      <c r="U729" s="1"/>
      <c r="V729" s="1"/>
      <c r="W729" s="52"/>
    </row>
    <row r="730" spans="1:23" ht="15.75" customHeight="1" x14ac:dyDescent="0.3">
      <c r="A730" s="66"/>
      <c r="B730" s="1"/>
      <c r="C730" s="1"/>
      <c r="D730" s="85"/>
      <c r="E730" s="38"/>
      <c r="F730" s="34"/>
      <c r="G730" s="34"/>
      <c r="H730" s="47"/>
      <c r="I730" s="34"/>
      <c r="J730" s="34"/>
      <c r="K730" s="34"/>
      <c r="L730" s="47"/>
      <c r="M730" s="34"/>
      <c r="N730" s="34"/>
      <c r="O730" s="47"/>
      <c r="P730" s="34"/>
      <c r="Q730" s="34"/>
      <c r="R730" s="47"/>
      <c r="S730" s="1"/>
      <c r="T730" s="1"/>
      <c r="U730" s="1"/>
      <c r="V730" s="1"/>
      <c r="W730" s="52"/>
    </row>
    <row r="731" spans="1:23" ht="15.75" customHeight="1" x14ac:dyDescent="0.3">
      <c r="A731" s="66"/>
      <c r="B731" s="1"/>
      <c r="C731" s="1"/>
      <c r="D731" s="85"/>
      <c r="E731" s="38"/>
      <c r="F731" s="34"/>
      <c r="G731" s="34"/>
      <c r="H731" s="47"/>
      <c r="I731" s="34"/>
      <c r="J731" s="34"/>
      <c r="K731" s="34"/>
      <c r="L731" s="47"/>
      <c r="M731" s="34"/>
      <c r="N731" s="34"/>
      <c r="O731" s="47"/>
      <c r="P731" s="34"/>
      <c r="Q731" s="34"/>
      <c r="R731" s="47"/>
      <c r="S731" s="1"/>
      <c r="T731" s="1"/>
      <c r="U731" s="1"/>
      <c r="V731" s="1"/>
      <c r="W731" s="52"/>
    </row>
    <row r="732" spans="1:23" ht="15.75" customHeight="1" x14ac:dyDescent="0.3">
      <c r="A732" s="66"/>
      <c r="B732" s="1"/>
      <c r="C732" s="1"/>
      <c r="D732" s="85"/>
      <c r="E732" s="38"/>
      <c r="F732" s="34"/>
      <c r="G732" s="34"/>
      <c r="H732" s="47"/>
      <c r="I732" s="34"/>
      <c r="J732" s="34"/>
      <c r="K732" s="34"/>
      <c r="L732" s="47"/>
      <c r="M732" s="34"/>
      <c r="N732" s="34"/>
      <c r="O732" s="47"/>
      <c r="P732" s="34"/>
      <c r="Q732" s="34"/>
      <c r="R732" s="47"/>
      <c r="S732" s="1"/>
      <c r="T732" s="1"/>
      <c r="U732" s="1"/>
      <c r="V732" s="1"/>
      <c r="W732" s="52"/>
    </row>
    <row r="733" spans="1:23" ht="15.75" customHeight="1" x14ac:dyDescent="0.3">
      <c r="A733" s="66"/>
      <c r="B733" s="1"/>
      <c r="C733" s="1"/>
      <c r="D733" s="85"/>
      <c r="E733" s="38"/>
      <c r="F733" s="34"/>
      <c r="G733" s="34"/>
      <c r="H733" s="47"/>
      <c r="I733" s="34"/>
      <c r="J733" s="34"/>
      <c r="K733" s="34"/>
      <c r="L733" s="47"/>
      <c r="M733" s="34"/>
      <c r="N733" s="34"/>
      <c r="O733" s="47"/>
      <c r="P733" s="34"/>
      <c r="Q733" s="34"/>
      <c r="R733" s="47"/>
      <c r="S733" s="1"/>
      <c r="T733" s="1"/>
      <c r="U733" s="1"/>
      <c r="V733" s="1"/>
      <c r="W733" s="52"/>
    </row>
    <row r="734" spans="1:23" ht="15.75" customHeight="1" x14ac:dyDescent="0.3">
      <c r="A734" s="66"/>
      <c r="B734" s="1"/>
      <c r="C734" s="1"/>
      <c r="D734" s="85"/>
      <c r="E734" s="38"/>
      <c r="F734" s="34"/>
      <c r="G734" s="34"/>
      <c r="H734" s="47"/>
      <c r="I734" s="34"/>
      <c r="J734" s="34"/>
      <c r="K734" s="34"/>
      <c r="L734" s="47"/>
      <c r="M734" s="34"/>
      <c r="N734" s="34"/>
      <c r="O734" s="47"/>
      <c r="P734" s="34"/>
      <c r="Q734" s="34"/>
      <c r="R734" s="47"/>
      <c r="S734" s="1"/>
      <c r="T734" s="1"/>
      <c r="U734" s="1"/>
      <c r="V734" s="1"/>
      <c r="W734" s="52"/>
    </row>
    <row r="735" spans="1:23" ht="15.75" customHeight="1" x14ac:dyDescent="0.3">
      <c r="A735" s="66"/>
      <c r="B735" s="1"/>
      <c r="C735" s="1"/>
      <c r="D735" s="85"/>
      <c r="E735" s="38"/>
      <c r="F735" s="34"/>
      <c r="G735" s="34"/>
      <c r="H735" s="47"/>
      <c r="I735" s="34"/>
      <c r="J735" s="34"/>
      <c r="K735" s="34"/>
      <c r="L735" s="47"/>
      <c r="M735" s="34"/>
      <c r="N735" s="34"/>
      <c r="O735" s="47"/>
      <c r="P735" s="34"/>
      <c r="Q735" s="34"/>
      <c r="R735" s="47"/>
      <c r="S735" s="1"/>
      <c r="T735" s="1"/>
      <c r="U735" s="1"/>
      <c r="V735" s="1"/>
      <c r="W735" s="52"/>
    </row>
    <row r="736" spans="1:23" ht="15.75" customHeight="1" x14ac:dyDescent="0.3">
      <c r="A736" s="66"/>
      <c r="B736" s="1"/>
      <c r="C736" s="1"/>
      <c r="D736" s="85"/>
      <c r="E736" s="38"/>
      <c r="F736" s="34"/>
      <c r="G736" s="34"/>
      <c r="H736" s="47"/>
      <c r="I736" s="34"/>
      <c r="J736" s="34"/>
      <c r="K736" s="34"/>
      <c r="L736" s="47"/>
      <c r="M736" s="34"/>
      <c r="N736" s="34"/>
      <c r="O736" s="47"/>
      <c r="P736" s="34"/>
      <c r="Q736" s="34"/>
      <c r="R736" s="47"/>
      <c r="S736" s="1"/>
      <c r="T736" s="1"/>
      <c r="U736" s="1"/>
      <c r="V736" s="1"/>
      <c r="W736" s="52"/>
    </row>
    <row r="737" spans="1:23" ht="15.75" customHeight="1" x14ac:dyDescent="0.3">
      <c r="A737" s="66"/>
      <c r="B737" s="1"/>
      <c r="C737" s="1"/>
      <c r="D737" s="85"/>
      <c r="E737" s="38"/>
      <c r="F737" s="34"/>
      <c r="G737" s="34"/>
      <c r="H737" s="47"/>
      <c r="I737" s="34"/>
      <c r="J737" s="34"/>
      <c r="K737" s="34"/>
      <c r="L737" s="47"/>
      <c r="M737" s="34"/>
      <c r="N737" s="34"/>
      <c r="O737" s="47"/>
      <c r="P737" s="34"/>
      <c r="Q737" s="34"/>
      <c r="R737" s="47"/>
      <c r="S737" s="1"/>
      <c r="T737" s="1"/>
      <c r="U737" s="1"/>
      <c r="V737" s="1"/>
      <c r="W737" s="52"/>
    </row>
    <row r="738" spans="1:23" ht="15.75" customHeight="1" x14ac:dyDescent="0.3">
      <c r="A738" s="66"/>
      <c r="B738" s="1"/>
      <c r="C738" s="1"/>
      <c r="D738" s="85"/>
      <c r="E738" s="38"/>
      <c r="F738" s="34"/>
      <c r="G738" s="34"/>
      <c r="H738" s="47"/>
      <c r="I738" s="34"/>
      <c r="J738" s="34"/>
      <c r="K738" s="34"/>
      <c r="L738" s="47"/>
      <c r="M738" s="34"/>
      <c r="N738" s="34"/>
      <c r="O738" s="47"/>
      <c r="P738" s="34"/>
      <c r="Q738" s="34"/>
      <c r="R738" s="47"/>
      <c r="S738" s="1"/>
      <c r="T738" s="1"/>
      <c r="U738" s="1"/>
      <c r="V738" s="1"/>
      <c r="W738" s="52"/>
    </row>
    <row r="739" spans="1:23" ht="15.75" customHeight="1" x14ac:dyDescent="0.3">
      <c r="A739" s="66"/>
      <c r="B739" s="1"/>
      <c r="C739" s="1"/>
      <c r="D739" s="85"/>
      <c r="E739" s="38"/>
      <c r="F739" s="34"/>
      <c r="G739" s="34"/>
      <c r="H739" s="47"/>
      <c r="I739" s="34"/>
      <c r="J739" s="34"/>
      <c r="K739" s="34"/>
      <c r="L739" s="47"/>
      <c r="M739" s="34"/>
      <c r="N739" s="34"/>
      <c r="O739" s="47"/>
      <c r="P739" s="34"/>
      <c r="Q739" s="34"/>
      <c r="R739" s="47"/>
      <c r="S739" s="1"/>
      <c r="T739" s="1"/>
      <c r="U739" s="1"/>
      <c r="V739" s="1"/>
      <c r="W739" s="52"/>
    </row>
    <row r="740" spans="1:23" ht="15.75" customHeight="1" x14ac:dyDescent="0.3">
      <c r="A740" s="66"/>
      <c r="B740" s="1"/>
      <c r="C740" s="1"/>
      <c r="D740" s="85"/>
      <c r="E740" s="38"/>
      <c r="F740" s="34"/>
      <c r="G740" s="34"/>
      <c r="H740" s="47"/>
      <c r="I740" s="34"/>
      <c r="J740" s="34"/>
      <c r="K740" s="34"/>
      <c r="L740" s="47"/>
      <c r="M740" s="34"/>
      <c r="N740" s="34"/>
      <c r="O740" s="47"/>
      <c r="P740" s="34"/>
      <c r="Q740" s="34"/>
      <c r="R740" s="47"/>
      <c r="S740" s="1"/>
      <c r="T740" s="1"/>
      <c r="U740" s="1"/>
      <c r="V740" s="1"/>
      <c r="W740" s="52"/>
    </row>
    <row r="741" spans="1:23" ht="15.75" customHeight="1" x14ac:dyDescent="0.3">
      <c r="A741" s="66"/>
      <c r="B741" s="1"/>
      <c r="C741" s="1"/>
      <c r="D741" s="85"/>
      <c r="E741" s="38"/>
      <c r="F741" s="34"/>
      <c r="G741" s="34"/>
      <c r="H741" s="47"/>
      <c r="I741" s="34"/>
      <c r="J741" s="34"/>
      <c r="K741" s="34"/>
      <c r="L741" s="47"/>
      <c r="M741" s="34"/>
      <c r="N741" s="34"/>
      <c r="O741" s="47"/>
      <c r="P741" s="34"/>
      <c r="Q741" s="34"/>
      <c r="R741" s="47"/>
      <c r="S741" s="1"/>
      <c r="T741" s="1"/>
      <c r="U741" s="1"/>
      <c r="V741" s="1"/>
      <c r="W741" s="52"/>
    </row>
    <row r="742" spans="1:23" ht="15.75" customHeight="1" x14ac:dyDescent="0.3">
      <c r="A742" s="66"/>
      <c r="B742" s="1"/>
      <c r="C742" s="1"/>
      <c r="D742" s="85"/>
      <c r="E742" s="38"/>
      <c r="F742" s="34"/>
      <c r="G742" s="34"/>
      <c r="H742" s="47"/>
      <c r="I742" s="34"/>
      <c r="J742" s="34"/>
      <c r="K742" s="34"/>
      <c r="L742" s="47"/>
      <c r="M742" s="34"/>
      <c r="N742" s="34"/>
      <c r="O742" s="47"/>
      <c r="P742" s="34"/>
      <c r="Q742" s="34"/>
      <c r="R742" s="47"/>
      <c r="S742" s="1"/>
      <c r="T742" s="1"/>
      <c r="U742" s="1"/>
      <c r="V742" s="1"/>
      <c r="W742" s="52"/>
    </row>
    <row r="743" spans="1:23" ht="15.75" customHeight="1" x14ac:dyDescent="0.3">
      <c r="A743" s="66"/>
      <c r="B743" s="1"/>
      <c r="C743" s="1"/>
      <c r="D743" s="85"/>
      <c r="E743" s="38"/>
      <c r="F743" s="34"/>
      <c r="G743" s="34"/>
      <c r="H743" s="47"/>
      <c r="I743" s="34"/>
      <c r="J743" s="34"/>
      <c r="K743" s="34"/>
      <c r="L743" s="47"/>
      <c r="M743" s="34"/>
      <c r="N743" s="34"/>
      <c r="O743" s="47"/>
      <c r="P743" s="34"/>
      <c r="Q743" s="34"/>
      <c r="R743" s="47"/>
      <c r="S743" s="1"/>
      <c r="T743" s="1"/>
      <c r="U743" s="1"/>
      <c r="V743" s="1"/>
      <c r="W743" s="52"/>
    </row>
    <row r="744" spans="1:23" ht="15.75" customHeight="1" x14ac:dyDescent="0.3">
      <c r="A744" s="66"/>
      <c r="B744" s="1"/>
      <c r="C744" s="1"/>
      <c r="D744" s="85"/>
      <c r="E744" s="38"/>
      <c r="F744" s="34"/>
      <c r="G744" s="34"/>
      <c r="H744" s="47"/>
      <c r="I744" s="34"/>
      <c r="J744" s="34"/>
      <c r="K744" s="34"/>
      <c r="L744" s="47"/>
      <c r="M744" s="34"/>
      <c r="N744" s="34"/>
      <c r="O744" s="47"/>
      <c r="P744" s="34"/>
      <c r="Q744" s="34"/>
      <c r="R744" s="47"/>
      <c r="S744" s="1"/>
      <c r="T744" s="1"/>
      <c r="U744" s="1"/>
      <c r="V744" s="1"/>
      <c r="W744" s="52"/>
    </row>
    <row r="745" spans="1:23" ht="15.75" customHeight="1" x14ac:dyDescent="0.3">
      <c r="A745" s="66"/>
      <c r="B745" s="1"/>
      <c r="C745" s="1"/>
      <c r="D745" s="85"/>
      <c r="E745" s="38"/>
      <c r="F745" s="34"/>
      <c r="G745" s="34"/>
      <c r="H745" s="47"/>
      <c r="I745" s="34"/>
      <c r="J745" s="34"/>
      <c r="K745" s="34"/>
      <c r="L745" s="47"/>
      <c r="M745" s="34"/>
      <c r="N745" s="34"/>
      <c r="O745" s="47"/>
      <c r="P745" s="34"/>
      <c r="Q745" s="34"/>
      <c r="R745" s="47"/>
      <c r="S745" s="1"/>
      <c r="T745" s="1"/>
      <c r="U745" s="1"/>
      <c r="V745" s="1"/>
      <c r="W745" s="52"/>
    </row>
    <row r="746" spans="1:23" ht="15.75" customHeight="1" x14ac:dyDescent="0.3">
      <c r="A746" s="66"/>
      <c r="B746" s="1"/>
      <c r="C746" s="1"/>
      <c r="D746" s="85"/>
      <c r="E746" s="38"/>
      <c r="F746" s="34"/>
      <c r="G746" s="34"/>
      <c r="H746" s="47"/>
      <c r="I746" s="34"/>
      <c r="J746" s="34"/>
      <c r="K746" s="34"/>
      <c r="L746" s="47"/>
      <c r="M746" s="34"/>
      <c r="N746" s="34"/>
      <c r="O746" s="47"/>
      <c r="P746" s="34"/>
      <c r="Q746" s="34"/>
      <c r="R746" s="47"/>
      <c r="S746" s="1"/>
      <c r="T746" s="1"/>
      <c r="U746" s="1"/>
      <c r="V746" s="1"/>
      <c r="W746" s="52"/>
    </row>
    <row r="747" spans="1:23" ht="15.75" customHeight="1" x14ac:dyDescent="0.3">
      <c r="A747" s="66"/>
      <c r="B747" s="1"/>
      <c r="C747" s="1"/>
      <c r="D747" s="85"/>
      <c r="E747" s="38"/>
      <c r="F747" s="34"/>
      <c r="G747" s="34"/>
      <c r="H747" s="47"/>
      <c r="I747" s="34"/>
      <c r="J747" s="34"/>
      <c r="K747" s="34"/>
      <c r="L747" s="47"/>
      <c r="M747" s="34"/>
      <c r="N747" s="34"/>
      <c r="O747" s="47"/>
      <c r="P747" s="34"/>
      <c r="Q747" s="34"/>
      <c r="R747" s="47"/>
      <c r="S747" s="1"/>
      <c r="T747" s="1"/>
      <c r="U747" s="1"/>
      <c r="V747" s="1"/>
      <c r="W747" s="52"/>
    </row>
    <row r="748" spans="1:23" ht="15.75" customHeight="1" x14ac:dyDescent="0.3">
      <c r="A748" s="66"/>
      <c r="B748" s="1"/>
      <c r="C748" s="1"/>
      <c r="D748" s="85"/>
      <c r="E748" s="38"/>
      <c r="F748" s="34"/>
      <c r="G748" s="34"/>
      <c r="H748" s="47"/>
      <c r="I748" s="34"/>
      <c r="J748" s="34"/>
      <c r="K748" s="34"/>
      <c r="L748" s="47"/>
      <c r="M748" s="34"/>
      <c r="N748" s="34"/>
      <c r="O748" s="47"/>
      <c r="P748" s="34"/>
      <c r="Q748" s="34"/>
      <c r="R748" s="47"/>
      <c r="S748" s="1"/>
      <c r="T748" s="1"/>
      <c r="U748" s="1"/>
      <c r="V748" s="1"/>
      <c r="W748" s="52"/>
    </row>
    <row r="749" spans="1:23" ht="15.75" customHeight="1" x14ac:dyDescent="0.3">
      <c r="A749" s="66"/>
      <c r="B749" s="1"/>
      <c r="C749" s="1"/>
      <c r="D749" s="85"/>
      <c r="E749" s="38"/>
      <c r="F749" s="34"/>
      <c r="G749" s="34"/>
      <c r="H749" s="47"/>
      <c r="I749" s="34"/>
      <c r="J749" s="34"/>
      <c r="K749" s="34"/>
      <c r="L749" s="47"/>
      <c r="M749" s="34"/>
      <c r="N749" s="34"/>
      <c r="O749" s="47"/>
      <c r="P749" s="34"/>
      <c r="Q749" s="34"/>
      <c r="R749" s="47"/>
      <c r="S749" s="1"/>
      <c r="T749" s="1"/>
      <c r="U749" s="1"/>
      <c r="V749" s="1"/>
      <c r="W749" s="52"/>
    </row>
    <row r="750" spans="1:23" ht="15.75" customHeight="1" x14ac:dyDescent="0.3">
      <c r="A750" s="66"/>
      <c r="B750" s="1"/>
      <c r="C750" s="1"/>
      <c r="D750" s="85"/>
      <c r="E750" s="38"/>
      <c r="F750" s="34"/>
      <c r="G750" s="34"/>
      <c r="H750" s="47"/>
      <c r="I750" s="34"/>
      <c r="J750" s="34"/>
      <c r="K750" s="34"/>
      <c r="L750" s="47"/>
      <c r="M750" s="34"/>
      <c r="N750" s="34"/>
      <c r="O750" s="47"/>
      <c r="P750" s="34"/>
      <c r="Q750" s="34"/>
      <c r="R750" s="47"/>
      <c r="S750" s="1"/>
      <c r="T750" s="1"/>
      <c r="U750" s="1"/>
      <c r="V750" s="1"/>
      <c r="W750" s="52"/>
    </row>
    <row r="751" spans="1:23" ht="15.75" customHeight="1" x14ac:dyDescent="0.3">
      <c r="A751" s="66"/>
      <c r="B751" s="1"/>
      <c r="C751" s="1"/>
      <c r="D751" s="85"/>
      <c r="E751" s="38"/>
      <c r="F751" s="34"/>
      <c r="G751" s="34"/>
      <c r="H751" s="47"/>
      <c r="I751" s="34"/>
      <c r="J751" s="34"/>
      <c r="K751" s="34"/>
      <c r="L751" s="47"/>
      <c r="M751" s="34"/>
      <c r="N751" s="34"/>
      <c r="O751" s="47"/>
      <c r="P751" s="34"/>
      <c r="Q751" s="34"/>
      <c r="R751" s="47"/>
      <c r="S751" s="1"/>
      <c r="T751" s="1"/>
      <c r="U751" s="1"/>
      <c r="V751" s="1"/>
      <c r="W751" s="52"/>
    </row>
    <row r="752" spans="1:23" ht="15.75" customHeight="1" x14ac:dyDescent="0.3">
      <c r="A752" s="66"/>
      <c r="B752" s="1"/>
      <c r="C752" s="1"/>
      <c r="D752" s="85"/>
      <c r="E752" s="38"/>
      <c r="F752" s="34"/>
      <c r="G752" s="34"/>
      <c r="H752" s="47"/>
      <c r="I752" s="34"/>
      <c r="J752" s="34"/>
      <c r="K752" s="34"/>
      <c r="L752" s="47"/>
      <c r="M752" s="34"/>
      <c r="N752" s="34"/>
      <c r="O752" s="47"/>
      <c r="P752" s="34"/>
      <c r="Q752" s="34"/>
      <c r="R752" s="47"/>
      <c r="S752" s="1"/>
      <c r="T752" s="1"/>
      <c r="U752" s="1"/>
      <c r="V752" s="1"/>
      <c r="W752" s="52"/>
    </row>
    <row r="753" spans="1:23" ht="15.75" customHeight="1" x14ac:dyDescent="0.3">
      <c r="A753" s="66"/>
      <c r="B753" s="1"/>
      <c r="C753" s="1"/>
      <c r="D753" s="85"/>
      <c r="E753" s="38"/>
      <c r="F753" s="34"/>
      <c r="G753" s="34"/>
      <c r="H753" s="47"/>
      <c r="I753" s="34"/>
      <c r="J753" s="34"/>
      <c r="K753" s="34"/>
      <c r="L753" s="47"/>
      <c r="M753" s="34"/>
      <c r="N753" s="34"/>
      <c r="O753" s="47"/>
      <c r="P753" s="34"/>
      <c r="Q753" s="34"/>
      <c r="R753" s="47"/>
      <c r="S753" s="1"/>
      <c r="T753" s="1"/>
      <c r="U753" s="1"/>
      <c r="V753" s="1"/>
      <c r="W753" s="52"/>
    </row>
    <row r="754" spans="1:23" ht="15.75" customHeight="1" x14ac:dyDescent="0.3">
      <c r="A754" s="66"/>
      <c r="B754" s="1"/>
      <c r="C754" s="1"/>
      <c r="D754" s="85"/>
      <c r="E754" s="38"/>
      <c r="F754" s="34"/>
      <c r="G754" s="34"/>
      <c r="H754" s="47"/>
      <c r="I754" s="34"/>
      <c r="J754" s="34"/>
      <c r="K754" s="34"/>
      <c r="L754" s="47"/>
      <c r="M754" s="34"/>
      <c r="N754" s="34"/>
      <c r="O754" s="47"/>
      <c r="P754" s="34"/>
      <c r="Q754" s="34"/>
      <c r="R754" s="47"/>
      <c r="S754" s="1"/>
      <c r="T754" s="1"/>
      <c r="U754" s="1"/>
      <c r="V754" s="1"/>
      <c r="W754" s="52"/>
    </row>
    <row r="755" spans="1:23" ht="15.75" customHeight="1" x14ac:dyDescent="0.3">
      <c r="A755" s="66"/>
      <c r="B755" s="1"/>
      <c r="C755" s="1"/>
      <c r="D755" s="85"/>
      <c r="E755" s="38"/>
      <c r="F755" s="34"/>
      <c r="G755" s="34"/>
      <c r="H755" s="47"/>
      <c r="I755" s="34"/>
      <c r="J755" s="34"/>
      <c r="K755" s="34"/>
      <c r="L755" s="47"/>
      <c r="M755" s="34"/>
      <c r="N755" s="34"/>
      <c r="O755" s="47"/>
      <c r="P755" s="34"/>
      <c r="Q755" s="34"/>
      <c r="R755" s="47"/>
      <c r="S755" s="1"/>
      <c r="T755" s="1"/>
      <c r="U755" s="1"/>
      <c r="V755" s="1"/>
      <c r="W755" s="52"/>
    </row>
    <row r="756" spans="1:23" ht="15.75" customHeight="1" x14ac:dyDescent="0.3">
      <c r="A756" s="66"/>
      <c r="B756" s="1"/>
      <c r="C756" s="1"/>
      <c r="D756" s="85"/>
      <c r="E756" s="38"/>
      <c r="F756" s="34"/>
      <c r="G756" s="34"/>
      <c r="H756" s="47"/>
      <c r="I756" s="34"/>
      <c r="J756" s="34"/>
      <c r="K756" s="34"/>
      <c r="L756" s="47"/>
      <c r="M756" s="34"/>
      <c r="N756" s="34"/>
      <c r="O756" s="47"/>
      <c r="P756" s="34"/>
      <c r="Q756" s="34"/>
      <c r="R756" s="47"/>
      <c r="S756" s="1"/>
      <c r="T756" s="1"/>
      <c r="U756" s="1"/>
      <c r="V756" s="1"/>
      <c r="W756" s="52"/>
    </row>
    <row r="757" spans="1:23" ht="15.75" customHeight="1" x14ac:dyDescent="0.3">
      <c r="A757" s="66"/>
      <c r="B757" s="1"/>
      <c r="C757" s="1"/>
      <c r="D757" s="85"/>
      <c r="E757" s="38"/>
      <c r="F757" s="34"/>
      <c r="G757" s="34"/>
      <c r="H757" s="47"/>
      <c r="I757" s="34"/>
      <c r="J757" s="34"/>
      <c r="K757" s="34"/>
      <c r="L757" s="47"/>
      <c r="M757" s="34"/>
      <c r="N757" s="34"/>
      <c r="O757" s="47"/>
      <c r="P757" s="34"/>
      <c r="Q757" s="34"/>
      <c r="R757" s="47"/>
      <c r="S757" s="1"/>
      <c r="T757" s="1"/>
      <c r="U757" s="1"/>
      <c r="V757" s="1"/>
      <c r="W757" s="52"/>
    </row>
    <row r="758" spans="1:23" ht="15.75" customHeight="1" x14ac:dyDescent="0.3">
      <c r="A758" s="66"/>
      <c r="B758" s="1"/>
      <c r="C758" s="1"/>
      <c r="D758" s="85"/>
      <c r="E758" s="38"/>
      <c r="F758" s="34"/>
      <c r="G758" s="34"/>
      <c r="H758" s="47"/>
      <c r="I758" s="34"/>
      <c r="J758" s="34"/>
      <c r="K758" s="34"/>
      <c r="L758" s="47"/>
      <c r="M758" s="34"/>
      <c r="N758" s="34"/>
      <c r="O758" s="47"/>
      <c r="P758" s="34"/>
      <c r="Q758" s="34"/>
      <c r="R758" s="47"/>
      <c r="S758" s="1"/>
      <c r="T758" s="1"/>
      <c r="U758" s="1"/>
      <c r="V758" s="1"/>
      <c r="W758" s="52"/>
    </row>
    <row r="759" spans="1:23" ht="15.75" customHeight="1" x14ac:dyDescent="0.3">
      <c r="A759" s="66"/>
      <c r="B759" s="1"/>
      <c r="C759" s="1"/>
      <c r="D759" s="85"/>
      <c r="E759" s="38"/>
      <c r="F759" s="34"/>
      <c r="G759" s="34"/>
      <c r="H759" s="47"/>
      <c r="I759" s="34"/>
      <c r="J759" s="34"/>
      <c r="K759" s="34"/>
      <c r="L759" s="47"/>
      <c r="M759" s="34"/>
      <c r="N759" s="34"/>
      <c r="O759" s="47"/>
      <c r="P759" s="34"/>
      <c r="Q759" s="34"/>
      <c r="R759" s="47"/>
      <c r="S759" s="1"/>
      <c r="T759" s="1"/>
      <c r="U759" s="1"/>
      <c r="V759" s="1"/>
      <c r="W759" s="52"/>
    </row>
    <row r="760" spans="1:23" ht="15.75" customHeight="1" x14ac:dyDescent="0.3">
      <c r="A760" s="66"/>
      <c r="B760" s="1"/>
      <c r="C760" s="1"/>
      <c r="D760" s="85"/>
      <c r="E760" s="38"/>
      <c r="F760" s="34"/>
      <c r="G760" s="34"/>
      <c r="H760" s="47"/>
      <c r="I760" s="34"/>
      <c r="J760" s="34"/>
      <c r="K760" s="34"/>
      <c r="L760" s="47"/>
      <c r="M760" s="34"/>
      <c r="N760" s="34"/>
      <c r="O760" s="47"/>
      <c r="P760" s="34"/>
      <c r="Q760" s="34"/>
      <c r="R760" s="47"/>
      <c r="S760" s="1"/>
      <c r="T760" s="1"/>
      <c r="U760" s="1"/>
      <c r="V760" s="1"/>
      <c r="W760" s="52"/>
    </row>
    <row r="761" spans="1:23" ht="15.75" customHeight="1" x14ac:dyDescent="0.3">
      <c r="A761" s="66"/>
      <c r="B761" s="1"/>
      <c r="C761" s="1"/>
      <c r="D761" s="85"/>
      <c r="E761" s="38"/>
      <c r="F761" s="34"/>
      <c r="G761" s="34"/>
      <c r="H761" s="47"/>
      <c r="I761" s="34"/>
      <c r="J761" s="34"/>
      <c r="K761" s="34"/>
      <c r="L761" s="47"/>
      <c r="M761" s="34"/>
      <c r="N761" s="34"/>
      <c r="O761" s="47"/>
      <c r="P761" s="34"/>
      <c r="Q761" s="34"/>
      <c r="R761" s="47"/>
      <c r="S761" s="1"/>
      <c r="T761" s="1"/>
      <c r="U761" s="1"/>
      <c r="V761" s="1"/>
      <c r="W761" s="52"/>
    </row>
    <row r="762" spans="1:23" ht="15.75" customHeight="1" x14ac:dyDescent="0.3">
      <c r="A762" s="66"/>
      <c r="B762" s="1"/>
      <c r="C762" s="1"/>
      <c r="D762" s="85"/>
      <c r="E762" s="38"/>
      <c r="F762" s="34"/>
      <c r="G762" s="34"/>
      <c r="H762" s="47"/>
      <c r="I762" s="34"/>
      <c r="J762" s="34"/>
      <c r="K762" s="34"/>
      <c r="L762" s="47"/>
      <c r="M762" s="34"/>
      <c r="N762" s="34"/>
      <c r="O762" s="47"/>
      <c r="P762" s="34"/>
      <c r="Q762" s="34"/>
      <c r="R762" s="47"/>
      <c r="S762" s="1"/>
      <c r="T762" s="1"/>
      <c r="U762" s="1"/>
      <c r="V762" s="1"/>
      <c r="W762" s="52"/>
    </row>
    <row r="763" spans="1:23" ht="15.75" customHeight="1" x14ac:dyDescent="0.3">
      <c r="A763" s="66"/>
      <c r="B763" s="1"/>
      <c r="C763" s="1"/>
      <c r="D763" s="85"/>
      <c r="E763" s="38"/>
      <c r="F763" s="34"/>
      <c r="G763" s="34"/>
      <c r="H763" s="47"/>
      <c r="I763" s="34"/>
      <c r="J763" s="34"/>
      <c r="K763" s="34"/>
      <c r="L763" s="47"/>
      <c r="M763" s="34"/>
      <c r="N763" s="34"/>
      <c r="O763" s="47"/>
      <c r="P763" s="34"/>
      <c r="Q763" s="34"/>
      <c r="R763" s="47"/>
      <c r="S763" s="1"/>
      <c r="T763" s="1"/>
      <c r="U763" s="1"/>
      <c r="V763" s="1"/>
      <c r="W763" s="52"/>
    </row>
    <row r="764" spans="1:23" ht="15.75" customHeight="1" x14ac:dyDescent="0.3">
      <c r="A764" s="66"/>
      <c r="B764" s="1"/>
      <c r="C764" s="1"/>
      <c r="D764" s="85"/>
      <c r="E764" s="38"/>
      <c r="F764" s="34"/>
      <c r="G764" s="34"/>
      <c r="H764" s="47"/>
      <c r="I764" s="34"/>
      <c r="J764" s="34"/>
      <c r="K764" s="34"/>
      <c r="L764" s="47"/>
      <c r="M764" s="34"/>
      <c r="N764" s="34"/>
      <c r="O764" s="47"/>
      <c r="P764" s="34"/>
      <c r="Q764" s="34"/>
      <c r="R764" s="47"/>
      <c r="S764" s="1"/>
      <c r="T764" s="1"/>
      <c r="U764" s="1"/>
      <c r="V764" s="1"/>
      <c r="W764" s="52"/>
    </row>
    <row r="765" spans="1:23" ht="15.75" customHeight="1" x14ac:dyDescent="0.3">
      <c r="A765" s="66"/>
      <c r="B765" s="1"/>
      <c r="C765" s="1"/>
      <c r="D765" s="85"/>
      <c r="E765" s="38"/>
      <c r="F765" s="34"/>
      <c r="G765" s="34"/>
      <c r="H765" s="47"/>
      <c r="I765" s="34"/>
      <c r="J765" s="34"/>
      <c r="K765" s="34"/>
      <c r="L765" s="47"/>
      <c r="M765" s="34"/>
      <c r="N765" s="34"/>
      <c r="O765" s="47"/>
      <c r="P765" s="34"/>
      <c r="Q765" s="34"/>
      <c r="R765" s="47"/>
      <c r="S765" s="1"/>
      <c r="T765" s="1"/>
      <c r="U765" s="1"/>
      <c r="V765" s="1"/>
      <c r="W765" s="52"/>
    </row>
    <row r="766" spans="1:23" ht="15.75" customHeight="1" x14ac:dyDescent="0.3">
      <c r="A766" s="66"/>
      <c r="B766" s="1"/>
      <c r="C766" s="1"/>
      <c r="D766" s="85"/>
      <c r="E766" s="38"/>
      <c r="F766" s="34"/>
      <c r="G766" s="34"/>
      <c r="H766" s="47"/>
      <c r="I766" s="34"/>
      <c r="J766" s="34"/>
      <c r="K766" s="34"/>
      <c r="L766" s="47"/>
      <c r="M766" s="34"/>
      <c r="N766" s="34"/>
      <c r="O766" s="47"/>
      <c r="P766" s="34"/>
      <c r="Q766" s="34"/>
      <c r="R766" s="47"/>
      <c r="S766" s="1"/>
      <c r="T766" s="1"/>
      <c r="U766" s="1"/>
      <c r="V766" s="1"/>
      <c r="W766" s="52"/>
    </row>
    <row r="767" spans="1:23" ht="15.75" customHeight="1" x14ac:dyDescent="0.3">
      <c r="A767" s="66"/>
      <c r="B767" s="1"/>
      <c r="C767" s="1"/>
      <c r="D767" s="85"/>
      <c r="E767" s="38"/>
      <c r="F767" s="34"/>
      <c r="G767" s="34"/>
      <c r="H767" s="47"/>
      <c r="I767" s="34"/>
      <c r="J767" s="34"/>
      <c r="K767" s="34"/>
      <c r="L767" s="47"/>
      <c r="M767" s="34"/>
      <c r="N767" s="34"/>
      <c r="O767" s="47"/>
      <c r="P767" s="34"/>
      <c r="Q767" s="34"/>
      <c r="R767" s="47"/>
      <c r="S767" s="1"/>
      <c r="T767" s="1"/>
      <c r="U767" s="1"/>
      <c r="V767" s="1"/>
      <c r="W767" s="52"/>
    </row>
    <row r="768" spans="1:23" ht="15.75" customHeight="1" x14ac:dyDescent="0.3">
      <c r="A768" s="66"/>
      <c r="B768" s="1"/>
      <c r="C768" s="1"/>
      <c r="D768" s="85"/>
      <c r="E768" s="38"/>
      <c r="F768" s="34"/>
      <c r="G768" s="34"/>
      <c r="H768" s="47"/>
      <c r="I768" s="34"/>
      <c r="J768" s="34"/>
      <c r="K768" s="34"/>
      <c r="L768" s="47"/>
      <c r="M768" s="34"/>
      <c r="N768" s="34"/>
      <c r="O768" s="47"/>
      <c r="P768" s="34"/>
      <c r="Q768" s="34"/>
      <c r="R768" s="47"/>
      <c r="S768" s="1"/>
      <c r="T768" s="1"/>
      <c r="U768" s="1"/>
      <c r="V768" s="1"/>
      <c r="W768" s="52"/>
    </row>
    <row r="769" spans="1:23" ht="15.75" customHeight="1" x14ac:dyDescent="0.3">
      <c r="A769" s="66"/>
      <c r="B769" s="1"/>
      <c r="C769" s="1"/>
      <c r="D769" s="85"/>
      <c r="E769" s="38"/>
      <c r="F769" s="34"/>
      <c r="G769" s="34"/>
      <c r="H769" s="47"/>
      <c r="I769" s="34"/>
      <c r="J769" s="34"/>
      <c r="K769" s="34"/>
      <c r="L769" s="47"/>
      <c r="M769" s="34"/>
      <c r="N769" s="34"/>
      <c r="O769" s="47"/>
      <c r="P769" s="34"/>
      <c r="Q769" s="34"/>
      <c r="R769" s="47"/>
      <c r="S769" s="1"/>
      <c r="T769" s="1"/>
      <c r="U769" s="1"/>
      <c r="V769" s="1"/>
      <c r="W769" s="52"/>
    </row>
    <row r="770" spans="1:23" ht="15.75" customHeight="1" x14ac:dyDescent="0.3">
      <c r="A770" s="66"/>
      <c r="B770" s="1"/>
      <c r="C770" s="1"/>
      <c r="D770" s="85"/>
      <c r="E770" s="38"/>
      <c r="F770" s="34"/>
      <c r="G770" s="34"/>
      <c r="H770" s="47"/>
      <c r="I770" s="34"/>
      <c r="J770" s="34"/>
      <c r="K770" s="34"/>
      <c r="L770" s="47"/>
      <c r="M770" s="34"/>
      <c r="N770" s="34"/>
      <c r="O770" s="47"/>
      <c r="P770" s="34"/>
      <c r="Q770" s="34"/>
      <c r="R770" s="47"/>
      <c r="S770" s="1"/>
      <c r="T770" s="1"/>
      <c r="U770" s="1"/>
      <c r="V770" s="1"/>
      <c r="W770" s="52"/>
    </row>
    <row r="771" spans="1:23" ht="15.75" customHeight="1" x14ac:dyDescent="0.3">
      <c r="A771" s="66"/>
      <c r="B771" s="1"/>
      <c r="C771" s="1"/>
      <c r="D771" s="85"/>
      <c r="E771" s="38"/>
      <c r="F771" s="34"/>
      <c r="G771" s="34"/>
      <c r="H771" s="47"/>
      <c r="I771" s="34"/>
      <c r="J771" s="34"/>
      <c r="K771" s="34"/>
      <c r="L771" s="47"/>
      <c r="M771" s="34"/>
      <c r="N771" s="34"/>
      <c r="O771" s="47"/>
      <c r="P771" s="34"/>
      <c r="Q771" s="34"/>
      <c r="R771" s="47"/>
      <c r="S771" s="1"/>
      <c r="T771" s="1"/>
      <c r="U771" s="1"/>
      <c r="V771" s="1"/>
      <c r="W771" s="52"/>
    </row>
    <row r="772" spans="1:23" ht="15.75" customHeight="1" x14ac:dyDescent="0.3">
      <c r="A772" s="66"/>
      <c r="B772" s="1"/>
      <c r="C772" s="1"/>
      <c r="D772" s="85"/>
      <c r="E772" s="38"/>
      <c r="F772" s="34"/>
      <c r="G772" s="34"/>
      <c r="H772" s="47"/>
      <c r="I772" s="34"/>
      <c r="J772" s="34"/>
      <c r="K772" s="34"/>
      <c r="L772" s="47"/>
      <c r="M772" s="34"/>
      <c r="N772" s="34"/>
      <c r="O772" s="47"/>
      <c r="P772" s="34"/>
      <c r="Q772" s="34"/>
      <c r="R772" s="47"/>
      <c r="S772" s="1"/>
      <c r="T772" s="1"/>
      <c r="U772" s="1"/>
      <c r="V772" s="1"/>
      <c r="W772" s="52"/>
    </row>
    <row r="773" spans="1:23" ht="15.75" customHeight="1" x14ac:dyDescent="0.3">
      <c r="A773" s="66"/>
      <c r="B773" s="1"/>
      <c r="C773" s="1"/>
      <c r="D773" s="85"/>
      <c r="E773" s="38"/>
      <c r="F773" s="34"/>
      <c r="G773" s="34"/>
      <c r="H773" s="47"/>
      <c r="I773" s="34"/>
      <c r="J773" s="34"/>
      <c r="K773" s="34"/>
      <c r="L773" s="47"/>
      <c r="M773" s="34"/>
      <c r="N773" s="34"/>
      <c r="O773" s="47"/>
      <c r="P773" s="34"/>
      <c r="Q773" s="34"/>
      <c r="R773" s="47"/>
      <c r="S773" s="1"/>
      <c r="T773" s="1"/>
      <c r="U773" s="1"/>
      <c r="V773" s="1"/>
      <c r="W773" s="52"/>
    </row>
    <row r="774" spans="1:23" ht="15.75" customHeight="1" x14ac:dyDescent="0.3">
      <c r="A774" s="66"/>
      <c r="B774" s="1"/>
      <c r="C774" s="1"/>
      <c r="D774" s="85"/>
      <c r="E774" s="38"/>
      <c r="F774" s="34"/>
      <c r="G774" s="34"/>
      <c r="H774" s="47"/>
      <c r="I774" s="34"/>
      <c r="J774" s="34"/>
      <c r="K774" s="34"/>
      <c r="L774" s="47"/>
      <c r="M774" s="34"/>
      <c r="N774" s="34"/>
      <c r="O774" s="47"/>
      <c r="P774" s="34"/>
      <c r="Q774" s="34"/>
      <c r="R774" s="47"/>
      <c r="S774" s="1"/>
      <c r="T774" s="1"/>
      <c r="U774" s="1"/>
      <c r="V774" s="1"/>
      <c r="W774" s="52"/>
    </row>
    <row r="775" spans="1:23" ht="15.75" customHeight="1" x14ac:dyDescent="0.3">
      <c r="A775" s="66"/>
      <c r="B775" s="1"/>
      <c r="C775" s="1"/>
      <c r="D775" s="85"/>
      <c r="E775" s="38"/>
      <c r="F775" s="34"/>
      <c r="G775" s="34"/>
      <c r="H775" s="47"/>
      <c r="I775" s="34"/>
      <c r="J775" s="34"/>
      <c r="K775" s="34"/>
      <c r="L775" s="47"/>
      <c r="M775" s="34"/>
      <c r="N775" s="34"/>
      <c r="O775" s="47"/>
      <c r="P775" s="34"/>
      <c r="Q775" s="34"/>
      <c r="R775" s="47"/>
      <c r="S775" s="1"/>
      <c r="T775" s="1"/>
      <c r="U775" s="1"/>
      <c r="V775" s="1"/>
      <c r="W775" s="52"/>
    </row>
    <row r="776" spans="1:23" ht="15.75" customHeight="1" x14ac:dyDescent="0.3">
      <c r="A776" s="66"/>
      <c r="B776" s="1"/>
      <c r="C776" s="1"/>
      <c r="D776" s="85"/>
      <c r="E776" s="38"/>
      <c r="F776" s="34"/>
      <c r="G776" s="34"/>
      <c r="H776" s="47"/>
      <c r="I776" s="34"/>
      <c r="J776" s="34"/>
      <c r="K776" s="34"/>
      <c r="L776" s="47"/>
      <c r="M776" s="34"/>
      <c r="N776" s="34"/>
      <c r="O776" s="47"/>
      <c r="P776" s="34"/>
      <c r="Q776" s="34"/>
      <c r="R776" s="47"/>
      <c r="S776" s="1"/>
      <c r="T776" s="1"/>
      <c r="U776" s="1"/>
      <c r="V776" s="1"/>
      <c r="W776" s="52"/>
    </row>
    <row r="777" spans="1:23" ht="15.75" customHeight="1" x14ac:dyDescent="0.3">
      <c r="A777" s="66"/>
      <c r="B777" s="1"/>
      <c r="C777" s="1"/>
      <c r="D777" s="85"/>
      <c r="E777" s="38"/>
      <c r="F777" s="34"/>
      <c r="G777" s="34"/>
      <c r="H777" s="47"/>
      <c r="I777" s="34"/>
      <c r="J777" s="34"/>
      <c r="K777" s="34"/>
      <c r="L777" s="47"/>
      <c r="M777" s="34"/>
      <c r="N777" s="34"/>
      <c r="O777" s="47"/>
      <c r="P777" s="34"/>
      <c r="Q777" s="34"/>
      <c r="R777" s="47"/>
      <c r="S777" s="1"/>
      <c r="T777" s="1"/>
      <c r="U777" s="1"/>
      <c r="V777" s="1"/>
      <c r="W777" s="52"/>
    </row>
    <row r="778" spans="1:23" ht="15.75" customHeight="1" x14ac:dyDescent="0.3">
      <c r="A778" s="66"/>
      <c r="B778" s="1"/>
      <c r="C778" s="1"/>
      <c r="D778" s="85"/>
      <c r="E778" s="38"/>
      <c r="F778" s="34"/>
      <c r="G778" s="34"/>
      <c r="H778" s="47"/>
      <c r="I778" s="34"/>
      <c r="J778" s="34"/>
      <c r="K778" s="34"/>
      <c r="L778" s="47"/>
      <c r="M778" s="34"/>
      <c r="N778" s="34"/>
      <c r="O778" s="47"/>
      <c r="P778" s="34"/>
      <c r="Q778" s="34"/>
      <c r="R778" s="47"/>
      <c r="S778" s="1"/>
      <c r="T778" s="1"/>
      <c r="U778" s="1"/>
      <c r="V778" s="1"/>
      <c r="W778" s="52"/>
    </row>
    <row r="779" spans="1:23" ht="15.75" customHeight="1" x14ac:dyDescent="0.3">
      <c r="A779" s="66"/>
      <c r="B779" s="1"/>
      <c r="C779" s="1"/>
      <c r="D779" s="85"/>
      <c r="E779" s="38"/>
      <c r="F779" s="34"/>
      <c r="G779" s="34"/>
      <c r="H779" s="47"/>
      <c r="I779" s="34"/>
      <c r="J779" s="34"/>
      <c r="K779" s="34"/>
      <c r="L779" s="47"/>
      <c r="M779" s="34"/>
      <c r="N779" s="34"/>
      <c r="O779" s="47"/>
      <c r="P779" s="34"/>
      <c r="Q779" s="34"/>
      <c r="R779" s="47"/>
      <c r="S779" s="1"/>
      <c r="T779" s="1"/>
      <c r="U779" s="1"/>
      <c r="V779" s="1"/>
      <c r="W779" s="52"/>
    </row>
    <row r="780" spans="1:23" ht="15.75" customHeight="1" x14ac:dyDescent="0.3">
      <c r="A780" s="66"/>
      <c r="B780" s="1"/>
      <c r="C780" s="1"/>
      <c r="D780" s="85"/>
      <c r="E780" s="38"/>
      <c r="F780" s="34"/>
      <c r="G780" s="34"/>
      <c r="H780" s="47"/>
      <c r="I780" s="34"/>
      <c r="J780" s="34"/>
      <c r="K780" s="34"/>
      <c r="L780" s="47"/>
      <c r="M780" s="34"/>
      <c r="N780" s="34"/>
      <c r="O780" s="47"/>
      <c r="P780" s="34"/>
      <c r="Q780" s="34"/>
      <c r="R780" s="47"/>
      <c r="S780" s="1"/>
      <c r="T780" s="1"/>
      <c r="U780" s="1"/>
      <c r="V780" s="1"/>
      <c r="W780" s="52"/>
    </row>
    <row r="781" spans="1:23" ht="15.75" customHeight="1" x14ac:dyDescent="0.3">
      <c r="A781" s="66"/>
      <c r="B781" s="1"/>
      <c r="C781" s="1"/>
      <c r="D781" s="85"/>
      <c r="E781" s="38"/>
      <c r="F781" s="34"/>
      <c r="G781" s="34"/>
      <c r="H781" s="47"/>
      <c r="I781" s="34"/>
      <c r="J781" s="34"/>
      <c r="K781" s="34"/>
      <c r="L781" s="47"/>
      <c r="M781" s="34"/>
      <c r="N781" s="34"/>
      <c r="O781" s="47"/>
      <c r="P781" s="34"/>
      <c r="Q781" s="34"/>
      <c r="R781" s="47"/>
      <c r="S781" s="1"/>
      <c r="T781" s="1"/>
      <c r="U781" s="1"/>
      <c r="V781" s="1"/>
      <c r="W781" s="52"/>
    </row>
    <row r="782" spans="1:23" ht="15.75" customHeight="1" x14ac:dyDescent="0.3">
      <c r="A782" s="66"/>
      <c r="B782" s="1"/>
      <c r="C782" s="1"/>
      <c r="D782" s="85"/>
      <c r="E782" s="38"/>
      <c r="F782" s="34"/>
      <c r="G782" s="34"/>
      <c r="H782" s="47"/>
      <c r="I782" s="34"/>
      <c r="J782" s="34"/>
      <c r="K782" s="34"/>
      <c r="L782" s="47"/>
      <c r="M782" s="34"/>
      <c r="N782" s="34"/>
      <c r="O782" s="47"/>
      <c r="P782" s="34"/>
      <c r="Q782" s="34"/>
      <c r="R782" s="47"/>
      <c r="S782" s="1"/>
      <c r="T782" s="1"/>
      <c r="U782" s="1"/>
      <c r="V782" s="1"/>
      <c r="W782" s="52"/>
    </row>
    <row r="783" spans="1:23" ht="15.75" customHeight="1" x14ac:dyDescent="0.3">
      <c r="A783" s="66"/>
      <c r="B783" s="1"/>
      <c r="C783" s="1"/>
      <c r="D783" s="85"/>
      <c r="E783" s="38"/>
      <c r="F783" s="34"/>
      <c r="G783" s="34"/>
      <c r="H783" s="47"/>
      <c r="I783" s="34"/>
      <c r="J783" s="34"/>
      <c r="K783" s="34"/>
      <c r="L783" s="47"/>
      <c r="M783" s="34"/>
      <c r="N783" s="34"/>
      <c r="O783" s="47"/>
      <c r="P783" s="34"/>
      <c r="Q783" s="34"/>
      <c r="R783" s="47"/>
      <c r="S783" s="1"/>
      <c r="T783" s="1"/>
      <c r="U783" s="1"/>
      <c r="V783" s="1"/>
      <c r="W783" s="52"/>
    </row>
    <row r="784" spans="1:23" ht="15.75" customHeight="1" x14ac:dyDescent="0.3">
      <c r="A784" s="66"/>
      <c r="B784" s="1"/>
      <c r="C784" s="1"/>
      <c r="D784" s="85"/>
      <c r="E784" s="38"/>
      <c r="F784" s="34"/>
      <c r="G784" s="34"/>
      <c r="H784" s="47"/>
      <c r="I784" s="34"/>
      <c r="J784" s="34"/>
      <c r="K784" s="34"/>
      <c r="L784" s="47"/>
      <c r="M784" s="34"/>
      <c r="N784" s="34"/>
      <c r="O784" s="47"/>
      <c r="P784" s="34"/>
      <c r="Q784" s="34"/>
      <c r="R784" s="47"/>
      <c r="S784" s="1"/>
      <c r="T784" s="1"/>
      <c r="U784" s="1"/>
      <c r="V784" s="1"/>
      <c r="W784" s="52"/>
    </row>
    <row r="785" spans="1:23" ht="15.75" customHeight="1" x14ac:dyDescent="0.3">
      <c r="A785" s="66"/>
      <c r="B785" s="1"/>
      <c r="C785" s="1"/>
      <c r="D785" s="85"/>
      <c r="E785" s="38"/>
      <c r="F785" s="34"/>
      <c r="G785" s="34"/>
      <c r="H785" s="47"/>
      <c r="I785" s="34"/>
      <c r="J785" s="34"/>
      <c r="K785" s="34"/>
      <c r="L785" s="47"/>
      <c r="M785" s="34"/>
      <c r="N785" s="34"/>
      <c r="O785" s="47"/>
      <c r="P785" s="34"/>
      <c r="Q785" s="34"/>
      <c r="R785" s="47"/>
      <c r="S785" s="1"/>
      <c r="T785" s="1"/>
      <c r="U785" s="1"/>
      <c r="V785" s="1"/>
      <c r="W785" s="52"/>
    </row>
    <row r="786" spans="1:23" ht="15.75" customHeight="1" x14ac:dyDescent="0.3">
      <c r="A786" s="66"/>
      <c r="B786" s="1"/>
      <c r="C786" s="1"/>
      <c r="D786" s="85"/>
      <c r="E786" s="38"/>
      <c r="F786" s="34"/>
      <c r="G786" s="34"/>
      <c r="H786" s="47"/>
      <c r="I786" s="34"/>
      <c r="J786" s="34"/>
      <c r="K786" s="34"/>
      <c r="L786" s="47"/>
      <c r="M786" s="34"/>
      <c r="N786" s="34"/>
      <c r="O786" s="47"/>
      <c r="P786" s="34"/>
      <c r="Q786" s="34"/>
      <c r="R786" s="47"/>
      <c r="S786" s="1"/>
      <c r="T786" s="1"/>
      <c r="U786" s="1"/>
      <c r="V786" s="1"/>
      <c r="W786" s="52"/>
    </row>
    <row r="787" spans="1:23" ht="15.75" customHeight="1" x14ac:dyDescent="0.3">
      <c r="A787" s="66"/>
      <c r="B787" s="1"/>
      <c r="C787" s="1"/>
      <c r="D787" s="85"/>
      <c r="E787" s="38"/>
      <c r="F787" s="34"/>
      <c r="G787" s="34"/>
      <c r="H787" s="47"/>
      <c r="I787" s="34"/>
      <c r="J787" s="34"/>
      <c r="K787" s="34"/>
      <c r="L787" s="47"/>
      <c r="M787" s="34"/>
      <c r="N787" s="34"/>
      <c r="O787" s="47"/>
      <c r="P787" s="34"/>
      <c r="Q787" s="34"/>
      <c r="R787" s="47"/>
      <c r="S787" s="1"/>
      <c r="T787" s="1"/>
      <c r="U787" s="1"/>
      <c r="V787" s="1"/>
      <c r="W787" s="52"/>
    </row>
    <row r="788" spans="1:23" ht="15.75" customHeight="1" x14ac:dyDescent="0.3">
      <c r="A788" s="66"/>
      <c r="B788" s="1"/>
      <c r="C788" s="1"/>
      <c r="D788" s="85"/>
      <c r="E788" s="38"/>
      <c r="F788" s="34"/>
      <c r="G788" s="34"/>
      <c r="H788" s="47"/>
      <c r="I788" s="34"/>
      <c r="J788" s="34"/>
      <c r="K788" s="34"/>
      <c r="L788" s="47"/>
      <c r="M788" s="34"/>
      <c r="N788" s="34"/>
      <c r="O788" s="47"/>
      <c r="P788" s="34"/>
      <c r="Q788" s="34"/>
      <c r="R788" s="47"/>
      <c r="S788" s="1"/>
      <c r="T788" s="1"/>
      <c r="U788" s="1"/>
      <c r="V788" s="1"/>
      <c r="W788" s="52"/>
    </row>
    <row r="789" spans="1:23" ht="15.75" customHeight="1" x14ac:dyDescent="0.3">
      <c r="A789" s="66"/>
      <c r="B789" s="1"/>
      <c r="C789" s="1"/>
      <c r="D789" s="85"/>
      <c r="E789" s="38"/>
      <c r="F789" s="34"/>
      <c r="G789" s="34"/>
      <c r="H789" s="47"/>
      <c r="I789" s="34"/>
      <c r="J789" s="34"/>
      <c r="K789" s="34"/>
      <c r="L789" s="47"/>
      <c r="M789" s="34"/>
      <c r="N789" s="34"/>
      <c r="O789" s="47"/>
      <c r="P789" s="34"/>
      <c r="Q789" s="34"/>
      <c r="R789" s="47"/>
      <c r="S789" s="1"/>
      <c r="T789" s="1"/>
      <c r="U789" s="1"/>
      <c r="V789" s="1"/>
      <c r="W789" s="52"/>
    </row>
    <row r="790" spans="1:23" ht="15.75" customHeight="1" x14ac:dyDescent="0.3">
      <c r="A790" s="66"/>
      <c r="B790" s="1"/>
      <c r="C790" s="1"/>
      <c r="D790" s="85"/>
      <c r="E790" s="38"/>
      <c r="F790" s="34"/>
      <c r="G790" s="34"/>
      <c r="H790" s="47"/>
      <c r="I790" s="34"/>
      <c r="J790" s="34"/>
      <c r="K790" s="34"/>
      <c r="L790" s="47"/>
      <c r="M790" s="34"/>
      <c r="N790" s="34"/>
      <c r="O790" s="47"/>
      <c r="P790" s="34"/>
      <c r="Q790" s="34"/>
      <c r="R790" s="47"/>
      <c r="S790" s="1"/>
      <c r="T790" s="1"/>
      <c r="U790" s="1"/>
      <c r="V790" s="1"/>
      <c r="W790" s="52"/>
    </row>
    <row r="791" spans="1:23" ht="15.75" customHeight="1" x14ac:dyDescent="0.3">
      <c r="A791" s="66"/>
      <c r="B791" s="1"/>
      <c r="C791" s="1"/>
      <c r="D791" s="85"/>
      <c r="E791" s="38"/>
      <c r="F791" s="34"/>
      <c r="G791" s="34"/>
      <c r="H791" s="47"/>
      <c r="I791" s="34"/>
      <c r="J791" s="34"/>
      <c r="K791" s="34"/>
      <c r="L791" s="47"/>
      <c r="M791" s="34"/>
      <c r="N791" s="34"/>
      <c r="O791" s="47"/>
      <c r="P791" s="34"/>
      <c r="Q791" s="34"/>
      <c r="R791" s="47"/>
      <c r="S791" s="1"/>
      <c r="T791" s="1"/>
      <c r="U791" s="1"/>
      <c r="V791" s="1"/>
      <c r="W791" s="52"/>
    </row>
    <row r="792" spans="1:23" ht="15.75" customHeight="1" x14ac:dyDescent="0.3">
      <c r="A792" s="66"/>
      <c r="B792" s="1"/>
      <c r="C792" s="1"/>
      <c r="D792" s="85"/>
      <c r="E792" s="38"/>
      <c r="F792" s="34"/>
      <c r="G792" s="34"/>
      <c r="H792" s="47"/>
      <c r="I792" s="34"/>
      <c r="J792" s="34"/>
      <c r="K792" s="34"/>
      <c r="L792" s="47"/>
      <c r="M792" s="34"/>
      <c r="N792" s="34"/>
      <c r="O792" s="47"/>
      <c r="P792" s="34"/>
      <c r="Q792" s="34"/>
      <c r="R792" s="47"/>
      <c r="S792" s="1"/>
      <c r="T792" s="1"/>
      <c r="U792" s="1"/>
      <c r="V792" s="1"/>
      <c r="W792" s="52"/>
    </row>
    <row r="793" spans="1:23" ht="15.75" customHeight="1" x14ac:dyDescent="0.3">
      <c r="A793" s="66"/>
      <c r="B793" s="1"/>
      <c r="C793" s="1"/>
      <c r="D793" s="85"/>
      <c r="E793" s="38"/>
      <c r="F793" s="34"/>
      <c r="G793" s="34"/>
      <c r="H793" s="47"/>
      <c r="I793" s="34"/>
      <c r="J793" s="34"/>
      <c r="K793" s="34"/>
      <c r="L793" s="47"/>
      <c r="M793" s="34"/>
      <c r="N793" s="34"/>
      <c r="O793" s="47"/>
      <c r="P793" s="34"/>
      <c r="Q793" s="34"/>
      <c r="R793" s="47"/>
      <c r="S793" s="1"/>
      <c r="T793" s="1"/>
      <c r="U793" s="1"/>
      <c r="V793" s="1"/>
      <c r="W793" s="52"/>
    </row>
    <row r="794" spans="1:23" ht="15.75" customHeight="1" x14ac:dyDescent="0.3">
      <c r="A794" s="66"/>
      <c r="B794" s="1"/>
      <c r="C794" s="1"/>
      <c r="D794" s="85"/>
      <c r="E794" s="38"/>
      <c r="F794" s="34"/>
      <c r="G794" s="34"/>
      <c r="H794" s="47"/>
      <c r="I794" s="34"/>
      <c r="J794" s="34"/>
      <c r="K794" s="34"/>
      <c r="L794" s="47"/>
      <c r="M794" s="34"/>
      <c r="N794" s="34"/>
      <c r="O794" s="47"/>
      <c r="P794" s="34"/>
      <c r="Q794" s="34"/>
      <c r="R794" s="47"/>
      <c r="S794" s="1"/>
      <c r="T794" s="1"/>
      <c r="U794" s="1"/>
      <c r="V794" s="1"/>
      <c r="W794" s="52"/>
    </row>
    <row r="795" spans="1:23" ht="15.75" customHeight="1" x14ac:dyDescent="0.3">
      <c r="A795" s="66"/>
      <c r="B795" s="1"/>
      <c r="C795" s="1"/>
      <c r="D795" s="85"/>
      <c r="E795" s="38"/>
      <c r="F795" s="34"/>
      <c r="G795" s="34"/>
      <c r="H795" s="47"/>
      <c r="I795" s="34"/>
      <c r="J795" s="34"/>
      <c r="K795" s="34"/>
      <c r="L795" s="47"/>
      <c r="M795" s="34"/>
      <c r="N795" s="34"/>
      <c r="O795" s="47"/>
      <c r="P795" s="34"/>
      <c r="Q795" s="34"/>
      <c r="R795" s="47"/>
      <c r="S795" s="1"/>
      <c r="T795" s="1"/>
      <c r="U795" s="1"/>
      <c r="V795" s="1"/>
      <c r="W795" s="52"/>
    </row>
    <row r="796" spans="1:23" ht="15.75" customHeight="1" x14ac:dyDescent="0.3">
      <c r="A796" s="66"/>
      <c r="B796" s="1"/>
      <c r="C796" s="1"/>
      <c r="D796" s="85"/>
      <c r="E796" s="38"/>
      <c r="F796" s="34"/>
      <c r="G796" s="34"/>
      <c r="H796" s="47"/>
      <c r="I796" s="34"/>
      <c r="J796" s="34"/>
      <c r="K796" s="34"/>
      <c r="L796" s="47"/>
      <c r="M796" s="34"/>
      <c r="N796" s="34"/>
      <c r="O796" s="47"/>
      <c r="P796" s="34"/>
      <c r="Q796" s="34"/>
      <c r="R796" s="47"/>
      <c r="S796" s="1"/>
      <c r="T796" s="1"/>
      <c r="U796" s="1"/>
      <c r="V796" s="1"/>
      <c r="W796" s="52"/>
    </row>
    <row r="797" spans="1:23" ht="15.75" customHeight="1" x14ac:dyDescent="0.3">
      <c r="A797" s="66"/>
      <c r="B797" s="1"/>
      <c r="C797" s="1"/>
      <c r="D797" s="85"/>
      <c r="E797" s="38"/>
      <c r="F797" s="34"/>
      <c r="G797" s="34"/>
      <c r="H797" s="47"/>
      <c r="I797" s="34"/>
      <c r="J797" s="34"/>
      <c r="K797" s="34"/>
      <c r="L797" s="47"/>
      <c r="M797" s="34"/>
      <c r="N797" s="34"/>
      <c r="O797" s="47"/>
      <c r="P797" s="34"/>
      <c r="Q797" s="34"/>
      <c r="R797" s="47"/>
      <c r="S797" s="1"/>
      <c r="T797" s="1"/>
      <c r="U797" s="1"/>
      <c r="V797" s="1"/>
      <c r="W797" s="52"/>
    </row>
    <row r="798" spans="1:23" ht="15.75" customHeight="1" x14ac:dyDescent="0.3">
      <c r="A798" s="66"/>
      <c r="B798" s="1"/>
      <c r="C798" s="1"/>
      <c r="D798" s="85"/>
      <c r="E798" s="38"/>
      <c r="F798" s="34"/>
      <c r="G798" s="34"/>
      <c r="H798" s="47"/>
      <c r="I798" s="34"/>
      <c r="J798" s="34"/>
      <c r="K798" s="34"/>
      <c r="L798" s="47"/>
      <c r="M798" s="34"/>
      <c r="N798" s="34"/>
      <c r="O798" s="47"/>
      <c r="P798" s="34"/>
      <c r="Q798" s="34"/>
      <c r="R798" s="47"/>
      <c r="S798" s="1"/>
      <c r="T798" s="1"/>
      <c r="U798" s="1"/>
      <c r="V798" s="1"/>
      <c r="W798" s="52"/>
    </row>
    <row r="799" spans="1:23" ht="15.75" customHeight="1" x14ac:dyDescent="0.3">
      <c r="A799" s="66"/>
      <c r="B799" s="1"/>
      <c r="C799" s="1"/>
      <c r="D799" s="85"/>
      <c r="E799" s="38"/>
      <c r="F799" s="34"/>
      <c r="G799" s="34"/>
      <c r="H799" s="47"/>
      <c r="I799" s="34"/>
      <c r="J799" s="34"/>
      <c r="K799" s="34"/>
      <c r="L799" s="47"/>
      <c r="M799" s="34"/>
      <c r="N799" s="34"/>
      <c r="O799" s="47"/>
      <c r="P799" s="34"/>
      <c r="Q799" s="34"/>
      <c r="R799" s="47"/>
      <c r="S799" s="1"/>
      <c r="T799" s="1"/>
      <c r="U799" s="1"/>
      <c r="V799" s="1"/>
      <c r="W799" s="52"/>
    </row>
    <row r="800" spans="1:23" ht="15.75" customHeight="1" x14ac:dyDescent="0.3">
      <c r="A800" s="66"/>
      <c r="B800" s="1"/>
      <c r="C800" s="1"/>
      <c r="D800" s="85"/>
      <c r="E800" s="38"/>
      <c r="F800" s="34"/>
      <c r="G800" s="34"/>
      <c r="H800" s="47"/>
      <c r="I800" s="34"/>
      <c r="J800" s="34"/>
      <c r="K800" s="34"/>
      <c r="L800" s="47"/>
      <c r="M800" s="34"/>
      <c r="N800" s="34"/>
      <c r="O800" s="47"/>
      <c r="P800" s="34"/>
      <c r="Q800" s="34"/>
      <c r="R800" s="47"/>
      <c r="S800" s="1"/>
      <c r="T800" s="1"/>
      <c r="U800" s="1"/>
      <c r="V800" s="1"/>
      <c r="W800" s="52"/>
    </row>
    <row r="801" spans="1:23" ht="15.75" customHeight="1" x14ac:dyDescent="0.3">
      <c r="A801" s="66"/>
      <c r="B801" s="1"/>
      <c r="C801" s="1"/>
      <c r="D801" s="85"/>
      <c r="E801" s="38"/>
      <c r="F801" s="34"/>
      <c r="G801" s="34"/>
      <c r="H801" s="47"/>
      <c r="I801" s="34"/>
      <c r="J801" s="34"/>
      <c r="K801" s="34"/>
      <c r="L801" s="47"/>
      <c r="M801" s="34"/>
      <c r="N801" s="34"/>
      <c r="O801" s="47"/>
      <c r="P801" s="34"/>
      <c r="Q801" s="34"/>
      <c r="R801" s="47"/>
      <c r="S801" s="1"/>
      <c r="T801" s="1"/>
      <c r="U801" s="1"/>
      <c r="V801" s="1"/>
      <c r="W801" s="52"/>
    </row>
    <row r="802" spans="1:23" ht="15.75" customHeight="1" x14ac:dyDescent="0.3">
      <c r="A802" s="66"/>
      <c r="B802" s="1"/>
      <c r="C802" s="1"/>
      <c r="D802" s="85"/>
      <c r="E802" s="38"/>
      <c r="F802" s="34"/>
      <c r="G802" s="34"/>
      <c r="H802" s="47"/>
      <c r="I802" s="34"/>
      <c r="J802" s="34"/>
      <c r="K802" s="34"/>
      <c r="L802" s="47"/>
      <c r="M802" s="34"/>
      <c r="N802" s="34"/>
      <c r="O802" s="47"/>
      <c r="P802" s="34"/>
      <c r="Q802" s="34"/>
      <c r="R802" s="47"/>
      <c r="S802" s="1"/>
      <c r="T802" s="1"/>
      <c r="U802" s="1"/>
      <c r="V802" s="1"/>
      <c r="W802" s="52"/>
    </row>
    <row r="803" spans="1:23" ht="15.75" customHeight="1" x14ac:dyDescent="0.3">
      <c r="A803" s="66"/>
      <c r="B803" s="1"/>
      <c r="C803" s="1"/>
      <c r="D803" s="85"/>
      <c r="E803" s="38"/>
      <c r="F803" s="34"/>
      <c r="G803" s="34"/>
      <c r="H803" s="47"/>
      <c r="I803" s="34"/>
      <c r="J803" s="34"/>
      <c r="K803" s="34"/>
      <c r="L803" s="47"/>
      <c r="M803" s="34"/>
      <c r="N803" s="34"/>
      <c r="O803" s="47"/>
      <c r="P803" s="34"/>
      <c r="Q803" s="34"/>
      <c r="R803" s="47"/>
      <c r="S803" s="1"/>
      <c r="T803" s="1"/>
      <c r="U803" s="1"/>
      <c r="V803" s="1"/>
      <c r="W803" s="52"/>
    </row>
    <row r="804" spans="1:23" ht="15.75" customHeight="1" x14ac:dyDescent="0.3">
      <c r="A804" s="66"/>
      <c r="B804" s="1"/>
      <c r="C804" s="1"/>
      <c r="D804" s="85"/>
      <c r="E804" s="38"/>
      <c r="F804" s="34"/>
      <c r="G804" s="34"/>
      <c r="H804" s="47"/>
      <c r="I804" s="34"/>
      <c r="J804" s="34"/>
      <c r="K804" s="34"/>
      <c r="L804" s="47"/>
      <c r="M804" s="34"/>
      <c r="N804" s="34"/>
      <c r="O804" s="47"/>
      <c r="P804" s="34"/>
      <c r="Q804" s="34"/>
      <c r="R804" s="47"/>
      <c r="S804" s="1"/>
      <c r="T804" s="1"/>
      <c r="U804" s="1"/>
      <c r="V804" s="1"/>
      <c r="W804" s="52"/>
    </row>
    <row r="805" spans="1:23" ht="15.75" customHeight="1" x14ac:dyDescent="0.3">
      <c r="A805" s="66"/>
      <c r="B805" s="1"/>
      <c r="C805" s="1"/>
      <c r="D805" s="85"/>
      <c r="E805" s="38"/>
      <c r="F805" s="34"/>
      <c r="G805" s="34"/>
      <c r="H805" s="47"/>
      <c r="I805" s="34"/>
      <c r="J805" s="34"/>
      <c r="K805" s="34"/>
      <c r="L805" s="47"/>
      <c r="M805" s="34"/>
      <c r="N805" s="34"/>
      <c r="O805" s="47"/>
      <c r="P805" s="34"/>
      <c r="Q805" s="34"/>
      <c r="R805" s="47"/>
      <c r="S805" s="1"/>
      <c r="T805" s="1"/>
      <c r="U805" s="1"/>
      <c r="V805" s="1"/>
      <c r="W805" s="52"/>
    </row>
    <row r="806" spans="1:23" ht="15.75" customHeight="1" x14ac:dyDescent="0.3">
      <c r="A806" s="66"/>
      <c r="B806" s="1"/>
      <c r="C806" s="1"/>
      <c r="D806" s="85"/>
      <c r="E806" s="38"/>
      <c r="F806" s="34"/>
      <c r="G806" s="34"/>
      <c r="H806" s="47"/>
      <c r="I806" s="34"/>
      <c r="J806" s="34"/>
      <c r="K806" s="34"/>
      <c r="L806" s="47"/>
      <c r="M806" s="34"/>
      <c r="N806" s="34"/>
      <c r="O806" s="47"/>
      <c r="P806" s="34"/>
      <c r="Q806" s="34"/>
      <c r="R806" s="47"/>
      <c r="S806" s="1"/>
      <c r="T806" s="1"/>
      <c r="U806" s="1"/>
      <c r="V806" s="1"/>
      <c r="W806" s="52"/>
    </row>
    <row r="807" spans="1:23" ht="15.75" customHeight="1" x14ac:dyDescent="0.3">
      <c r="A807" s="66"/>
      <c r="B807" s="1"/>
      <c r="C807" s="1"/>
      <c r="D807" s="85"/>
      <c r="E807" s="38"/>
      <c r="F807" s="34"/>
      <c r="G807" s="34"/>
      <c r="H807" s="47"/>
      <c r="I807" s="34"/>
      <c r="J807" s="34"/>
      <c r="K807" s="34"/>
      <c r="L807" s="47"/>
      <c r="M807" s="34"/>
      <c r="N807" s="34"/>
      <c r="O807" s="47"/>
      <c r="P807" s="34"/>
      <c r="Q807" s="34"/>
      <c r="R807" s="47"/>
      <c r="S807" s="1"/>
      <c r="T807" s="1"/>
      <c r="U807" s="1"/>
      <c r="V807" s="1"/>
      <c r="W807" s="52"/>
    </row>
    <row r="808" spans="1:23" ht="15.75" customHeight="1" x14ac:dyDescent="0.3">
      <c r="A808" s="66"/>
      <c r="B808" s="1"/>
      <c r="C808" s="1"/>
      <c r="D808" s="85"/>
      <c r="E808" s="38"/>
      <c r="F808" s="34"/>
      <c r="G808" s="34"/>
      <c r="H808" s="47"/>
      <c r="I808" s="34"/>
      <c r="J808" s="34"/>
      <c r="K808" s="34"/>
      <c r="L808" s="47"/>
      <c r="M808" s="34"/>
      <c r="N808" s="34"/>
      <c r="O808" s="47"/>
      <c r="P808" s="34"/>
      <c r="Q808" s="34"/>
      <c r="R808" s="47"/>
      <c r="S808" s="1"/>
      <c r="T808" s="1"/>
      <c r="U808" s="1"/>
      <c r="V808" s="1"/>
      <c r="W808" s="52"/>
    </row>
    <row r="809" spans="1:23" ht="15.75" customHeight="1" x14ac:dyDescent="0.3">
      <c r="A809" s="66"/>
      <c r="B809" s="1"/>
      <c r="C809" s="1"/>
      <c r="D809" s="85"/>
      <c r="E809" s="38"/>
      <c r="F809" s="34"/>
      <c r="G809" s="34"/>
      <c r="H809" s="47"/>
      <c r="I809" s="34"/>
      <c r="J809" s="34"/>
      <c r="K809" s="34"/>
      <c r="L809" s="47"/>
      <c r="M809" s="34"/>
      <c r="N809" s="34"/>
      <c r="O809" s="47"/>
      <c r="P809" s="34"/>
      <c r="Q809" s="34"/>
      <c r="R809" s="47"/>
      <c r="S809" s="1"/>
      <c r="T809" s="1"/>
      <c r="U809" s="1"/>
      <c r="V809" s="1"/>
      <c r="W809" s="52"/>
    </row>
    <row r="810" spans="1:23" ht="15.75" customHeight="1" x14ac:dyDescent="0.3">
      <c r="A810" s="66"/>
      <c r="B810" s="1"/>
      <c r="C810" s="1"/>
      <c r="D810" s="85"/>
      <c r="E810" s="38"/>
      <c r="F810" s="34"/>
      <c r="G810" s="34"/>
      <c r="H810" s="47"/>
      <c r="I810" s="34"/>
      <c r="J810" s="34"/>
      <c r="K810" s="34"/>
      <c r="L810" s="47"/>
      <c r="M810" s="34"/>
      <c r="N810" s="34"/>
      <c r="O810" s="47"/>
      <c r="P810" s="34"/>
      <c r="Q810" s="34"/>
      <c r="R810" s="47"/>
      <c r="S810" s="1"/>
      <c r="T810" s="1"/>
      <c r="U810" s="1"/>
      <c r="V810" s="1"/>
      <c r="W810" s="52"/>
    </row>
    <row r="811" spans="1:23" ht="15.75" customHeight="1" x14ac:dyDescent="0.3">
      <c r="A811" s="66"/>
      <c r="B811" s="1"/>
      <c r="C811" s="1"/>
      <c r="D811" s="85"/>
      <c r="E811" s="38"/>
      <c r="F811" s="34"/>
      <c r="G811" s="34"/>
      <c r="H811" s="47"/>
      <c r="I811" s="34"/>
      <c r="J811" s="34"/>
      <c r="K811" s="34"/>
      <c r="L811" s="47"/>
      <c r="M811" s="34"/>
      <c r="N811" s="34"/>
      <c r="O811" s="47"/>
      <c r="P811" s="34"/>
      <c r="Q811" s="34"/>
      <c r="R811" s="47"/>
      <c r="S811" s="1"/>
      <c r="T811" s="1"/>
      <c r="U811" s="1"/>
      <c r="V811" s="1"/>
      <c r="W811" s="52"/>
    </row>
    <row r="812" spans="1:23" ht="15.75" customHeight="1" x14ac:dyDescent="0.3">
      <c r="A812" s="66"/>
      <c r="B812" s="1"/>
      <c r="C812" s="1"/>
      <c r="D812" s="85"/>
      <c r="E812" s="38"/>
      <c r="F812" s="34"/>
      <c r="G812" s="34"/>
      <c r="H812" s="47"/>
      <c r="I812" s="34"/>
      <c r="J812" s="34"/>
      <c r="K812" s="34"/>
      <c r="L812" s="47"/>
      <c r="M812" s="34"/>
      <c r="N812" s="34"/>
      <c r="O812" s="47"/>
      <c r="P812" s="34"/>
      <c r="Q812" s="34"/>
      <c r="R812" s="47"/>
      <c r="S812" s="1"/>
      <c r="T812" s="1"/>
      <c r="U812" s="1"/>
      <c r="V812" s="1"/>
      <c r="W812" s="52"/>
    </row>
    <row r="813" spans="1:23" ht="15.75" customHeight="1" x14ac:dyDescent="0.3">
      <c r="A813" s="66"/>
      <c r="B813" s="1"/>
      <c r="C813" s="1"/>
      <c r="D813" s="85"/>
      <c r="E813" s="38"/>
      <c r="F813" s="34"/>
      <c r="G813" s="34"/>
      <c r="H813" s="47"/>
      <c r="I813" s="34"/>
      <c r="J813" s="34"/>
      <c r="K813" s="34"/>
      <c r="L813" s="47"/>
      <c r="M813" s="34"/>
      <c r="N813" s="34"/>
      <c r="O813" s="47"/>
      <c r="P813" s="34"/>
      <c r="Q813" s="34"/>
      <c r="R813" s="47"/>
      <c r="S813" s="1"/>
      <c r="T813" s="1"/>
      <c r="U813" s="1"/>
      <c r="V813" s="1"/>
      <c r="W813" s="52"/>
    </row>
    <row r="814" spans="1:23" ht="15.75" customHeight="1" x14ac:dyDescent="0.3">
      <c r="A814" s="66"/>
      <c r="B814" s="1"/>
      <c r="C814" s="1"/>
      <c r="D814" s="85"/>
      <c r="E814" s="38"/>
      <c r="F814" s="34"/>
      <c r="G814" s="34"/>
      <c r="H814" s="47"/>
      <c r="I814" s="34"/>
      <c r="J814" s="34"/>
      <c r="K814" s="34"/>
      <c r="L814" s="47"/>
      <c r="M814" s="34"/>
      <c r="N814" s="34"/>
      <c r="O814" s="47"/>
      <c r="P814" s="34"/>
      <c r="Q814" s="34"/>
      <c r="R814" s="47"/>
      <c r="S814" s="1"/>
      <c r="T814" s="1"/>
      <c r="U814" s="1"/>
      <c r="V814" s="1"/>
      <c r="W814" s="52"/>
    </row>
    <row r="815" spans="1:23" ht="15.75" customHeight="1" x14ac:dyDescent="0.3">
      <c r="A815" s="66"/>
      <c r="B815" s="1"/>
      <c r="C815" s="1"/>
      <c r="D815" s="85"/>
      <c r="E815" s="38"/>
      <c r="F815" s="34"/>
      <c r="G815" s="34"/>
      <c r="H815" s="47"/>
      <c r="I815" s="34"/>
      <c r="J815" s="34"/>
      <c r="K815" s="34"/>
      <c r="L815" s="47"/>
      <c r="M815" s="34"/>
      <c r="N815" s="34"/>
      <c r="O815" s="47"/>
      <c r="P815" s="34"/>
      <c r="Q815" s="34"/>
      <c r="R815" s="47"/>
      <c r="S815" s="1"/>
      <c r="T815" s="1"/>
      <c r="U815" s="1"/>
      <c r="V815" s="1"/>
      <c r="W815" s="52"/>
    </row>
    <row r="816" spans="1:23" ht="15.75" customHeight="1" x14ac:dyDescent="0.3">
      <c r="A816" s="66"/>
      <c r="B816" s="1"/>
      <c r="C816" s="1"/>
      <c r="D816" s="85"/>
      <c r="E816" s="38"/>
      <c r="F816" s="34"/>
      <c r="G816" s="34"/>
      <c r="H816" s="47"/>
      <c r="I816" s="34"/>
      <c r="J816" s="34"/>
      <c r="K816" s="34"/>
      <c r="L816" s="47"/>
      <c r="M816" s="34"/>
      <c r="N816" s="34"/>
      <c r="O816" s="47"/>
      <c r="P816" s="34"/>
      <c r="Q816" s="34"/>
      <c r="R816" s="47"/>
      <c r="S816" s="1"/>
      <c r="T816" s="1"/>
      <c r="U816" s="1"/>
      <c r="V816" s="1"/>
      <c r="W816" s="52"/>
    </row>
    <row r="817" spans="1:23" ht="15.75" customHeight="1" x14ac:dyDescent="0.3">
      <c r="A817" s="66"/>
      <c r="B817" s="1"/>
      <c r="C817" s="1"/>
      <c r="D817" s="85"/>
      <c r="E817" s="38"/>
      <c r="F817" s="34"/>
      <c r="G817" s="34"/>
      <c r="H817" s="47"/>
      <c r="I817" s="34"/>
      <c r="J817" s="34"/>
      <c r="K817" s="34"/>
      <c r="L817" s="47"/>
      <c r="M817" s="34"/>
      <c r="N817" s="34"/>
      <c r="O817" s="47"/>
      <c r="P817" s="34"/>
      <c r="Q817" s="34"/>
      <c r="R817" s="47"/>
      <c r="S817" s="1"/>
      <c r="T817" s="1"/>
      <c r="U817" s="1"/>
      <c r="V817" s="1"/>
      <c r="W817" s="52"/>
    </row>
    <row r="818" spans="1:23" ht="15.75" customHeight="1" x14ac:dyDescent="0.3">
      <c r="A818" s="66"/>
      <c r="B818" s="1"/>
      <c r="C818" s="1"/>
      <c r="D818" s="85"/>
      <c r="E818" s="38"/>
      <c r="F818" s="34"/>
      <c r="G818" s="34"/>
      <c r="H818" s="47"/>
      <c r="I818" s="34"/>
      <c r="J818" s="34"/>
      <c r="K818" s="34"/>
      <c r="L818" s="47"/>
      <c r="M818" s="34"/>
      <c r="N818" s="34"/>
      <c r="O818" s="47"/>
      <c r="P818" s="34"/>
      <c r="Q818" s="34"/>
      <c r="R818" s="47"/>
      <c r="S818" s="1"/>
      <c r="T818" s="1"/>
      <c r="U818" s="1"/>
      <c r="V818" s="1"/>
      <c r="W818" s="52"/>
    </row>
    <row r="819" spans="1:23" ht="15.75" customHeight="1" x14ac:dyDescent="0.3">
      <c r="A819" s="66"/>
      <c r="B819" s="1"/>
      <c r="C819" s="1"/>
      <c r="D819" s="85"/>
      <c r="E819" s="38"/>
      <c r="F819" s="34"/>
      <c r="G819" s="34"/>
      <c r="H819" s="47"/>
      <c r="I819" s="34"/>
      <c r="J819" s="34"/>
      <c r="K819" s="34"/>
      <c r="L819" s="47"/>
      <c r="M819" s="34"/>
      <c r="N819" s="34"/>
      <c r="O819" s="47"/>
      <c r="P819" s="34"/>
      <c r="Q819" s="34"/>
      <c r="R819" s="47"/>
      <c r="S819" s="1"/>
      <c r="T819" s="1"/>
      <c r="U819" s="1"/>
      <c r="V819" s="1"/>
      <c r="W819" s="52"/>
    </row>
    <row r="820" spans="1:23" ht="15.75" customHeight="1" x14ac:dyDescent="0.3">
      <c r="A820" s="66"/>
      <c r="B820" s="1"/>
      <c r="C820" s="1"/>
      <c r="D820" s="85"/>
      <c r="E820" s="38"/>
      <c r="F820" s="34"/>
      <c r="G820" s="34"/>
      <c r="H820" s="47"/>
      <c r="I820" s="34"/>
      <c r="J820" s="34"/>
      <c r="K820" s="34"/>
      <c r="L820" s="47"/>
      <c r="M820" s="34"/>
      <c r="N820" s="34"/>
      <c r="O820" s="47"/>
      <c r="P820" s="34"/>
      <c r="Q820" s="34"/>
      <c r="R820" s="47"/>
      <c r="S820" s="1"/>
      <c r="T820" s="1"/>
      <c r="U820" s="1"/>
      <c r="V820" s="1"/>
      <c r="W820" s="52"/>
    </row>
    <row r="821" spans="1:23" ht="15.75" customHeight="1" x14ac:dyDescent="0.3">
      <c r="A821" s="66"/>
      <c r="B821" s="1"/>
      <c r="C821" s="1"/>
      <c r="D821" s="85"/>
      <c r="E821" s="38"/>
      <c r="F821" s="34"/>
      <c r="G821" s="34"/>
      <c r="H821" s="47"/>
      <c r="I821" s="34"/>
      <c r="J821" s="34"/>
      <c r="K821" s="34"/>
      <c r="L821" s="47"/>
      <c r="M821" s="34"/>
      <c r="N821" s="34"/>
      <c r="O821" s="47"/>
      <c r="P821" s="34"/>
      <c r="Q821" s="34"/>
      <c r="R821" s="47"/>
      <c r="S821" s="1"/>
      <c r="T821" s="1"/>
      <c r="U821" s="1"/>
      <c r="V821" s="1"/>
      <c r="W821" s="52"/>
    </row>
    <row r="822" spans="1:23" ht="15.75" customHeight="1" x14ac:dyDescent="0.3">
      <c r="A822" s="66"/>
      <c r="B822" s="1"/>
      <c r="C822" s="1"/>
      <c r="D822" s="85"/>
      <c r="E822" s="38"/>
      <c r="F822" s="34"/>
      <c r="G822" s="34"/>
      <c r="H822" s="47"/>
      <c r="I822" s="34"/>
      <c r="J822" s="34"/>
      <c r="K822" s="34"/>
      <c r="L822" s="47"/>
      <c r="M822" s="34"/>
      <c r="N822" s="34"/>
      <c r="O822" s="47"/>
      <c r="P822" s="34"/>
      <c r="Q822" s="34"/>
      <c r="R822" s="47"/>
      <c r="S822" s="1"/>
      <c r="T822" s="1"/>
      <c r="U822" s="1"/>
      <c r="V822" s="1"/>
      <c r="W822" s="52"/>
    </row>
    <row r="823" spans="1:23" ht="15.75" customHeight="1" x14ac:dyDescent="0.3">
      <c r="A823" s="66"/>
      <c r="B823" s="1"/>
      <c r="C823" s="1"/>
      <c r="D823" s="85"/>
      <c r="E823" s="38"/>
      <c r="F823" s="34"/>
      <c r="G823" s="34"/>
      <c r="H823" s="47"/>
      <c r="I823" s="34"/>
      <c r="J823" s="34"/>
      <c r="K823" s="34"/>
      <c r="L823" s="47"/>
      <c r="M823" s="34"/>
      <c r="N823" s="34"/>
      <c r="O823" s="47"/>
      <c r="P823" s="34"/>
      <c r="Q823" s="34"/>
      <c r="R823" s="47"/>
      <c r="S823" s="1"/>
      <c r="T823" s="1"/>
      <c r="U823" s="1"/>
      <c r="V823" s="1"/>
      <c r="W823" s="52"/>
    </row>
    <row r="824" spans="1:23" ht="15.75" customHeight="1" x14ac:dyDescent="0.3">
      <c r="A824" s="66"/>
      <c r="B824" s="1"/>
      <c r="C824" s="1"/>
      <c r="D824" s="85"/>
      <c r="E824" s="38"/>
      <c r="F824" s="34"/>
      <c r="G824" s="34"/>
      <c r="H824" s="47"/>
      <c r="I824" s="34"/>
      <c r="J824" s="34"/>
      <c r="K824" s="34"/>
      <c r="L824" s="47"/>
      <c r="M824" s="34"/>
      <c r="N824" s="34"/>
      <c r="O824" s="47"/>
      <c r="P824" s="34"/>
      <c r="Q824" s="34"/>
      <c r="R824" s="47"/>
      <c r="S824" s="1"/>
      <c r="T824" s="1"/>
      <c r="U824" s="1"/>
      <c r="V824" s="1"/>
      <c r="W824" s="52"/>
    </row>
    <row r="825" spans="1:23" ht="15.75" customHeight="1" x14ac:dyDescent="0.3">
      <c r="A825" s="66"/>
      <c r="B825" s="1"/>
      <c r="C825" s="1"/>
      <c r="D825" s="85"/>
      <c r="E825" s="38"/>
      <c r="F825" s="34"/>
      <c r="G825" s="34"/>
      <c r="H825" s="47"/>
      <c r="I825" s="34"/>
      <c r="J825" s="34"/>
      <c r="K825" s="34"/>
      <c r="L825" s="47"/>
      <c r="M825" s="34"/>
      <c r="N825" s="34"/>
      <c r="O825" s="47"/>
      <c r="P825" s="34"/>
      <c r="Q825" s="34"/>
      <c r="R825" s="47"/>
      <c r="S825" s="1"/>
      <c r="T825" s="1"/>
      <c r="U825" s="1"/>
      <c r="V825" s="1"/>
      <c r="W825" s="52"/>
    </row>
    <row r="826" spans="1:23" ht="15.75" customHeight="1" x14ac:dyDescent="0.3">
      <c r="A826" s="66"/>
      <c r="B826" s="1"/>
      <c r="C826" s="1"/>
      <c r="D826" s="85"/>
      <c r="E826" s="38"/>
      <c r="F826" s="34"/>
      <c r="G826" s="34"/>
      <c r="H826" s="47"/>
      <c r="I826" s="34"/>
      <c r="J826" s="34"/>
      <c r="K826" s="34"/>
      <c r="L826" s="47"/>
      <c r="M826" s="34"/>
      <c r="N826" s="34"/>
      <c r="O826" s="47"/>
      <c r="P826" s="34"/>
      <c r="Q826" s="34"/>
      <c r="R826" s="47"/>
      <c r="S826" s="1"/>
      <c r="T826" s="1"/>
      <c r="U826" s="1"/>
      <c r="V826" s="1"/>
      <c r="W826" s="52"/>
    </row>
    <row r="827" spans="1:23" ht="15.75" customHeight="1" x14ac:dyDescent="0.3">
      <c r="A827" s="66"/>
      <c r="B827" s="1"/>
      <c r="C827" s="1"/>
      <c r="D827" s="85"/>
      <c r="E827" s="38"/>
      <c r="F827" s="34"/>
      <c r="G827" s="34"/>
      <c r="H827" s="47"/>
      <c r="I827" s="34"/>
      <c r="J827" s="34"/>
      <c r="K827" s="34"/>
      <c r="L827" s="47"/>
      <c r="M827" s="34"/>
      <c r="N827" s="34"/>
      <c r="O827" s="47"/>
      <c r="P827" s="34"/>
      <c r="Q827" s="34"/>
      <c r="R827" s="47"/>
      <c r="S827" s="1"/>
      <c r="T827" s="1"/>
      <c r="U827" s="1"/>
      <c r="V827" s="1"/>
      <c r="W827" s="52"/>
    </row>
    <row r="828" spans="1:23" ht="15.75" customHeight="1" x14ac:dyDescent="0.3">
      <c r="A828" s="66"/>
      <c r="B828" s="1"/>
      <c r="C828" s="1"/>
      <c r="D828" s="85"/>
      <c r="E828" s="38"/>
      <c r="F828" s="34"/>
      <c r="G828" s="34"/>
      <c r="H828" s="47"/>
      <c r="I828" s="34"/>
      <c r="J828" s="34"/>
      <c r="K828" s="34"/>
      <c r="L828" s="47"/>
      <c r="M828" s="34"/>
      <c r="N828" s="34"/>
      <c r="O828" s="47"/>
      <c r="P828" s="34"/>
      <c r="Q828" s="34"/>
      <c r="R828" s="47"/>
      <c r="S828" s="1"/>
      <c r="T828" s="1"/>
      <c r="U828" s="1"/>
      <c r="V828" s="1"/>
      <c r="W828" s="52"/>
    </row>
    <row r="829" spans="1:23" ht="15.75" customHeight="1" x14ac:dyDescent="0.3">
      <c r="A829" s="66"/>
      <c r="B829" s="1"/>
      <c r="C829" s="1"/>
      <c r="D829" s="85"/>
      <c r="E829" s="38"/>
      <c r="F829" s="34"/>
      <c r="G829" s="34"/>
      <c r="H829" s="47"/>
      <c r="I829" s="34"/>
      <c r="J829" s="34"/>
      <c r="K829" s="34"/>
      <c r="L829" s="47"/>
      <c r="M829" s="34"/>
      <c r="N829" s="34"/>
      <c r="O829" s="47"/>
      <c r="P829" s="34"/>
      <c r="Q829" s="34"/>
      <c r="R829" s="47"/>
      <c r="S829" s="1"/>
      <c r="T829" s="1"/>
      <c r="U829" s="1"/>
      <c r="V829" s="1"/>
      <c r="W829" s="52"/>
    </row>
    <row r="830" spans="1:23" ht="15.75" customHeight="1" x14ac:dyDescent="0.3">
      <c r="A830" s="66"/>
      <c r="B830" s="1"/>
      <c r="C830" s="1"/>
      <c r="D830" s="85"/>
      <c r="E830" s="38"/>
      <c r="F830" s="34"/>
      <c r="G830" s="34"/>
      <c r="H830" s="47"/>
      <c r="I830" s="34"/>
      <c r="J830" s="34"/>
      <c r="K830" s="34"/>
      <c r="L830" s="47"/>
      <c r="M830" s="34"/>
      <c r="N830" s="34"/>
      <c r="O830" s="47"/>
      <c r="P830" s="34"/>
      <c r="Q830" s="34"/>
      <c r="R830" s="47"/>
      <c r="S830" s="1"/>
      <c r="T830" s="1"/>
      <c r="U830" s="1"/>
      <c r="V830" s="1"/>
      <c r="W830" s="52"/>
    </row>
    <row r="831" spans="1:23" ht="15.75" customHeight="1" x14ac:dyDescent="0.3">
      <c r="A831" s="66"/>
      <c r="B831" s="1"/>
      <c r="C831" s="1"/>
      <c r="D831" s="85"/>
      <c r="E831" s="38"/>
      <c r="F831" s="34"/>
      <c r="G831" s="34"/>
      <c r="H831" s="47"/>
      <c r="I831" s="34"/>
      <c r="J831" s="34"/>
      <c r="K831" s="34"/>
      <c r="L831" s="47"/>
      <c r="M831" s="34"/>
      <c r="N831" s="34"/>
      <c r="O831" s="47"/>
      <c r="P831" s="34"/>
      <c r="Q831" s="34"/>
      <c r="R831" s="47"/>
      <c r="S831" s="1"/>
      <c r="T831" s="1"/>
      <c r="U831" s="1"/>
      <c r="V831" s="1"/>
      <c r="W831" s="52"/>
    </row>
    <row r="832" spans="1:23" ht="15.75" customHeight="1" x14ac:dyDescent="0.3">
      <c r="A832" s="66"/>
      <c r="B832" s="1"/>
      <c r="C832" s="1"/>
      <c r="D832" s="85"/>
      <c r="E832" s="38"/>
      <c r="F832" s="34"/>
      <c r="G832" s="34"/>
      <c r="H832" s="47"/>
      <c r="I832" s="34"/>
      <c r="J832" s="34"/>
      <c r="K832" s="34"/>
      <c r="L832" s="47"/>
      <c r="M832" s="34"/>
      <c r="N832" s="34"/>
      <c r="O832" s="47"/>
      <c r="P832" s="34"/>
      <c r="Q832" s="34"/>
      <c r="R832" s="47"/>
      <c r="S832" s="1"/>
      <c r="T832" s="1"/>
      <c r="U832" s="1"/>
      <c r="V832" s="1"/>
      <c r="W832" s="52"/>
    </row>
    <row r="833" spans="1:23" ht="15.75" customHeight="1" x14ac:dyDescent="0.3">
      <c r="A833" s="66"/>
      <c r="B833" s="1"/>
      <c r="C833" s="1"/>
      <c r="D833" s="85"/>
      <c r="E833" s="38"/>
      <c r="F833" s="34"/>
      <c r="G833" s="34"/>
      <c r="H833" s="47"/>
      <c r="I833" s="34"/>
      <c r="J833" s="34"/>
      <c r="K833" s="34"/>
      <c r="L833" s="47"/>
      <c r="M833" s="34"/>
      <c r="N833" s="34"/>
      <c r="O833" s="47"/>
      <c r="P833" s="34"/>
      <c r="Q833" s="34"/>
      <c r="R833" s="47"/>
      <c r="S833" s="1"/>
      <c r="T833" s="1"/>
      <c r="U833" s="1"/>
      <c r="V833" s="1"/>
      <c r="W833" s="52"/>
    </row>
    <row r="834" spans="1:23" ht="15.75" customHeight="1" x14ac:dyDescent="0.3">
      <c r="A834" s="66"/>
      <c r="B834" s="1"/>
      <c r="C834" s="1"/>
      <c r="D834" s="85"/>
      <c r="E834" s="38"/>
      <c r="F834" s="34"/>
      <c r="G834" s="34"/>
      <c r="H834" s="47"/>
      <c r="I834" s="34"/>
      <c r="J834" s="34"/>
      <c r="K834" s="34"/>
      <c r="L834" s="47"/>
      <c r="M834" s="34"/>
      <c r="N834" s="34"/>
      <c r="O834" s="47"/>
      <c r="P834" s="34"/>
      <c r="Q834" s="34"/>
      <c r="R834" s="47"/>
      <c r="S834" s="1"/>
      <c r="T834" s="1"/>
      <c r="U834" s="1"/>
      <c r="V834" s="1"/>
      <c r="W834" s="52"/>
    </row>
    <row r="835" spans="1:23" ht="15.75" customHeight="1" x14ac:dyDescent="0.3">
      <c r="A835" s="66"/>
      <c r="B835" s="1"/>
      <c r="C835" s="1"/>
      <c r="D835" s="85"/>
      <c r="E835" s="38"/>
      <c r="F835" s="34"/>
      <c r="G835" s="34"/>
      <c r="H835" s="47"/>
      <c r="I835" s="34"/>
      <c r="J835" s="34"/>
      <c r="K835" s="34"/>
      <c r="L835" s="47"/>
      <c r="M835" s="34"/>
      <c r="N835" s="34"/>
      <c r="O835" s="47"/>
      <c r="P835" s="34"/>
      <c r="Q835" s="34"/>
      <c r="R835" s="47"/>
      <c r="S835" s="1"/>
      <c r="T835" s="1"/>
      <c r="U835" s="1"/>
      <c r="V835" s="1"/>
      <c r="W835" s="52"/>
    </row>
    <row r="836" spans="1:23" ht="15.75" customHeight="1" x14ac:dyDescent="0.3">
      <c r="A836" s="66"/>
      <c r="B836" s="1"/>
      <c r="C836" s="1"/>
      <c r="D836" s="85"/>
      <c r="E836" s="38"/>
      <c r="F836" s="34"/>
      <c r="G836" s="34"/>
      <c r="H836" s="47"/>
      <c r="I836" s="34"/>
      <c r="J836" s="34"/>
      <c r="K836" s="34"/>
      <c r="L836" s="47"/>
      <c r="M836" s="34"/>
      <c r="N836" s="34"/>
      <c r="O836" s="47"/>
      <c r="P836" s="34"/>
      <c r="Q836" s="34"/>
      <c r="R836" s="47"/>
      <c r="S836" s="1"/>
      <c r="T836" s="1"/>
      <c r="U836" s="1"/>
      <c r="V836" s="1"/>
      <c r="W836" s="52"/>
    </row>
    <row r="837" spans="1:23" ht="15.75" customHeight="1" x14ac:dyDescent="0.3">
      <c r="A837" s="66"/>
      <c r="B837" s="1"/>
      <c r="C837" s="1"/>
      <c r="D837" s="85"/>
      <c r="E837" s="38"/>
      <c r="F837" s="34"/>
      <c r="G837" s="34"/>
      <c r="H837" s="47"/>
      <c r="I837" s="34"/>
      <c r="J837" s="34"/>
      <c r="K837" s="34"/>
      <c r="L837" s="47"/>
      <c r="M837" s="34"/>
      <c r="N837" s="34"/>
      <c r="O837" s="47"/>
      <c r="P837" s="34"/>
      <c r="Q837" s="34"/>
      <c r="R837" s="47"/>
      <c r="S837" s="1"/>
      <c r="T837" s="1"/>
      <c r="U837" s="1"/>
      <c r="V837" s="1"/>
      <c r="W837" s="52"/>
    </row>
    <row r="838" spans="1:23" ht="15.75" customHeight="1" x14ac:dyDescent="0.3">
      <c r="A838" s="66"/>
      <c r="B838" s="1"/>
      <c r="C838" s="1"/>
      <c r="D838" s="85"/>
      <c r="E838" s="38"/>
      <c r="F838" s="34"/>
      <c r="G838" s="34"/>
      <c r="H838" s="47"/>
      <c r="I838" s="34"/>
      <c r="J838" s="34"/>
      <c r="K838" s="34"/>
      <c r="L838" s="47"/>
      <c r="M838" s="34"/>
      <c r="N838" s="34"/>
      <c r="O838" s="47"/>
      <c r="P838" s="34"/>
      <c r="Q838" s="34"/>
      <c r="R838" s="47"/>
      <c r="S838" s="1"/>
      <c r="T838" s="1"/>
      <c r="U838" s="1"/>
      <c r="V838" s="1"/>
      <c r="W838" s="52"/>
    </row>
    <row r="839" spans="1:23" ht="15.75" customHeight="1" x14ac:dyDescent="0.3">
      <c r="A839" s="66"/>
      <c r="B839" s="1"/>
      <c r="C839" s="1"/>
      <c r="D839" s="85"/>
      <c r="E839" s="38"/>
      <c r="F839" s="34"/>
      <c r="G839" s="34"/>
      <c r="H839" s="47"/>
      <c r="I839" s="34"/>
      <c r="J839" s="34"/>
      <c r="K839" s="34"/>
      <c r="L839" s="47"/>
      <c r="M839" s="34"/>
      <c r="N839" s="34"/>
      <c r="O839" s="47"/>
      <c r="P839" s="34"/>
      <c r="Q839" s="34"/>
      <c r="R839" s="47"/>
      <c r="S839" s="1"/>
      <c r="T839" s="1"/>
      <c r="U839" s="1"/>
      <c r="V839" s="1"/>
      <c r="W839" s="52"/>
    </row>
    <row r="840" spans="1:23" ht="15.75" customHeight="1" x14ac:dyDescent="0.3">
      <c r="A840" s="66"/>
      <c r="B840" s="1"/>
      <c r="C840" s="1"/>
      <c r="D840" s="85"/>
      <c r="E840" s="38"/>
      <c r="F840" s="34"/>
      <c r="G840" s="34"/>
      <c r="H840" s="47"/>
      <c r="I840" s="34"/>
      <c r="J840" s="34"/>
      <c r="K840" s="34"/>
      <c r="L840" s="47"/>
      <c r="M840" s="34"/>
      <c r="N840" s="34"/>
      <c r="O840" s="47"/>
      <c r="P840" s="34"/>
      <c r="Q840" s="34"/>
      <c r="R840" s="47"/>
      <c r="S840" s="1"/>
      <c r="T840" s="1"/>
      <c r="U840" s="1"/>
      <c r="V840" s="1"/>
      <c r="W840" s="52"/>
    </row>
    <row r="841" spans="1:23" ht="15.75" customHeight="1" x14ac:dyDescent="0.3">
      <c r="A841" s="66"/>
      <c r="B841" s="1"/>
      <c r="C841" s="1"/>
      <c r="D841" s="85"/>
      <c r="E841" s="38"/>
      <c r="F841" s="34"/>
      <c r="G841" s="34"/>
      <c r="H841" s="47"/>
      <c r="I841" s="34"/>
      <c r="J841" s="34"/>
      <c r="K841" s="34"/>
      <c r="L841" s="47"/>
      <c r="M841" s="34"/>
      <c r="N841" s="34"/>
      <c r="O841" s="47"/>
      <c r="P841" s="34"/>
      <c r="Q841" s="34"/>
      <c r="R841" s="47"/>
      <c r="S841" s="1"/>
      <c r="T841" s="1"/>
      <c r="U841" s="1"/>
      <c r="V841" s="1"/>
      <c r="W841" s="52"/>
    </row>
    <row r="842" spans="1:23" ht="15.75" customHeight="1" x14ac:dyDescent="0.3">
      <c r="A842" s="66"/>
      <c r="B842" s="1"/>
      <c r="C842" s="1"/>
      <c r="D842" s="85"/>
      <c r="E842" s="38"/>
      <c r="F842" s="34"/>
      <c r="G842" s="34"/>
      <c r="H842" s="47"/>
      <c r="I842" s="34"/>
      <c r="J842" s="34"/>
      <c r="K842" s="34"/>
      <c r="L842" s="47"/>
      <c r="M842" s="34"/>
      <c r="N842" s="34"/>
      <c r="O842" s="47"/>
      <c r="P842" s="34"/>
      <c r="Q842" s="34"/>
      <c r="R842" s="47"/>
      <c r="S842" s="1"/>
      <c r="T842" s="1"/>
      <c r="U842" s="1"/>
      <c r="V842" s="1"/>
      <c r="W842" s="52"/>
    </row>
    <row r="843" spans="1:23" ht="15.75" customHeight="1" x14ac:dyDescent="0.3">
      <c r="A843" s="66"/>
      <c r="B843" s="1"/>
      <c r="C843" s="1"/>
      <c r="D843" s="85"/>
      <c r="E843" s="38"/>
      <c r="F843" s="34"/>
      <c r="G843" s="34"/>
      <c r="H843" s="47"/>
      <c r="I843" s="34"/>
      <c r="J843" s="34"/>
      <c r="K843" s="34"/>
      <c r="L843" s="47"/>
      <c r="M843" s="34"/>
      <c r="N843" s="34"/>
      <c r="O843" s="47"/>
      <c r="P843" s="34"/>
      <c r="Q843" s="34"/>
      <c r="R843" s="47"/>
      <c r="S843" s="1"/>
      <c r="T843" s="1"/>
      <c r="U843" s="1"/>
      <c r="V843" s="1"/>
      <c r="W843" s="52"/>
    </row>
    <row r="844" spans="1:23" ht="15.75" customHeight="1" x14ac:dyDescent="0.3">
      <c r="A844" s="66"/>
      <c r="B844" s="1"/>
      <c r="C844" s="1"/>
      <c r="D844" s="85"/>
      <c r="E844" s="38"/>
      <c r="F844" s="34"/>
      <c r="G844" s="34"/>
      <c r="H844" s="47"/>
      <c r="I844" s="34"/>
      <c r="J844" s="34"/>
      <c r="K844" s="34"/>
      <c r="L844" s="47"/>
      <c r="M844" s="34"/>
      <c r="N844" s="34"/>
      <c r="O844" s="47"/>
      <c r="P844" s="34"/>
      <c r="Q844" s="34"/>
      <c r="R844" s="47"/>
      <c r="S844" s="1"/>
      <c r="T844" s="1"/>
      <c r="U844" s="1"/>
      <c r="V844" s="1"/>
      <c r="W844" s="52"/>
    </row>
    <row r="845" spans="1:23" ht="15.75" customHeight="1" x14ac:dyDescent="0.3">
      <c r="A845" s="66"/>
      <c r="B845" s="1"/>
      <c r="C845" s="1"/>
      <c r="D845" s="85"/>
      <c r="E845" s="38"/>
      <c r="F845" s="34"/>
      <c r="G845" s="34"/>
      <c r="H845" s="47"/>
      <c r="I845" s="34"/>
      <c r="J845" s="34"/>
      <c r="K845" s="34"/>
      <c r="L845" s="47"/>
      <c r="M845" s="34"/>
      <c r="N845" s="34"/>
      <c r="O845" s="47"/>
      <c r="P845" s="34"/>
      <c r="Q845" s="34"/>
      <c r="R845" s="47"/>
      <c r="S845" s="1"/>
      <c r="T845" s="1"/>
      <c r="U845" s="1"/>
      <c r="V845" s="1"/>
      <c r="W845" s="52"/>
    </row>
    <row r="846" spans="1:23" ht="15.75" customHeight="1" x14ac:dyDescent="0.3">
      <c r="A846" s="66"/>
      <c r="B846" s="1"/>
      <c r="C846" s="1"/>
      <c r="D846" s="85"/>
      <c r="E846" s="38"/>
      <c r="F846" s="34"/>
      <c r="G846" s="34"/>
      <c r="H846" s="47"/>
      <c r="I846" s="34"/>
      <c r="J846" s="34"/>
      <c r="K846" s="34"/>
      <c r="L846" s="47"/>
      <c r="M846" s="34"/>
      <c r="N846" s="34"/>
      <c r="O846" s="47"/>
      <c r="P846" s="34"/>
      <c r="Q846" s="34"/>
      <c r="R846" s="47"/>
      <c r="S846" s="1"/>
      <c r="T846" s="1"/>
      <c r="U846" s="1"/>
      <c r="V846" s="1"/>
      <c r="W846" s="52"/>
    </row>
    <row r="847" spans="1:23" ht="15.75" customHeight="1" x14ac:dyDescent="0.3">
      <c r="A847" s="66"/>
      <c r="B847" s="1"/>
      <c r="C847" s="1"/>
      <c r="D847" s="85"/>
      <c r="E847" s="38"/>
      <c r="F847" s="34"/>
      <c r="G847" s="34"/>
      <c r="H847" s="47"/>
      <c r="I847" s="34"/>
      <c r="J847" s="34"/>
      <c r="K847" s="34"/>
      <c r="L847" s="47"/>
      <c r="M847" s="34"/>
      <c r="N847" s="34"/>
      <c r="O847" s="47"/>
      <c r="P847" s="34"/>
      <c r="Q847" s="34"/>
      <c r="R847" s="47"/>
      <c r="S847" s="1"/>
      <c r="T847" s="1"/>
      <c r="U847" s="1"/>
      <c r="V847" s="1"/>
      <c r="W847" s="52"/>
    </row>
    <row r="848" spans="1:23" ht="15.75" customHeight="1" x14ac:dyDescent="0.3">
      <c r="A848" s="66"/>
      <c r="B848" s="1"/>
      <c r="C848" s="1"/>
      <c r="D848" s="85"/>
      <c r="E848" s="38"/>
      <c r="F848" s="34"/>
      <c r="G848" s="34"/>
      <c r="H848" s="47"/>
      <c r="I848" s="34"/>
      <c r="J848" s="34"/>
      <c r="K848" s="34"/>
      <c r="L848" s="47"/>
      <c r="M848" s="34"/>
      <c r="N848" s="34"/>
      <c r="O848" s="47"/>
      <c r="P848" s="34"/>
      <c r="Q848" s="34"/>
      <c r="R848" s="47"/>
      <c r="S848" s="1"/>
      <c r="T848" s="1"/>
      <c r="U848" s="1"/>
      <c r="V848" s="1"/>
      <c r="W848" s="52"/>
    </row>
    <row r="849" spans="1:23" ht="15.75" customHeight="1" x14ac:dyDescent="0.3">
      <c r="A849" s="66"/>
      <c r="B849" s="1"/>
      <c r="C849" s="1"/>
      <c r="D849" s="85"/>
      <c r="E849" s="38"/>
      <c r="F849" s="34"/>
      <c r="G849" s="34"/>
      <c r="H849" s="47"/>
      <c r="I849" s="34"/>
      <c r="J849" s="34"/>
      <c r="K849" s="34"/>
      <c r="L849" s="47"/>
      <c r="M849" s="34"/>
      <c r="N849" s="34"/>
      <c r="O849" s="47"/>
      <c r="P849" s="34"/>
      <c r="Q849" s="34"/>
      <c r="R849" s="47"/>
      <c r="S849" s="1"/>
      <c r="T849" s="1"/>
      <c r="U849" s="1"/>
      <c r="V849" s="1"/>
      <c r="W849" s="52"/>
    </row>
    <row r="850" spans="1:23" ht="15.75" customHeight="1" x14ac:dyDescent="0.3">
      <c r="A850" s="66"/>
      <c r="B850" s="1"/>
      <c r="C850" s="1"/>
      <c r="D850" s="85"/>
      <c r="E850" s="38"/>
      <c r="F850" s="34"/>
      <c r="G850" s="34"/>
      <c r="H850" s="47"/>
      <c r="I850" s="34"/>
      <c r="J850" s="34"/>
      <c r="K850" s="34"/>
      <c r="L850" s="47"/>
      <c r="M850" s="34"/>
      <c r="N850" s="34"/>
      <c r="O850" s="47"/>
      <c r="P850" s="34"/>
      <c r="Q850" s="34"/>
      <c r="R850" s="47"/>
      <c r="S850" s="1"/>
      <c r="T850" s="1"/>
      <c r="U850" s="1"/>
      <c r="V850" s="1"/>
      <c r="W850" s="52"/>
    </row>
    <row r="851" spans="1:23" ht="15.75" customHeight="1" x14ac:dyDescent="0.3">
      <c r="A851" s="66"/>
      <c r="B851" s="1"/>
      <c r="C851" s="1"/>
      <c r="D851" s="85"/>
      <c r="E851" s="38"/>
      <c r="F851" s="34"/>
      <c r="G851" s="34"/>
      <c r="H851" s="47"/>
      <c r="I851" s="34"/>
      <c r="J851" s="34"/>
      <c r="K851" s="34"/>
      <c r="L851" s="47"/>
      <c r="M851" s="34"/>
      <c r="N851" s="34"/>
      <c r="O851" s="47"/>
      <c r="P851" s="34"/>
      <c r="Q851" s="34"/>
      <c r="R851" s="47"/>
      <c r="S851" s="1"/>
      <c r="T851" s="1"/>
      <c r="U851" s="1"/>
      <c r="V851" s="1"/>
      <c r="W851" s="52"/>
    </row>
    <row r="852" spans="1:23" ht="15.75" customHeight="1" x14ac:dyDescent="0.3">
      <c r="A852" s="66"/>
      <c r="B852" s="1"/>
      <c r="C852" s="1"/>
      <c r="D852" s="85"/>
      <c r="E852" s="38"/>
      <c r="F852" s="34"/>
      <c r="G852" s="34"/>
      <c r="H852" s="47"/>
      <c r="I852" s="34"/>
      <c r="J852" s="34"/>
      <c r="K852" s="34"/>
      <c r="L852" s="47"/>
      <c r="M852" s="34"/>
      <c r="N852" s="34"/>
      <c r="O852" s="47"/>
      <c r="P852" s="34"/>
      <c r="Q852" s="34"/>
      <c r="R852" s="47"/>
      <c r="S852" s="1"/>
      <c r="T852" s="1"/>
      <c r="U852" s="1"/>
      <c r="V852" s="1"/>
      <c r="W852" s="52"/>
    </row>
    <row r="853" spans="1:23" ht="15.75" customHeight="1" x14ac:dyDescent="0.3">
      <c r="A853" s="66"/>
      <c r="B853" s="1"/>
      <c r="C853" s="1"/>
      <c r="D853" s="85"/>
      <c r="E853" s="38"/>
      <c r="F853" s="34"/>
      <c r="G853" s="34"/>
      <c r="H853" s="47"/>
      <c r="I853" s="34"/>
      <c r="J853" s="34"/>
      <c r="K853" s="34"/>
      <c r="L853" s="47"/>
      <c r="M853" s="34"/>
      <c r="N853" s="34"/>
      <c r="O853" s="47"/>
      <c r="P853" s="34"/>
      <c r="Q853" s="34"/>
      <c r="R853" s="47"/>
      <c r="S853" s="1"/>
      <c r="T853" s="1"/>
      <c r="U853" s="1"/>
      <c r="V853" s="1"/>
      <c r="W853" s="52"/>
    </row>
    <row r="854" spans="1:23" ht="15.75" customHeight="1" x14ac:dyDescent="0.3">
      <c r="A854" s="66"/>
      <c r="B854" s="1"/>
      <c r="C854" s="1"/>
      <c r="D854" s="85"/>
      <c r="E854" s="38"/>
      <c r="F854" s="34"/>
      <c r="G854" s="34"/>
      <c r="H854" s="47"/>
      <c r="I854" s="34"/>
      <c r="J854" s="34"/>
      <c r="K854" s="34"/>
      <c r="L854" s="47"/>
      <c r="M854" s="34"/>
      <c r="N854" s="34"/>
      <c r="O854" s="47"/>
      <c r="P854" s="34"/>
      <c r="Q854" s="34"/>
      <c r="R854" s="47"/>
      <c r="S854" s="1"/>
      <c r="T854" s="1"/>
      <c r="U854" s="1"/>
      <c r="V854" s="1"/>
      <c r="W854" s="52"/>
    </row>
    <row r="855" spans="1:23" ht="15.75" customHeight="1" x14ac:dyDescent="0.3">
      <c r="A855" s="66"/>
      <c r="B855" s="1"/>
      <c r="C855" s="1"/>
      <c r="D855" s="85"/>
      <c r="E855" s="38"/>
      <c r="F855" s="34"/>
      <c r="G855" s="34"/>
      <c r="H855" s="47"/>
      <c r="I855" s="34"/>
      <c r="J855" s="34"/>
      <c r="K855" s="34"/>
      <c r="L855" s="47"/>
      <c r="M855" s="34"/>
      <c r="N855" s="34"/>
      <c r="O855" s="47"/>
      <c r="P855" s="34"/>
      <c r="Q855" s="34"/>
      <c r="R855" s="47"/>
      <c r="S855" s="1"/>
      <c r="T855" s="1"/>
      <c r="U855" s="1"/>
      <c r="V855" s="1"/>
      <c r="W855" s="52"/>
    </row>
    <row r="856" spans="1:23" ht="15.75" customHeight="1" x14ac:dyDescent="0.3">
      <c r="A856" s="66"/>
      <c r="B856" s="1"/>
      <c r="C856" s="1"/>
      <c r="D856" s="85"/>
      <c r="E856" s="38"/>
      <c r="F856" s="34"/>
      <c r="G856" s="34"/>
      <c r="H856" s="47"/>
      <c r="I856" s="34"/>
      <c r="J856" s="34"/>
      <c r="K856" s="34"/>
      <c r="L856" s="47"/>
      <c r="M856" s="34"/>
      <c r="N856" s="34"/>
      <c r="O856" s="47"/>
      <c r="P856" s="34"/>
      <c r="Q856" s="34"/>
      <c r="R856" s="47"/>
      <c r="S856" s="1"/>
      <c r="T856" s="1"/>
      <c r="U856" s="1"/>
      <c r="V856" s="1"/>
      <c r="W856" s="52"/>
    </row>
    <row r="857" spans="1:23" ht="15.75" customHeight="1" x14ac:dyDescent="0.3">
      <c r="A857" s="66"/>
      <c r="B857" s="1"/>
      <c r="C857" s="1"/>
      <c r="D857" s="85"/>
      <c r="E857" s="38"/>
      <c r="F857" s="34"/>
      <c r="G857" s="34"/>
      <c r="H857" s="47"/>
      <c r="I857" s="34"/>
      <c r="J857" s="34"/>
      <c r="K857" s="34"/>
      <c r="L857" s="47"/>
      <c r="M857" s="34"/>
      <c r="N857" s="34"/>
      <c r="O857" s="47"/>
      <c r="P857" s="34"/>
      <c r="Q857" s="34"/>
      <c r="R857" s="47"/>
      <c r="S857" s="1"/>
      <c r="T857" s="1"/>
      <c r="U857" s="1"/>
      <c r="V857" s="1"/>
      <c r="W857" s="52"/>
    </row>
    <row r="858" spans="1:23" ht="15.75" customHeight="1" x14ac:dyDescent="0.3">
      <c r="A858" s="66"/>
      <c r="B858" s="1"/>
      <c r="C858" s="1"/>
      <c r="D858" s="85"/>
      <c r="E858" s="38"/>
      <c r="F858" s="34"/>
      <c r="G858" s="34"/>
      <c r="H858" s="47"/>
      <c r="I858" s="34"/>
      <c r="J858" s="34"/>
      <c r="K858" s="34"/>
      <c r="L858" s="47"/>
      <c r="M858" s="34"/>
      <c r="N858" s="34"/>
      <c r="O858" s="47"/>
      <c r="P858" s="34"/>
      <c r="Q858" s="34"/>
      <c r="R858" s="47"/>
      <c r="S858" s="1"/>
      <c r="T858" s="1"/>
      <c r="U858" s="1"/>
      <c r="V858" s="1"/>
      <c r="W858" s="52"/>
    </row>
    <row r="859" spans="1:23" ht="15.75" customHeight="1" x14ac:dyDescent="0.3">
      <c r="A859" s="66"/>
      <c r="B859" s="1"/>
      <c r="C859" s="1"/>
      <c r="D859" s="85"/>
      <c r="E859" s="38"/>
      <c r="F859" s="34"/>
      <c r="G859" s="34"/>
      <c r="H859" s="47"/>
      <c r="I859" s="34"/>
      <c r="J859" s="34"/>
      <c r="K859" s="34"/>
      <c r="L859" s="47"/>
      <c r="M859" s="34"/>
      <c r="N859" s="34"/>
      <c r="O859" s="47"/>
      <c r="P859" s="34"/>
      <c r="Q859" s="34"/>
      <c r="R859" s="47"/>
      <c r="S859" s="1"/>
      <c r="T859" s="1"/>
      <c r="U859" s="1"/>
      <c r="V859" s="1"/>
      <c r="W859" s="52"/>
    </row>
    <row r="860" spans="1:23" ht="15.75" customHeight="1" x14ac:dyDescent="0.3">
      <c r="A860" s="66"/>
      <c r="B860" s="1"/>
      <c r="C860" s="1"/>
      <c r="D860" s="85"/>
      <c r="E860" s="38"/>
      <c r="F860" s="34"/>
      <c r="G860" s="34"/>
      <c r="H860" s="47"/>
      <c r="I860" s="34"/>
      <c r="J860" s="34"/>
      <c r="K860" s="34"/>
      <c r="L860" s="47"/>
      <c r="M860" s="34"/>
      <c r="N860" s="34"/>
      <c r="O860" s="47"/>
      <c r="P860" s="34"/>
      <c r="Q860" s="34"/>
      <c r="R860" s="47"/>
      <c r="S860" s="1"/>
      <c r="T860" s="1"/>
      <c r="U860" s="1"/>
      <c r="V860" s="1"/>
      <c r="W860" s="52"/>
    </row>
    <row r="861" spans="1:23" ht="15.75" customHeight="1" x14ac:dyDescent="0.3">
      <c r="A861" s="66"/>
      <c r="B861" s="1"/>
      <c r="C861" s="1"/>
      <c r="D861" s="85"/>
      <c r="E861" s="38"/>
      <c r="F861" s="34"/>
      <c r="G861" s="34"/>
      <c r="H861" s="47"/>
      <c r="I861" s="34"/>
      <c r="J861" s="34"/>
      <c r="K861" s="34"/>
      <c r="L861" s="47"/>
      <c r="M861" s="34"/>
      <c r="N861" s="34"/>
      <c r="O861" s="47"/>
      <c r="P861" s="34"/>
      <c r="Q861" s="34"/>
      <c r="R861" s="47"/>
      <c r="S861" s="1"/>
      <c r="T861" s="1"/>
      <c r="U861" s="1"/>
      <c r="V861" s="1"/>
      <c r="W861" s="52"/>
    </row>
    <row r="862" spans="1:23" ht="15.75" customHeight="1" x14ac:dyDescent="0.3">
      <c r="A862" s="66"/>
      <c r="B862" s="1"/>
      <c r="C862" s="1"/>
      <c r="D862" s="85"/>
      <c r="E862" s="38"/>
      <c r="F862" s="34"/>
      <c r="G862" s="34"/>
      <c r="H862" s="47"/>
      <c r="I862" s="34"/>
      <c r="J862" s="34"/>
      <c r="K862" s="34"/>
      <c r="L862" s="47"/>
      <c r="M862" s="34"/>
      <c r="N862" s="34"/>
      <c r="O862" s="47"/>
      <c r="P862" s="34"/>
      <c r="Q862" s="34"/>
      <c r="R862" s="47"/>
      <c r="S862" s="1"/>
      <c r="T862" s="1"/>
      <c r="U862" s="1"/>
      <c r="V862" s="1"/>
      <c r="W862" s="52"/>
    </row>
    <row r="863" spans="1:23" ht="15.75" customHeight="1" x14ac:dyDescent="0.3">
      <c r="A863" s="66"/>
      <c r="B863" s="1"/>
      <c r="C863" s="1"/>
      <c r="D863" s="85"/>
      <c r="E863" s="38"/>
      <c r="F863" s="34"/>
      <c r="G863" s="34"/>
      <c r="H863" s="47"/>
      <c r="I863" s="34"/>
      <c r="J863" s="34"/>
      <c r="K863" s="34"/>
      <c r="L863" s="47"/>
      <c r="M863" s="34"/>
      <c r="N863" s="34"/>
      <c r="O863" s="47"/>
      <c r="P863" s="34"/>
      <c r="Q863" s="34"/>
      <c r="R863" s="47"/>
      <c r="S863" s="1"/>
      <c r="T863" s="1"/>
      <c r="U863" s="1"/>
      <c r="V863" s="1"/>
      <c r="W863" s="52"/>
    </row>
    <row r="864" spans="1:23" ht="15.75" customHeight="1" x14ac:dyDescent="0.3">
      <c r="A864" s="66"/>
      <c r="B864" s="1"/>
      <c r="C864" s="1"/>
      <c r="D864" s="85"/>
      <c r="E864" s="38"/>
      <c r="F864" s="34"/>
      <c r="G864" s="34"/>
      <c r="H864" s="47"/>
      <c r="I864" s="34"/>
      <c r="J864" s="34"/>
      <c r="K864" s="34"/>
      <c r="L864" s="47"/>
      <c r="M864" s="34"/>
      <c r="N864" s="34"/>
      <c r="O864" s="47"/>
      <c r="P864" s="34"/>
      <c r="Q864" s="34"/>
      <c r="R864" s="47"/>
      <c r="S864" s="1"/>
      <c r="T864" s="1"/>
      <c r="U864" s="1"/>
      <c r="V864" s="1"/>
      <c r="W864" s="52"/>
    </row>
    <row r="865" spans="1:23" ht="15.75" customHeight="1" x14ac:dyDescent="0.3">
      <c r="A865" s="66"/>
      <c r="B865" s="1"/>
      <c r="C865" s="1"/>
      <c r="D865" s="85"/>
      <c r="E865" s="38"/>
      <c r="F865" s="34"/>
      <c r="G865" s="34"/>
      <c r="H865" s="47"/>
      <c r="I865" s="34"/>
      <c r="J865" s="34"/>
      <c r="K865" s="34"/>
      <c r="L865" s="47"/>
      <c r="M865" s="34"/>
      <c r="N865" s="34"/>
      <c r="O865" s="47"/>
      <c r="P865" s="34"/>
      <c r="Q865" s="34"/>
      <c r="R865" s="47"/>
      <c r="S865" s="1"/>
      <c r="T865" s="1"/>
      <c r="U865" s="1"/>
      <c r="V865" s="1"/>
      <c r="W865" s="52"/>
    </row>
    <row r="866" spans="1:23" ht="15.75" customHeight="1" x14ac:dyDescent="0.3">
      <c r="A866" s="66"/>
      <c r="B866" s="1"/>
      <c r="C866" s="1"/>
      <c r="D866" s="85"/>
      <c r="E866" s="38"/>
      <c r="F866" s="34"/>
      <c r="G866" s="34"/>
      <c r="H866" s="47"/>
      <c r="I866" s="34"/>
      <c r="J866" s="34"/>
      <c r="K866" s="34"/>
      <c r="L866" s="47"/>
      <c r="M866" s="34"/>
      <c r="N866" s="34"/>
      <c r="O866" s="47"/>
      <c r="P866" s="34"/>
      <c r="Q866" s="34"/>
      <c r="R866" s="47"/>
      <c r="S866" s="1"/>
      <c r="T866" s="1"/>
      <c r="U866" s="1"/>
      <c r="V866" s="1"/>
      <c r="W866" s="52"/>
    </row>
    <row r="867" spans="1:23" ht="15.75" customHeight="1" x14ac:dyDescent="0.3">
      <c r="A867" s="66"/>
      <c r="B867" s="1"/>
      <c r="C867" s="1"/>
      <c r="D867" s="85"/>
      <c r="E867" s="38"/>
      <c r="F867" s="34"/>
      <c r="G867" s="34"/>
      <c r="H867" s="47"/>
      <c r="I867" s="34"/>
      <c r="J867" s="34"/>
      <c r="K867" s="34"/>
      <c r="L867" s="47"/>
      <c r="M867" s="34"/>
      <c r="N867" s="34"/>
      <c r="O867" s="47"/>
      <c r="P867" s="34"/>
      <c r="Q867" s="34"/>
      <c r="R867" s="47"/>
      <c r="S867" s="1"/>
      <c r="T867" s="1"/>
      <c r="U867" s="1"/>
      <c r="V867" s="1"/>
      <c r="W867" s="52"/>
    </row>
    <row r="868" spans="1:23" ht="15.75" customHeight="1" x14ac:dyDescent="0.3">
      <c r="A868" s="66"/>
      <c r="B868" s="1"/>
      <c r="C868" s="1"/>
      <c r="D868" s="85"/>
      <c r="E868" s="38"/>
      <c r="F868" s="34"/>
      <c r="G868" s="34"/>
      <c r="H868" s="47"/>
      <c r="I868" s="34"/>
      <c r="J868" s="34"/>
      <c r="K868" s="34"/>
      <c r="L868" s="47"/>
      <c r="M868" s="34"/>
      <c r="N868" s="34"/>
      <c r="O868" s="47"/>
      <c r="P868" s="34"/>
      <c r="Q868" s="34"/>
      <c r="R868" s="47"/>
      <c r="S868" s="1"/>
      <c r="T868" s="1"/>
      <c r="U868" s="1"/>
      <c r="V868" s="1"/>
      <c r="W868" s="52"/>
    </row>
    <row r="869" spans="1:23" ht="15.75" customHeight="1" x14ac:dyDescent="0.3">
      <c r="A869" s="66"/>
      <c r="B869" s="1"/>
      <c r="C869" s="1"/>
      <c r="D869" s="85"/>
      <c r="E869" s="38"/>
      <c r="F869" s="34"/>
      <c r="G869" s="34"/>
      <c r="H869" s="47"/>
      <c r="I869" s="34"/>
      <c r="J869" s="34"/>
      <c r="K869" s="34"/>
      <c r="L869" s="47"/>
      <c r="M869" s="34"/>
      <c r="N869" s="34"/>
      <c r="O869" s="47"/>
      <c r="P869" s="34"/>
      <c r="Q869" s="34"/>
      <c r="R869" s="47"/>
      <c r="S869" s="1"/>
      <c r="T869" s="1"/>
      <c r="U869" s="1"/>
      <c r="V869" s="1"/>
      <c r="W869" s="52"/>
    </row>
    <row r="870" spans="1:23" ht="15.75" customHeight="1" x14ac:dyDescent="0.3">
      <c r="A870" s="66"/>
      <c r="B870" s="1"/>
      <c r="C870" s="1"/>
      <c r="D870" s="85"/>
      <c r="E870" s="38"/>
      <c r="F870" s="34"/>
      <c r="G870" s="34"/>
      <c r="H870" s="47"/>
      <c r="I870" s="34"/>
      <c r="J870" s="34"/>
      <c r="K870" s="34"/>
      <c r="L870" s="47"/>
      <c r="M870" s="34"/>
      <c r="N870" s="34"/>
      <c r="O870" s="47"/>
      <c r="P870" s="34"/>
      <c r="Q870" s="34"/>
      <c r="R870" s="47"/>
      <c r="S870" s="1"/>
      <c r="T870" s="1"/>
      <c r="U870" s="1"/>
      <c r="V870" s="1"/>
      <c r="W870" s="52"/>
    </row>
    <row r="871" spans="1:23" ht="15.75" customHeight="1" x14ac:dyDescent="0.3">
      <c r="A871" s="66"/>
      <c r="B871" s="1"/>
      <c r="C871" s="1"/>
      <c r="D871" s="85"/>
      <c r="E871" s="38"/>
      <c r="F871" s="34"/>
      <c r="G871" s="34"/>
      <c r="H871" s="47"/>
      <c r="I871" s="34"/>
      <c r="J871" s="34"/>
      <c r="K871" s="34"/>
      <c r="L871" s="47"/>
      <c r="M871" s="34"/>
      <c r="N871" s="34"/>
      <c r="O871" s="47"/>
      <c r="P871" s="34"/>
      <c r="Q871" s="34"/>
      <c r="R871" s="47"/>
      <c r="S871" s="1"/>
      <c r="T871" s="1"/>
      <c r="U871" s="1"/>
      <c r="V871" s="1"/>
      <c r="W871" s="52"/>
    </row>
    <row r="872" spans="1:23" ht="15.75" customHeight="1" x14ac:dyDescent="0.3">
      <c r="A872" s="66"/>
      <c r="B872" s="1"/>
      <c r="C872" s="1"/>
      <c r="D872" s="85"/>
      <c r="E872" s="38"/>
      <c r="F872" s="34"/>
      <c r="G872" s="34"/>
      <c r="H872" s="47"/>
      <c r="I872" s="34"/>
      <c r="J872" s="34"/>
      <c r="K872" s="34"/>
      <c r="L872" s="47"/>
      <c r="M872" s="34"/>
      <c r="N872" s="34"/>
      <c r="O872" s="47"/>
      <c r="P872" s="34"/>
      <c r="Q872" s="34"/>
      <c r="R872" s="47"/>
      <c r="S872" s="1"/>
      <c r="T872" s="1"/>
      <c r="U872" s="1"/>
      <c r="V872" s="1"/>
      <c r="W872" s="52"/>
    </row>
    <row r="873" spans="1:23" ht="15.75" customHeight="1" x14ac:dyDescent="0.3">
      <c r="A873" s="66"/>
      <c r="B873" s="1"/>
      <c r="C873" s="1"/>
      <c r="D873" s="85"/>
      <c r="E873" s="38"/>
      <c r="F873" s="34"/>
      <c r="G873" s="34"/>
      <c r="H873" s="47"/>
      <c r="I873" s="34"/>
      <c r="J873" s="34"/>
      <c r="K873" s="34"/>
      <c r="L873" s="47"/>
      <c r="M873" s="34"/>
      <c r="N873" s="34"/>
      <c r="O873" s="47"/>
      <c r="P873" s="34"/>
      <c r="Q873" s="34"/>
      <c r="R873" s="47"/>
      <c r="S873" s="1"/>
      <c r="T873" s="1"/>
      <c r="U873" s="1"/>
      <c r="V873" s="1"/>
      <c r="W873" s="52"/>
    </row>
    <row r="874" spans="1:23" ht="15.75" customHeight="1" x14ac:dyDescent="0.3">
      <c r="A874" s="66"/>
      <c r="B874" s="1"/>
      <c r="C874" s="1"/>
      <c r="D874" s="85"/>
      <c r="E874" s="38"/>
      <c r="F874" s="34"/>
      <c r="G874" s="34"/>
      <c r="H874" s="47"/>
      <c r="I874" s="34"/>
      <c r="J874" s="34"/>
      <c r="K874" s="34"/>
      <c r="L874" s="47"/>
      <c r="M874" s="34"/>
      <c r="N874" s="34"/>
      <c r="O874" s="47"/>
      <c r="P874" s="34"/>
      <c r="Q874" s="34"/>
      <c r="R874" s="47"/>
      <c r="S874" s="1"/>
      <c r="T874" s="1"/>
      <c r="U874" s="1"/>
      <c r="V874" s="1"/>
      <c r="W874" s="52"/>
    </row>
    <row r="875" spans="1:23" ht="15.75" customHeight="1" x14ac:dyDescent="0.3">
      <c r="A875" s="66"/>
      <c r="B875" s="1"/>
      <c r="C875" s="1"/>
      <c r="D875" s="85"/>
      <c r="E875" s="38"/>
      <c r="F875" s="34"/>
      <c r="G875" s="34"/>
      <c r="H875" s="47"/>
      <c r="I875" s="34"/>
      <c r="J875" s="34"/>
      <c r="K875" s="34"/>
      <c r="L875" s="47"/>
      <c r="M875" s="34"/>
      <c r="N875" s="34"/>
      <c r="O875" s="47"/>
      <c r="P875" s="34"/>
      <c r="Q875" s="34"/>
      <c r="R875" s="47"/>
      <c r="S875" s="1"/>
      <c r="T875" s="1"/>
      <c r="U875" s="1"/>
      <c r="V875" s="1"/>
      <c r="W875" s="52"/>
    </row>
    <row r="876" spans="1:23" ht="15.75" customHeight="1" x14ac:dyDescent="0.3">
      <c r="A876" s="66"/>
      <c r="B876" s="1"/>
      <c r="C876" s="1"/>
      <c r="D876" s="85"/>
      <c r="E876" s="38"/>
      <c r="F876" s="34"/>
      <c r="G876" s="34"/>
      <c r="H876" s="47"/>
      <c r="I876" s="34"/>
      <c r="J876" s="34"/>
      <c r="K876" s="34"/>
      <c r="L876" s="47"/>
      <c r="M876" s="34"/>
      <c r="N876" s="34"/>
      <c r="O876" s="47"/>
      <c r="P876" s="34"/>
      <c r="Q876" s="34"/>
      <c r="R876" s="47"/>
      <c r="S876" s="1"/>
      <c r="T876" s="1"/>
      <c r="U876" s="1"/>
      <c r="V876" s="1"/>
      <c r="W876" s="52"/>
    </row>
    <row r="877" spans="1:23" ht="15.75" customHeight="1" x14ac:dyDescent="0.3">
      <c r="A877" s="66"/>
      <c r="B877" s="1"/>
      <c r="C877" s="1"/>
      <c r="D877" s="85"/>
      <c r="E877" s="38"/>
      <c r="F877" s="34"/>
      <c r="G877" s="34"/>
      <c r="H877" s="47"/>
      <c r="I877" s="34"/>
      <c r="J877" s="34"/>
      <c r="K877" s="34"/>
      <c r="L877" s="47"/>
      <c r="M877" s="34"/>
      <c r="N877" s="34"/>
      <c r="O877" s="47"/>
      <c r="P877" s="34"/>
      <c r="Q877" s="34"/>
      <c r="R877" s="47"/>
      <c r="S877" s="1"/>
      <c r="T877" s="1"/>
      <c r="U877" s="1"/>
      <c r="V877" s="1"/>
      <c r="W877" s="52"/>
    </row>
    <row r="878" spans="1:23" ht="15.75" customHeight="1" x14ac:dyDescent="0.3">
      <c r="A878" s="66"/>
      <c r="B878" s="1"/>
      <c r="C878" s="1"/>
      <c r="D878" s="85"/>
      <c r="E878" s="38"/>
      <c r="F878" s="34"/>
      <c r="G878" s="34"/>
      <c r="H878" s="47"/>
      <c r="I878" s="34"/>
      <c r="J878" s="34"/>
      <c r="K878" s="34"/>
      <c r="L878" s="47"/>
      <c r="M878" s="34"/>
      <c r="N878" s="34"/>
      <c r="O878" s="47"/>
      <c r="P878" s="34"/>
      <c r="Q878" s="34"/>
      <c r="R878" s="47"/>
      <c r="S878" s="1"/>
      <c r="T878" s="1"/>
      <c r="U878" s="1"/>
      <c r="V878" s="1"/>
      <c r="W878" s="52"/>
    </row>
    <row r="879" spans="1:23" ht="15.75" customHeight="1" x14ac:dyDescent="0.3">
      <c r="A879" s="66"/>
      <c r="B879" s="1"/>
      <c r="C879" s="1"/>
      <c r="D879" s="85"/>
      <c r="E879" s="38"/>
      <c r="F879" s="34"/>
      <c r="G879" s="34"/>
      <c r="H879" s="47"/>
      <c r="I879" s="34"/>
      <c r="J879" s="34"/>
      <c r="K879" s="34"/>
      <c r="L879" s="47"/>
      <c r="M879" s="34"/>
      <c r="N879" s="34"/>
      <c r="O879" s="47"/>
      <c r="P879" s="34"/>
      <c r="Q879" s="34"/>
      <c r="R879" s="47"/>
      <c r="S879" s="1"/>
      <c r="T879" s="1"/>
      <c r="U879" s="1"/>
      <c r="V879" s="1"/>
      <c r="W879" s="52"/>
    </row>
    <row r="880" spans="1:23" ht="15.75" customHeight="1" x14ac:dyDescent="0.3">
      <c r="A880" s="66"/>
      <c r="B880" s="1"/>
      <c r="C880" s="1"/>
      <c r="D880" s="85"/>
      <c r="E880" s="38"/>
      <c r="F880" s="34"/>
      <c r="G880" s="34"/>
      <c r="H880" s="47"/>
      <c r="I880" s="34"/>
      <c r="J880" s="34"/>
      <c r="K880" s="34"/>
      <c r="L880" s="47"/>
      <c r="M880" s="34"/>
      <c r="N880" s="34"/>
      <c r="O880" s="47"/>
      <c r="P880" s="34"/>
      <c r="Q880" s="34"/>
      <c r="R880" s="47"/>
      <c r="S880" s="1"/>
      <c r="T880" s="1"/>
      <c r="U880" s="1"/>
      <c r="V880" s="1"/>
      <c r="W880" s="52"/>
    </row>
    <row r="881" spans="1:23" ht="15.75" customHeight="1" x14ac:dyDescent="0.3">
      <c r="A881" s="66"/>
      <c r="B881" s="1"/>
      <c r="C881" s="1"/>
      <c r="D881" s="85"/>
      <c r="E881" s="38"/>
      <c r="F881" s="34"/>
      <c r="G881" s="34"/>
      <c r="H881" s="47"/>
      <c r="I881" s="34"/>
      <c r="J881" s="34"/>
      <c r="K881" s="34"/>
      <c r="L881" s="47"/>
      <c r="M881" s="34"/>
      <c r="N881" s="34"/>
      <c r="O881" s="47"/>
      <c r="P881" s="34"/>
      <c r="Q881" s="34"/>
      <c r="R881" s="47"/>
      <c r="S881" s="1"/>
      <c r="T881" s="1"/>
      <c r="U881" s="1"/>
      <c r="V881" s="1"/>
      <c r="W881" s="52"/>
    </row>
    <row r="882" spans="1:23" ht="15.75" customHeight="1" x14ac:dyDescent="0.3">
      <c r="A882" s="66"/>
      <c r="B882" s="1"/>
      <c r="C882" s="1"/>
      <c r="D882" s="85"/>
      <c r="E882" s="38"/>
      <c r="F882" s="34"/>
      <c r="G882" s="34"/>
      <c r="H882" s="47"/>
      <c r="I882" s="34"/>
      <c r="J882" s="34"/>
      <c r="K882" s="34"/>
      <c r="L882" s="47"/>
      <c r="M882" s="34"/>
      <c r="N882" s="34"/>
      <c r="O882" s="47"/>
      <c r="P882" s="34"/>
      <c r="Q882" s="34"/>
      <c r="R882" s="47"/>
      <c r="S882" s="1"/>
      <c r="T882" s="1"/>
      <c r="U882" s="1"/>
      <c r="V882" s="1"/>
      <c r="W882" s="52"/>
    </row>
    <row r="883" spans="1:23" ht="15.75" customHeight="1" x14ac:dyDescent="0.3">
      <c r="A883" s="66"/>
      <c r="B883" s="1"/>
      <c r="C883" s="1"/>
      <c r="D883" s="85"/>
      <c r="E883" s="38"/>
      <c r="F883" s="34"/>
      <c r="G883" s="34"/>
      <c r="H883" s="47"/>
      <c r="I883" s="34"/>
      <c r="J883" s="34"/>
      <c r="K883" s="34"/>
      <c r="L883" s="47"/>
      <c r="M883" s="34"/>
      <c r="N883" s="34"/>
      <c r="O883" s="47"/>
      <c r="P883" s="34"/>
      <c r="Q883" s="34"/>
      <c r="R883" s="47"/>
      <c r="S883" s="1"/>
      <c r="T883" s="1"/>
      <c r="U883" s="1"/>
      <c r="V883" s="1"/>
      <c r="W883" s="52"/>
    </row>
    <row r="884" spans="1:23" ht="15.75" customHeight="1" x14ac:dyDescent="0.3">
      <c r="A884" s="66"/>
      <c r="B884" s="1"/>
      <c r="C884" s="1"/>
      <c r="D884" s="85"/>
      <c r="E884" s="38"/>
      <c r="F884" s="34"/>
      <c r="G884" s="34"/>
      <c r="H884" s="47"/>
      <c r="I884" s="34"/>
      <c r="J884" s="34"/>
      <c r="K884" s="34"/>
      <c r="L884" s="47"/>
      <c r="M884" s="34"/>
      <c r="N884" s="34"/>
      <c r="O884" s="47"/>
      <c r="P884" s="34"/>
      <c r="Q884" s="34"/>
      <c r="R884" s="47"/>
      <c r="S884" s="1"/>
      <c r="T884" s="1"/>
      <c r="U884" s="1"/>
      <c r="V884" s="1"/>
      <c r="W884" s="52"/>
    </row>
    <row r="885" spans="1:23" ht="15.75" customHeight="1" x14ac:dyDescent="0.3">
      <c r="A885" s="66"/>
      <c r="B885" s="1"/>
      <c r="C885" s="1"/>
      <c r="D885" s="85"/>
      <c r="E885" s="38"/>
      <c r="F885" s="34"/>
      <c r="G885" s="34"/>
      <c r="H885" s="47"/>
      <c r="I885" s="34"/>
      <c r="J885" s="34"/>
      <c r="K885" s="34"/>
      <c r="L885" s="47"/>
      <c r="M885" s="34"/>
      <c r="N885" s="34"/>
      <c r="O885" s="47"/>
      <c r="P885" s="34"/>
      <c r="Q885" s="34"/>
      <c r="R885" s="47"/>
      <c r="S885" s="1"/>
      <c r="T885" s="1"/>
      <c r="U885" s="1"/>
      <c r="V885" s="1"/>
      <c r="W885" s="52"/>
    </row>
    <row r="886" spans="1:23" ht="15.75" customHeight="1" x14ac:dyDescent="0.3">
      <c r="A886" s="66"/>
      <c r="B886" s="1"/>
      <c r="C886" s="1"/>
      <c r="D886" s="85"/>
      <c r="E886" s="38"/>
      <c r="F886" s="34"/>
      <c r="G886" s="34"/>
      <c r="H886" s="47"/>
      <c r="I886" s="34"/>
      <c r="J886" s="34"/>
      <c r="K886" s="34"/>
      <c r="L886" s="47"/>
      <c r="M886" s="34"/>
      <c r="N886" s="34"/>
      <c r="O886" s="47"/>
      <c r="P886" s="34"/>
      <c r="Q886" s="34"/>
      <c r="R886" s="47"/>
      <c r="S886" s="1"/>
      <c r="T886" s="1"/>
      <c r="U886" s="1"/>
      <c r="V886" s="1"/>
      <c r="W886" s="52"/>
    </row>
    <row r="887" spans="1:23" ht="15.75" customHeight="1" x14ac:dyDescent="0.3">
      <c r="A887" s="66"/>
      <c r="B887" s="1"/>
      <c r="C887" s="1"/>
      <c r="D887" s="85"/>
      <c r="E887" s="38"/>
      <c r="F887" s="34"/>
      <c r="G887" s="34"/>
      <c r="H887" s="47"/>
      <c r="I887" s="34"/>
      <c r="J887" s="34"/>
      <c r="K887" s="34"/>
      <c r="L887" s="47"/>
      <c r="M887" s="34"/>
      <c r="N887" s="34"/>
      <c r="O887" s="47"/>
      <c r="P887" s="34"/>
      <c r="Q887" s="34"/>
      <c r="R887" s="47"/>
      <c r="S887" s="1"/>
      <c r="T887" s="1"/>
      <c r="U887" s="1"/>
      <c r="V887" s="1"/>
      <c r="W887" s="52"/>
    </row>
    <row r="888" spans="1:23" ht="15.75" customHeight="1" x14ac:dyDescent="0.3">
      <c r="A888" s="66"/>
      <c r="B888" s="1"/>
      <c r="C888" s="1"/>
      <c r="D888" s="85"/>
      <c r="E888" s="38"/>
      <c r="F888" s="34"/>
      <c r="G888" s="34"/>
      <c r="H888" s="47"/>
      <c r="I888" s="34"/>
      <c r="J888" s="34"/>
      <c r="K888" s="34"/>
      <c r="L888" s="47"/>
      <c r="M888" s="34"/>
      <c r="N888" s="34"/>
      <c r="O888" s="47"/>
      <c r="P888" s="34"/>
      <c r="Q888" s="34"/>
      <c r="R888" s="47"/>
      <c r="S888" s="1"/>
      <c r="T888" s="1"/>
      <c r="U888" s="1"/>
      <c r="V888" s="1"/>
      <c r="W888" s="52"/>
    </row>
    <row r="889" spans="1:23" ht="15.75" customHeight="1" x14ac:dyDescent="0.3">
      <c r="A889" s="66"/>
      <c r="B889" s="1"/>
      <c r="C889" s="1"/>
      <c r="D889" s="85"/>
      <c r="E889" s="38"/>
      <c r="F889" s="34"/>
      <c r="G889" s="34"/>
      <c r="H889" s="47"/>
      <c r="I889" s="34"/>
      <c r="J889" s="34"/>
      <c r="K889" s="34"/>
      <c r="L889" s="47"/>
      <c r="M889" s="34"/>
      <c r="N889" s="34"/>
      <c r="O889" s="47"/>
      <c r="P889" s="34"/>
      <c r="Q889" s="34"/>
      <c r="R889" s="47"/>
      <c r="S889" s="1"/>
      <c r="T889" s="1"/>
      <c r="U889" s="1"/>
      <c r="V889" s="1"/>
      <c r="W889" s="52"/>
    </row>
    <row r="890" spans="1:23" ht="15.75" customHeight="1" x14ac:dyDescent="0.3">
      <c r="A890" s="66"/>
      <c r="B890" s="1"/>
      <c r="C890" s="1"/>
      <c r="D890" s="85"/>
      <c r="E890" s="38"/>
      <c r="F890" s="34"/>
      <c r="G890" s="34"/>
      <c r="H890" s="47"/>
      <c r="I890" s="34"/>
      <c r="J890" s="34"/>
      <c r="K890" s="34"/>
      <c r="L890" s="47"/>
      <c r="M890" s="34"/>
      <c r="N890" s="34"/>
      <c r="O890" s="47"/>
      <c r="P890" s="34"/>
      <c r="Q890" s="34"/>
      <c r="R890" s="47"/>
      <c r="S890" s="1"/>
      <c r="T890" s="1"/>
      <c r="U890" s="1"/>
      <c r="V890" s="1"/>
      <c r="W890" s="52"/>
    </row>
    <row r="891" spans="1:23" ht="15.75" customHeight="1" x14ac:dyDescent="0.3">
      <c r="A891" s="66"/>
      <c r="B891" s="1"/>
      <c r="C891" s="1"/>
      <c r="D891" s="85"/>
      <c r="E891" s="38"/>
      <c r="F891" s="34"/>
      <c r="G891" s="34"/>
      <c r="H891" s="47"/>
      <c r="I891" s="34"/>
      <c r="J891" s="34"/>
      <c r="K891" s="34"/>
      <c r="L891" s="47"/>
      <c r="M891" s="34"/>
      <c r="N891" s="34"/>
      <c r="O891" s="47"/>
      <c r="P891" s="34"/>
      <c r="Q891" s="34"/>
      <c r="R891" s="47"/>
      <c r="S891" s="1"/>
      <c r="T891" s="1"/>
      <c r="U891" s="1"/>
      <c r="V891" s="1"/>
      <c r="W891" s="52"/>
    </row>
    <row r="892" spans="1:23" ht="15.75" customHeight="1" x14ac:dyDescent="0.3">
      <c r="A892" s="66"/>
      <c r="B892" s="1"/>
      <c r="C892" s="1"/>
      <c r="D892" s="85"/>
      <c r="E892" s="38"/>
      <c r="F892" s="34"/>
      <c r="G892" s="34"/>
      <c r="H892" s="47"/>
      <c r="I892" s="34"/>
      <c r="J892" s="34"/>
      <c r="K892" s="34"/>
      <c r="L892" s="47"/>
      <c r="M892" s="34"/>
      <c r="N892" s="34"/>
      <c r="O892" s="47"/>
      <c r="P892" s="34"/>
      <c r="Q892" s="34"/>
      <c r="R892" s="47"/>
      <c r="S892" s="1"/>
      <c r="T892" s="1"/>
      <c r="U892" s="1"/>
      <c r="V892" s="1"/>
      <c r="W892" s="52"/>
    </row>
    <row r="893" spans="1:23" ht="15.75" customHeight="1" x14ac:dyDescent="0.3">
      <c r="A893" s="66"/>
      <c r="B893" s="1"/>
      <c r="C893" s="1"/>
      <c r="D893" s="85"/>
      <c r="E893" s="38"/>
      <c r="F893" s="34"/>
      <c r="G893" s="34"/>
      <c r="H893" s="47"/>
      <c r="I893" s="34"/>
      <c r="J893" s="34"/>
      <c r="K893" s="34"/>
      <c r="L893" s="47"/>
      <c r="M893" s="34"/>
      <c r="N893" s="34"/>
      <c r="O893" s="47"/>
      <c r="P893" s="34"/>
      <c r="Q893" s="34"/>
      <c r="R893" s="47"/>
      <c r="S893" s="1"/>
      <c r="T893" s="1"/>
      <c r="U893" s="1"/>
      <c r="V893" s="1"/>
      <c r="W893" s="52"/>
    </row>
    <row r="894" spans="1:23" ht="15.75" customHeight="1" x14ac:dyDescent="0.3">
      <c r="A894" s="66"/>
      <c r="B894" s="1"/>
      <c r="C894" s="1"/>
      <c r="D894" s="85"/>
      <c r="E894" s="38"/>
      <c r="F894" s="34"/>
      <c r="G894" s="34"/>
      <c r="H894" s="47"/>
      <c r="I894" s="34"/>
      <c r="J894" s="34"/>
      <c r="K894" s="34"/>
      <c r="L894" s="47"/>
      <c r="M894" s="34"/>
      <c r="N894" s="34"/>
      <c r="O894" s="47"/>
      <c r="P894" s="34"/>
      <c r="Q894" s="34"/>
      <c r="R894" s="47"/>
      <c r="S894" s="1"/>
      <c r="T894" s="1"/>
      <c r="U894" s="1"/>
      <c r="V894" s="1"/>
      <c r="W894" s="52"/>
    </row>
    <row r="895" spans="1:23" ht="15.75" customHeight="1" x14ac:dyDescent="0.3">
      <c r="A895" s="66"/>
      <c r="B895" s="1"/>
      <c r="C895" s="1"/>
      <c r="D895" s="85"/>
      <c r="E895" s="38"/>
      <c r="F895" s="34"/>
      <c r="G895" s="34"/>
      <c r="H895" s="47"/>
      <c r="I895" s="34"/>
      <c r="J895" s="34"/>
      <c r="K895" s="34"/>
      <c r="L895" s="47"/>
      <c r="M895" s="34"/>
      <c r="N895" s="34"/>
      <c r="O895" s="47"/>
      <c r="P895" s="34"/>
      <c r="Q895" s="34"/>
      <c r="R895" s="47"/>
      <c r="S895" s="1"/>
      <c r="T895" s="1"/>
      <c r="U895" s="1"/>
      <c r="V895" s="1"/>
      <c r="W895" s="52"/>
    </row>
    <row r="896" spans="1:23" ht="15.75" customHeight="1" x14ac:dyDescent="0.3">
      <c r="A896" s="66"/>
      <c r="B896" s="1"/>
      <c r="C896" s="1"/>
      <c r="D896" s="85"/>
      <c r="E896" s="38"/>
      <c r="F896" s="34"/>
      <c r="G896" s="34"/>
      <c r="H896" s="47"/>
      <c r="I896" s="34"/>
      <c r="J896" s="34"/>
      <c r="K896" s="34"/>
      <c r="L896" s="47"/>
      <c r="M896" s="34"/>
      <c r="N896" s="34"/>
      <c r="O896" s="47"/>
      <c r="P896" s="34"/>
      <c r="Q896" s="34"/>
      <c r="R896" s="47"/>
      <c r="S896" s="1"/>
      <c r="T896" s="1"/>
      <c r="U896" s="1"/>
      <c r="V896" s="1"/>
      <c r="W896" s="52"/>
    </row>
    <row r="897" spans="1:23" ht="15.75" customHeight="1" x14ac:dyDescent="0.3">
      <c r="A897" s="66"/>
      <c r="B897" s="1"/>
      <c r="C897" s="1"/>
      <c r="D897" s="85"/>
      <c r="E897" s="38"/>
      <c r="F897" s="34"/>
      <c r="G897" s="34"/>
      <c r="H897" s="47"/>
      <c r="I897" s="34"/>
      <c r="J897" s="34"/>
      <c r="K897" s="34"/>
      <c r="L897" s="47"/>
      <c r="M897" s="34"/>
      <c r="N897" s="34"/>
      <c r="O897" s="47"/>
      <c r="P897" s="34"/>
      <c r="Q897" s="34"/>
      <c r="R897" s="47"/>
      <c r="S897" s="1"/>
      <c r="T897" s="1"/>
      <c r="U897" s="1"/>
      <c r="V897" s="1"/>
      <c r="W897" s="52"/>
    </row>
    <row r="898" spans="1:23" ht="15.75" customHeight="1" x14ac:dyDescent="0.3">
      <c r="A898" s="66"/>
      <c r="B898" s="1"/>
      <c r="C898" s="1"/>
      <c r="D898" s="85"/>
      <c r="E898" s="38"/>
      <c r="F898" s="34"/>
      <c r="G898" s="34"/>
      <c r="H898" s="47"/>
      <c r="I898" s="34"/>
      <c r="J898" s="34"/>
      <c r="K898" s="34"/>
      <c r="L898" s="47"/>
      <c r="M898" s="34"/>
      <c r="N898" s="34"/>
      <c r="O898" s="47"/>
      <c r="P898" s="34"/>
      <c r="Q898" s="34"/>
      <c r="R898" s="47"/>
      <c r="S898" s="1"/>
      <c r="T898" s="1"/>
      <c r="U898" s="1"/>
      <c r="V898" s="1"/>
      <c r="W898" s="52"/>
    </row>
    <row r="899" spans="1:23" ht="15.75" customHeight="1" x14ac:dyDescent="0.3">
      <c r="A899" s="66"/>
      <c r="B899" s="1"/>
      <c r="C899" s="1"/>
      <c r="D899" s="85"/>
      <c r="E899" s="38"/>
      <c r="F899" s="34"/>
      <c r="G899" s="34"/>
      <c r="H899" s="47"/>
      <c r="I899" s="34"/>
      <c r="J899" s="34"/>
      <c r="K899" s="34"/>
      <c r="L899" s="47"/>
      <c r="M899" s="34"/>
      <c r="N899" s="34"/>
      <c r="O899" s="47"/>
      <c r="P899" s="34"/>
      <c r="Q899" s="34"/>
      <c r="R899" s="47"/>
      <c r="S899" s="1"/>
      <c r="T899" s="1"/>
      <c r="U899" s="1"/>
      <c r="V899" s="1"/>
      <c r="W899" s="52"/>
    </row>
    <row r="900" spans="1:23" ht="15.75" customHeight="1" x14ac:dyDescent="0.3">
      <c r="A900" s="66"/>
      <c r="B900" s="1"/>
      <c r="C900" s="1"/>
      <c r="D900" s="85"/>
      <c r="E900" s="38"/>
      <c r="F900" s="34"/>
      <c r="G900" s="34"/>
      <c r="H900" s="47"/>
      <c r="I900" s="34"/>
      <c r="J900" s="34"/>
      <c r="K900" s="34"/>
      <c r="L900" s="47"/>
      <c r="M900" s="34"/>
      <c r="N900" s="34"/>
      <c r="O900" s="47"/>
      <c r="P900" s="34"/>
      <c r="Q900" s="34"/>
      <c r="R900" s="47"/>
      <c r="S900" s="1"/>
      <c r="T900" s="1"/>
      <c r="U900" s="1"/>
      <c r="V900" s="1"/>
      <c r="W900" s="52"/>
    </row>
    <row r="901" spans="1:23" ht="15.75" customHeight="1" x14ac:dyDescent="0.3">
      <c r="A901" s="66"/>
      <c r="B901" s="1"/>
      <c r="C901" s="1"/>
      <c r="D901" s="85"/>
      <c r="E901" s="38"/>
      <c r="F901" s="34"/>
      <c r="G901" s="34"/>
      <c r="H901" s="47"/>
      <c r="I901" s="34"/>
      <c r="J901" s="34"/>
      <c r="K901" s="34"/>
      <c r="L901" s="47"/>
      <c r="M901" s="34"/>
      <c r="N901" s="34"/>
      <c r="O901" s="47"/>
      <c r="P901" s="34"/>
      <c r="Q901" s="34"/>
      <c r="R901" s="47"/>
      <c r="S901" s="1"/>
      <c r="T901" s="1"/>
      <c r="U901" s="1"/>
      <c r="V901" s="1"/>
      <c r="W901" s="52"/>
    </row>
    <row r="902" spans="1:23" ht="15.75" customHeight="1" x14ac:dyDescent="0.3">
      <c r="A902" s="66"/>
      <c r="B902" s="1"/>
      <c r="C902" s="1"/>
      <c r="D902" s="85"/>
      <c r="E902" s="38"/>
      <c r="F902" s="34"/>
      <c r="G902" s="34"/>
      <c r="H902" s="47"/>
      <c r="I902" s="34"/>
      <c r="J902" s="34"/>
      <c r="K902" s="34"/>
      <c r="L902" s="47"/>
      <c r="M902" s="34"/>
      <c r="N902" s="34"/>
      <c r="O902" s="47"/>
      <c r="P902" s="34"/>
      <c r="Q902" s="34"/>
      <c r="R902" s="47"/>
      <c r="S902" s="1"/>
      <c r="T902" s="1"/>
      <c r="U902" s="1"/>
      <c r="V902" s="1"/>
      <c r="W902" s="52"/>
    </row>
    <row r="903" spans="1:23" ht="15.75" customHeight="1" x14ac:dyDescent="0.3">
      <c r="A903" s="66"/>
      <c r="B903" s="1"/>
      <c r="C903" s="1"/>
      <c r="D903" s="85"/>
      <c r="E903" s="38"/>
      <c r="F903" s="34"/>
      <c r="G903" s="34"/>
      <c r="H903" s="47"/>
      <c r="I903" s="34"/>
      <c r="J903" s="34"/>
      <c r="K903" s="34"/>
      <c r="L903" s="47"/>
      <c r="M903" s="34"/>
      <c r="N903" s="34"/>
      <c r="O903" s="47"/>
      <c r="P903" s="34"/>
      <c r="Q903" s="34"/>
      <c r="R903" s="47"/>
      <c r="S903" s="1"/>
      <c r="T903" s="1"/>
      <c r="U903" s="1"/>
      <c r="V903" s="1"/>
      <c r="W903" s="52"/>
    </row>
    <row r="904" spans="1:23" ht="15.75" customHeight="1" x14ac:dyDescent="0.3">
      <c r="A904" s="66"/>
      <c r="B904" s="1"/>
      <c r="C904" s="1"/>
      <c r="D904" s="85"/>
      <c r="E904" s="38"/>
      <c r="F904" s="34"/>
      <c r="G904" s="34"/>
      <c r="H904" s="47"/>
      <c r="I904" s="34"/>
      <c r="J904" s="34"/>
      <c r="K904" s="34"/>
      <c r="L904" s="47"/>
      <c r="M904" s="34"/>
      <c r="N904" s="34"/>
      <c r="O904" s="47"/>
      <c r="P904" s="34"/>
      <c r="Q904" s="34"/>
      <c r="R904" s="47"/>
      <c r="S904" s="1"/>
      <c r="T904" s="1"/>
      <c r="U904" s="1"/>
      <c r="V904" s="1"/>
      <c r="W904" s="52"/>
    </row>
    <row r="905" spans="1:23" ht="15.75" customHeight="1" x14ac:dyDescent="0.3">
      <c r="A905" s="66"/>
      <c r="B905" s="1"/>
      <c r="C905" s="1"/>
      <c r="D905" s="85"/>
      <c r="E905" s="38"/>
      <c r="F905" s="34"/>
      <c r="G905" s="34"/>
      <c r="H905" s="47"/>
      <c r="I905" s="34"/>
      <c r="J905" s="34"/>
      <c r="K905" s="34"/>
      <c r="L905" s="47"/>
      <c r="M905" s="34"/>
      <c r="N905" s="34"/>
      <c r="O905" s="47"/>
      <c r="P905" s="34"/>
      <c r="Q905" s="34"/>
      <c r="R905" s="47"/>
      <c r="S905" s="1"/>
      <c r="T905" s="1"/>
      <c r="U905" s="1"/>
      <c r="V905" s="1"/>
      <c r="W905" s="52"/>
    </row>
    <row r="906" spans="1:23" ht="15.75" customHeight="1" x14ac:dyDescent="0.3">
      <c r="A906" s="66"/>
      <c r="B906" s="1"/>
      <c r="C906" s="1"/>
      <c r="D906" s="85"/>
      <c r="E906" s="38"/>
      <c r="F906" s="34"/>
      <c r="G906" s="34"/>
      <c r="H906" s="47"/>
      <c r="I906" s="34"/>
      <c r="J906" s="34"/>
      <c r="K906" s="34"/>
      <c r="L906" s="47"/>
      <c r="M906" s="34"/>
      <c r="N906" s="34"/>
      <c r="O906" s="47"/>
      <c r="P906" s="34"/>
      <c r="Q906" s="34"/>
      <c r="R906" s="47"/>
      <c r="S906" s="1"/>
      <c r="T906" s="1"/>
      <c r="U906" s="1"/>
      <c r="V906" s="1"/>
      <c r="W906" s="52"/>
    </row>
    <row r="907" spans="1:23" ht="15.75" customHeight="1" x14ac:dyDescent="0.3">
      <c r="A907" s="66"/>
      <c r="B907" s="1"/>
      <c r="C907" s="1"/>
      <c r="D907" s="85"/>
      <c r="E907" s="38"/>
      <c r="F907" s="34"/>
      <c r="G907" s="34"/>
      <c r="H907" s="47"/>
      <c r="I907" s="34"/>
      <c r="J907" s="34"/>
      <c r="K907" s="34"/>
      <c r="L907" s="47"/>
      <c r="M907" s="34"/>
      <c r="N907" s="34"/>
      <c r="O907" s="47"/>
      <c r="P907" s="34"/>
      <c r="Q907" s="34"/>
      <c r="R907" s="47"/>
      <c r="S907" s="1"/>
      <c r="T907" s="1"/>
      <c r="U907" s="1"/>
      <c r="V907" s="1"/>
      <c r="W907" s="52"/>
    </row>
    <row r="908" spans="1:23" ht="15.75" customHeight="1" x14ac:dyDescent="0.3">
      <c r="A908" s="66"/>
      <c r="B908" s="1"/>
      <c r="C908" s="1"/>
      <c r="D908" s="85"/>
      <c r="E908" s="38"/>
      <c r="F908" s="34"/>
      <c r="G908" s="34"/>
      <c r="H908" s="47"/>
      <c r="I908" s="34"/>
      <c r="J908" s="34"/>
      <c r="K908" s="34"/>
      <c r="L908" s="47"/>
      <c r="M908" s="34"/>
      <c r="N908" s="34"/>
      <c r="O908" s="47"/>
      <c r="P908" s="34"/>
      <c r="Q908" s="34"/>
      <c r="R908" s="47"/>
      <c r="S908" s="1"/>
      <c r="T908" s="1"/>
      <c r="U908" s="1"/>
      <c r="V908" s="1"/>
      <c r="W908" s="52"/>
    </row>
    <row r="909" spans="1:23" ht="15.75" customHeight="1" x14ac:dyDescent="0.3">
      <c r="A909" s="66"/>
      <c r="B909" s="1"/>
      <c r="C909" s="1"/>
      <c r="D909" s="85"/>
      <c r="E909" s="38"/>
      <c r="F909" s="34"/>
      <c r="G909" s="34"/>
      <c r="H909" s="47"/>
      <c r="I909" s="34"/>
      <c r="J909" s="34"/>
      <c r="K909" s="34"/>
      <c r="L909" s="47"/>
      <c r="M909" s="34"/>
      <c r="N909" s="34"/>
      <c r="O909" s="47"/>
      <c r="P909" s="34"/>
      <c r="Q909" s="34"/>
      <c r="R909" s="47"/>
      <c r="S909" s="1"/>
      <c r="T909" s="1"/>
      <c r="U909" s="1"/>
      <c r="V909" s="1"/>
      <c r="W909" s="52"/>
    </row>
    <row r="910" spans="1:23" ht="15.75" customHeight="1" x14ac:dyDescent="0.3">
      <c r="A910" s="66"/>
      <c r="B910" s="1"/>
      <c r="C910" s="1"/>
      <c r="D910" s="85"/>
      <c r="E910" s="38"/>
      <c r="F910" s="34"/>
      <c r="G910" s="34"/>
      <c r="H910" s="47"/>
      <c r="I910" s="34"/>
      <c r="J910" s="34"/>
      <c r="K910" s="34"/>
      <c r="L910" s="47"/>
      <c r="M910" s="34"/>
      <c r="N910" s="34"/>
      <c r="O910" s="47"/>
      <c r="P910" s="34"/>
      <c r="Q910" s="34"/>
      <c r="R910" s="47"/>
      <c r="S910" s="1"/>
      <c r="T910" s="1"/>
      <c r="U910" s="1"/>
      <c r="V910" s="1"/>
      <c r="W910" s="52"/>
    </row>
    <row r="911" spans="1:23" ht="15.75" customHeight="1" x14ac:dyDescent="0.3">
      <c r="A911" s="66"/>
      <c r="B911" s="1"/>
      <c r="C911" s="1"/>
      <c r="D911" s="85"/>
      <c r="E911" s="38"/>
      <c r="F911" s="34"/>
      <c r="G911" s="34"/>
      <c r="H911" s="47"/>
      <c r="I911" s="34"/>
      <c r="J911" s="34"/>
      <c r="K911" s="34"/>
      <c r="L911" s="47"/>
      <c r="M911" s="34"/>
      <c r="N911" s="34"/>
      <c r="O911" s="47"/>
      <c r="P911" s="34"/>
      <c r="Q911" s="34"/>
      <c r="R911" s="47"/>
      <c r="S911" s="1"/>
      <c r="T911" s="1"/>
      <c r="U911" s="1"/>
      <c r="V911" s="1"/>
      <c r="W911" s="52"/>
    </row>
    <row r="912" spans="1:23" ht="15.75" customHeight="1" x14ac:dyDescent="0.3">
      <c r="A912" s="66"/>
      <c r="B912" s="1"/>
      <c r="C912" s="1"/>
      <c r="D912" s="85"/>
      <c r="E912" s="38"/>
      <c r="F912" s="34"/>
      <c r="G912" s="34"/>
      <c r="H912" s="47"/>
      <c r="I912" s="34"/>
      <c r="J912" s="34"/>
      <c r="K912" s="34"/>
      <c r="L912" s="47"/>
      <c r="M912" s="34"/>
      <c r="N912" s="34"/>
      <c r="O912" s="47"/>
      <c r="P912" s="34"/>
      <c r="Q912" s="34"/>
      <c r="R912" s="47"/>
      <c r="S912" s="1"/>
      <c r="T912" s="1"/>
      <c r="U912" s="1"/>
      <c r="V912" s="1"/>
      <c r="W912" s="52"/>
    </row>
    <row r="913" spans="1:23" ht="15.75" customHeight="1" x14ac:dyDescent="0.3">
      <c r="A913" s="66"/>
      <c r="B913" s="1"/>
      <c r="C913" s="1"/>
      <c r="D913" s="85"/>
      <c r="E913" s="38"/>
      <c r="F913" s="34"/>
      <c r="G913" s="34"/>
      <c r="H913" s="47"/>
      <c r="I913" s="34"/>
      <c r="J913" s="34"/>
      <c r="K913" s="34"/>
      <c r="L913" s="47"/>
      <c r="M913" s="34"/>
      <c r="N913" s="34"/>
      <c r="O913" s="47"/>
      <c r="P913" s="34"/>
      <c r="Q913" s="34"/>
      <c r="R913" s="47"/>
      <c r="S913" s="1"/>
      <c r="T913" s="1"/>
      <c r="U913" s="1"/>
      <c r="V913" s="1"/>
      <c r="W913" s="52"/>
    </row>
    <row r="914" spans="1:23" ht="15.75" customHeight="1" x14ac:dyDescent="0.3">
      <c r="A914" s="66"/>
      <c r="B914" s="1"/>
      <c r="C914" s="1"/>
      <c r="D914" s="85"/>
      <c r="E914" s="38"/>
      <c r="F914" s="34"/>
      <c r="G914" s="34"/>
      <c r="H914" s="47"/>
      <c r="I914" s="34"/>
      <c r="J914" s="34"/>
      <c r="K914" s="34"/>
      <c r="L914" s="47"/>
      <c r="M914" s="34"/>
      <c r="N914" s="34"/>
      <c r="O914" s="47"/>
      <c r="P914" s="34"/>
      <c r="Q914" s="34"/>
      <c r="R914" s="47"/>
      <c r="S914" s="1"/>
      <c r="T914" s="1"/>
      <c r="U914" s="1"/>
      <c r="V914" s="1"/>
      <c r="W914" s="52"/>
    </row>
    <row r="915" spans="1:23" ht="15.75" customHeight="1" x14ac:dyDescent="0.3">
      <c r="A915" s="66"/>
      <c r="B915" s="1"/>
      <c r="C915" s="1"/>
      <c r="D915" s="85"/>
      <c r="E915" s="38"/>
      <c r="F915" s="34"/>
      <c r="G915" s="34"/>
      <c r="H915" s="47"/>
      <c r="I915" s="34"/>
      <c r="J915" s="34"/>
      <c r="K915" s="34"/>
      <c r="L915" s="47"/>
      <c r="M915" s="34"/>
      <c r="N915" s="34"/>
      <c r="O915" s="47"/>
      <c r="P915" s="34"/>
      <c r="Q915" s="34"/>
      <c r="R915" s="47"/>
      <c r="S915" s="1"/>
      <c r="T915" s="1"/>
      <c r="U915" s="1"/>
      <c r="V915" s="1"/>
      <c r="W915" s="52"/>
    </row>
    <row r="916" spans="1:23" ht="15.75" customHeight="1" x14ac:dyDescent="0.3">
      <c r="A916" s="66"/>
      <c r="B916" s="1"/>
      <c r="C916" s="1"/>
      <c r="D916" s="85"/>
      <c r="E916" s="38"/>
      <c r="F916" s="34"/>
      <c r="G916" s="34"/>
      <c r="H916" s="47"/>
      <c r="I916" s="34"/>
      <c r="J916" s="34"/>
      <c r="K916" s="34"/>
      <c r="L916" s="47"/>
      <c r="M916" s="34"/>
      <c r="N916" s="34"/>
      <c r="O916" s="47"/>
      <c r="P916" s="34"/>
      <c r="Q916" s="34"/>
      <c r="R916" s="47"/>
      <c r="S916" s="1"/>
      <c r="T916" s="1"/>
      <c r="U916" s="1"/>
      <c r="V916" s="1"/>
      <c r="W916" s="52"/>
    </row>
    <row r="917" spans="1:23" ht="15.75" customHeight="1" x14ac:dyDescent="0.3">
      <c r="A917" s="66"/>
      <c r="B917" s="1"/>
      <c r="C917" s="1"/>
      <c r="D917" s="85"/>
      <c r="E917" s="38"/>
      <c r="F917" s="34"/>
      <c r="G917" s="34"/>
      <c r="H917" s="47"/>
      <c r="I917" s="34"/>
      <c r="J917" s="34"/>
      <c r="K917" s="34"/>
      <c r="L917" s="47"/>
      <c r="M917" s="34"/>
      <c r="N917" s="34"/>
      <c r="O917" s="47"/>
      <c r="P917" s="34"/>
      <c r="Q917" s="34"/>
      <c r="R917" s="47"/>
      <c r="S917" s="1"/>
      <c r="T917" s="1"/>
      <c r="U917" s="1"/>
      <c r="V917" s="1"/>
      <c r="W917" s="52"/>
    </row>
    <row r="918" spans="1:23" ht="15.75" customHeight="1" x14ac:dyDescent="0.3">
      <c r="A918" s="66"/>
      <c r="B918" s="1"/>
      <c r="C918" s="1"/>
      <c r="D918" s="85"/>
      <c r="E918" s="38"/>
      <c r="F918" s="34"/>
      <c r="G918" s="34"/>
      <c r="H918" s="47"/>
      <c r="I918" s="34"/>
      <c r="J918" s="34"/>
      <c r="K918" s="34"/>
      <c r="L918" s="47"/>
      <c r="M918" s="34"/>
      <c r="N918" s="34"/>
      <c r="O918" s="47"/>
      <c r="P918" s="34"/>
      <c r="Q918" s="34"/>
      <c r="R918" s="47"/>
      <c r="S918" s="1"/>
      <c r="T918" s="1"/>
      <c r="U918" s="1"/>
      <c r="V918" s="1"/>
      <c r="W918" s="52"/>
    </row>
    <row r="919" spans="1:23" ht="15.75" customHeight="1" x14ac:dyDescent="0.3">
      <c r="A919" s="66"/>
      <c r="B919" s="1"/>
      <c r="C919" s="1"/>
      <c r="D919" s="85"/>
      <c r="E919" s="38"/>
      <c r="F919" s="34"/>
      <c r="G919" s="34"/>
      <c r="H919" s="47"/>
      <c r="I919" s="34"/>
      <c r="J919" s="34"/>
      <c r="K919" s="34"/>
      <c r="L919" s="47"/>
      <c r="M919" s="34"/>
      <c r="N919" s="34"/>
      <c r="O919" s="47"/>
      <c r="P919" s="34"/>
      <c r="Q919" s="34"/>
      <c r="R919" s="47"/>
      <c r="S919" s="1"/>
      <c r="T919" s="1"/>
      <c r="U919" s="1"/>
      <c r="V919" s="1"/>
      <c r="W919" s="52"/>
    </row>
    <row r="920" spans="1:23" ht="15.75" customHeight="1" x14ac:dyDescent="0.3">
      <c r="A920" s="66"/>
      <c r="B920" s="1"/>
      <c r="C920" s="1"/>
      <c r="D920" s="85"/>
      <c r="E920" s="38"/>
      <c r="F920" s="34"/>
      <c r="G920" s="34"/>
      <c r="H920" s="47"/>
      <c r="I920" s="34"/>
      <c r="J920" s="34"/>
      <c r="K920" s="34"/>
      <c r="L920" s="47"/>
      <c r="M920" s="34"/>
      <c r="N920" s="34"/>
      <c r="O920" s="47"/>
      <c r="P920" s="34"/>
      <c r="Q920" s="34"/>
      <c r="R920" s="47"/>
      <c r="S920" s="1"/>
      <c r="T920" s="1"/>
      <c r="U920" s="1"/>
      <c r="V920" s="1"/>
      <c r="W920" s="52"/>
    </row>
    <row r="921" spans="1:23" ht="15.75" customHeight="1" x14ac:dyDescent="0.3">
      <c r="A921" s="66"/>
      <c r="B921" s="1"/>
      <c r="C921" s="1"/>
      <c r="D921" s="85"/>
      <c r="E921" s="38"/>
      <c r="F921" s="34"/>
      <c r="G921" s="34"/>
      <c r="H921" s="47"/>
      <c r="I921" s="34"/>
      <c r="J921" s="34"/>
      <c r="K921" s="34"/>
      <c r="L921" s="47"/>
      <c r="M921" s="34"/>
      <c r="N921" s="34"/>
      <c r="O921" s="47"/>
      <c r="P921" s="34"/>
      <c r="Q921" s="34"/>
      <c r="R921" s="47"/>
      <c r="S921" s="1"/>
      <c r="T921" s="1"/>
      <c r="U921" s="1"/>
      <c r="V921" s="1"/>
      <c r="W921" s="52"/>
    </row>
    <row r="922" spans="1:23" ht="15.75" customHeight="1" x14ac:dyDescent="0.3">
      <c r="A922" s="66"/>
      <c r="B922" s="1"/>
      <c r="C922" s="1"/>
      <c r="D922" s="85"/>
      <c r="E922" s="38"/>
      <c r="F922" s="34"/>
      <c r="G922" s="34"/>
      <c r="H922" s="47"/>
      <c r="I922" s="34"/>
      <c r="J922" s="34"/>
      <c r="K922" s="34"/>
      <c r="L922" s="47"/>
      <c r="M922" s="34"/>
      <c r="N922" s="34"/>
      <c r="O922" s="47"/>
      <c r="P922" s="34"/>
      <c r="Q922" s="34"/>
      <c r="R922" s="47"/>
      <c r="S922" s="1"/>
      <c r="T922" s="1"/>
      <c r="U922" s="1"/>
      <c r="V922" s="1"/>
      <c r="W922" s="52"/>
    </row>
    <row r="923" spans="1:23" ht="15.75" customHeight="1" x14ac:dyDescent="0.3">
      <c r="A923" s="66"/>
      <c r="B923" s="1"/>
      <c r="C923" s="1"/>
      <c r="D923" s="85"/>
      <c r="E923" s="38"/>
      <c r="F923" s="34"/>
      <c r="G923" s="34"/>
      <c r="H923" s="47"/>
      <c r="I923" s="34"/>
      <c r="J923" s="34"/>
      <c r="K923" s="34"/>
      <c r="L923" s="47"/>
      <c r="M923" s="34"/>
      <c r="N923" s="34"/>
      <c r="O923" s="47"/>
      <c r="P923" s="34"/>
      <c r="Q923" s="34"/>
      <c r="R923" s="47"/>
      <c r="S923" s="1"/>
      <c r="T923" s="1"/>
      <c r="U923" s="1"/>
      <c r="V923" s="1"/>
      <c r="W923" s="52"/>
    </row>
    <row r="924" spans="1:23" ht="15.75" customHeight="1" x14ac:dyDescent="0.3">
      <c r="A924" s="66"/>
      <c r="B924" s="1"/>
      <c r="C924" s="1"/>
      <c r="D924" s="85"/>
      <c r="E924" s="38"/>
      <c r="F924" s="34"/>
      <c r="G924" s="34"/>
      <c r="H924" s="47"/>
      <c r="I924" s="34"/>
      <c r="J924" s="34"/>
      <c r="K924" s="34"/>
      <c r="L924" s="47"/>
      <c r="M924" s="34"/>
      <c r="N924" s="34"/>
      <c r="O924" s="47"/>
      <c r="P924" s="34"/>
      <c r="Q924" s="34"/>
      <c r="R924" s="47"/>
      <c r="S924" s="1"/>
      <c r="T924" s="1"/>
      <c r="U924" s="1"/>
      <c r="V924" s="1"/>
      <c r="W924" s="52"/>
    </row>
    <row r="925" spans="1:23" ht="15.75" customHeight="1" x14ac:dyDescent="0.3">
      <c r="A925" s="66"/>
      <c r="B925" s="1"/>
      <c r="C925" s="1"/>
      <c r="D925" s="85"/>
      <c r="E925" s="38"/>
      <c r="F925" s="34"/>
      <c r="G925" s="34"/>
      <c r="H925" s="47"/>
      <c r="I925" s="34"/>
      <c r="J925" s="34"/>
      <c r="K925" s="34"/>
      <c r="L925" s="47"/>
      <c r="M925" s="34"/>
      <c r="N925" s="34"/>
      <c r="O925" s="47"/>
      <c r="P925" s="34"/>
      <c r="Q925" s="34"/>
      <c r="R925" s="47"/>
      <c r="S925" s="1"/>
      <c r="T925" s="1"/>
      <c r="U925" s="1"/>
      <c r="V925" s="1"/>
      <c r="W925" s="52"/>
    </row>
    <row r="926" spans="1:23" ht="15.75" customHeight="1" x14ac:dyDescent="0.3">
      <c r="A926" s="66"/>
      <c r="B926" s="1"/>
      <c r="C926" s="1"/>
      <c r="D926" s="85"/>
      <c r="E926" s="38"/>
      <c r="F926" s="34"/>
      <c r="G926" s="34"/>
      <c r="H926" s="47"/>
      <c r="I926" s="34"/>
      <c r="J926" s="34"/>
      <c r="K926" s="34"/>
      <c r="L926" s="47"/>
      <c r="M926" s="34"/>
      <c r="N926" s="34"/>
      <c r="O926" s="47"/>
      <c r="P926" s="34"/>
      <c r="Q926" s="34"/>
      <c r="R926" s="47"/>
      <c r="S926" s="1"/>
      <c r="T926" s="1"/>
      <c r="U926" s="1"/>
      <c r="V926" s="1"/>
      <c r="W926" s="52"/>
    </row>
    <row r="927" spans="1:23" ht="15.75" customHeight="1" x14ac:dyDescent="0.3">
      <c r="A927" s="66"/>
      <c r="B927" s="1"/>
      <c r="C927" s="1"/>
      <c r="D927" s="85"/>
      <c r="E927" s="38"/>
      <c r="F927" s="34"/>
      <c r="G927" s="34"/>
      <c r="H927" s="47"/>
      <c r="I927" s="34"/>
      <c r="J927" s="34"/>
      <c r="K927" s="34"/>
      <c r="L927" s="47"/>
      <c r="M927" s="34"/>
      <c r="N927" s="34"/>
      <c r="O927" s="47"/>
      <c r="P927" s="34"/>
      <c r="Q927" s="34"/>
      <c r="R927" s="47"/>
      <c r="S927" s="1"/>
      <c r="T927" s="1"/>
      <c r="U927" s="1"/>
      <c r="V927" s="1"/>
      <c r="W927" s="52"/>
    </row>
  </sheetData>
  <phoneticPr fontId="9" type="noConversion"/>
  <pageMargins left="0.25" right="0.25" top="0.75" bottom="0.75" header="0" footer="0"/>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7860C-6A2B-4B72-A0F8-A15260E0ED17}">
  <sheetPr codeName="Sheet6"/>
  <dimension ref="A1:K100"/>
  <sheetViews>
    <sheetView zoomScale="73" workbookViewId="0">
      <selection activeCell="P16" sqref="P16"/>
    </sheetView>
  </sheetViews>
  <sheetFormatPr defaultRowHeight="14.4" x14ac:dyDescent="0.3"/>
  <cols>
    <col min="2" max="2" width="13" customWidth="1"/>
    <col min="4" max="4" width="9" customWidth="1"/>
    <col min="5" max="5" width="16" customWidth="1"/>
    <col min="6" max="6" width="21.5546875" bestFit="1" customWidth="1"/>
    <col min="7" max="7" width="11.33203125" style="23" customWidth="1"/>
    <col min="8" max="8" width="22.6640625" bestFit="1" customWidth="1"/>
    <col min="9" max="9" width="16.77734375" style="24" customWidth="1"/>
    <col min="10" max="10" width="9" style="24" customWidth="1"/>
    <col min="11" max="11" width="12.21875" customWidth="1"/>
  </cols>
  <sheetData>
    <row r="1" spans="1:11" ht="68.400000000000006" customHeight="1" x14ac:dyDescent="0.3"/>
    <row r="2" spans="1:11" x14ac:dyDescent="0.3">
      <c r="A2" t="s">
        <v>0</v>
      </c>
      <c r="B2" t="s">
        <v>713</v>
      </c>
      <c r="C2" t="s">
        <v>513</v>
      </c>
      <c r="D2" t="s">
        <v>1</v>
      </c>
      <c r="E2" t="s">
        <v>368</v>
      </c>
      <c r="F2" t="s">
        <v>369</v>
      </c>
      <c r="G2" t="s">
        <v>450</v>
      </c>
      <c r="H2" t="s">
        <v>453</v>
      </c>
      <c r="I2" s="24" t="s">
        <v>451</v>
      </c>
      <c r="J2" s="24" t="s">
        <v>452</v>
      </c>
      <c r="K2" t="s">
        <v>610</v>
      </c>
    </row>
    <row r="3" spans="1:11" x14ac:dyDescent="0.3">
      <c r="A3" s="15" t="s">
        <v>160</v>
      </c>
      <c r="B3" s="24" t="s">
        <v>166</v>
      </c>
      <c r="C3" s="24" t="s">
        <v>131</v>
      </c>
      <c r="D3" s="24" t="s">
        <v>84</v>
      </c>
      <c r="E3" t="s">
        <v>448</v>
      </c>
      <c r="F3" t="s">
        <v>449</v>
      </c>
      <c r="K3" t="s">
        <v>611</v>
      </c>
    </row>
    <row r="4" spans="1:11" x14ac:dyDescent="0.3">
      <c r="A4" s="15" t="s">
        <v>148</v>
      </c>
      <c r="B4" s="24" t="s">
        <v>520</v>
      </c>
      <c r="C4" s="24" t="s">
        <v>117</v>
      </c>
      <c r="D4" s="24" t="s">
        <v>84</v>
      </c>
      <c r="E4" t="s">
        <v>521</v>
      </c>
      <c r="F4" t="s">
        <v>522</v>
      </c>
      <c r="G4" s="23">
        <v>38147</v>
      </c>
      <c r="H4" t="s">
        <v>588</v>
      </c>
      <c r="I4" s="24">
        <v>2023</v>
      </c>
      <c r="J4" s="24" t="s">
        <v>454</v>
      </c>
    </row>
    <row r="5" spans="1:11" x14ac:dyDescent="0.3">
      <c r="A5" s="7" t="s">
        <v>15</v>
      </c>
      <c r="B5" s="24" t="s">
        <v>28</v>
      </c>
      <c r="C5" s="24" t="s">
        <v>529</v>
      </c>
      <c r="D5" s="24" t="s">
        <v>16</v>
      </c>
      <c r="E5" t="s">
        <v>264</v>
      </c>
      <c r="F5" t="s">
        <v>265</v>
      </c>
      <c r="G5" s="23">
        <v>37114</v>
      </c>
      <c r="H5" t="s">
        <v>372</v>
      </c>
      <c r="I5" s="24">
        <v>2022</v>
      </c>
      <c r="J5" s="24" t="s">
        <v>455</v>
      </c>
    </row>
    <row r="6" spans="1:11" x14ac:dyDescent="0.3">
      <c r="A6" s="7" t="s">
        <v>15</v>
      </c>
      <c r="B6" s="24" t="s">
        <v>291</v>
      </c>
      <c r="C6" s="24" t="s">
        <v>49</v>
      </c>
      <c r="D6" s="24" t="s">
        <v>16</v>
      </c>
      <c r="E6" t="s">
        <v>292</v>
      </c>
      <c r="F6" t="s">
        <v>293</v>
      </c>
      <c r="G6" s="23">
        <v>36175</v>
      </c>
      <c r="H6" t="s">
        <v>373</v>
      </c>
      <c r="I6" s="24">
        <v>2022</v>
      </c>
      <c r="J6" s="24" t="s">
        <v>456</v>
      </c>
      <c r="K6" t="s">
        <v>612</v>
      </c>
    </row>
    <row r="7" spans="1:11" x14ac:dyDescent="0.3">
      <c r="A7" s="15" t="s">
        <v>148</v>
      </c>
      <c r="B7" s="24" t="s">
        <v>151</v>
      </c>
      <c r="C7" s="24" t="s">
        <v>49</v>
      </c>
      <c r="D7" s="24" t="s">
        <v>16</v>
      </c>
      <c r="E7" t="s">
        <v>432</v>
      </c>
      <c r="F7" t="s">
        <v>433</v>
      </c>
      <c r="G7" s="23">
        <v>35902</v>
      </c>
      <c r="H7" t="s">
        <v>374</v>
      </c>
      <c r="I7" s="24">
        <v>2022</v>
      </c>
    </row>
    <row r="8" spans="1:11" x14ac:dyDescent="0.3">
      <c r="A8" s="15" t="s">
        <v>148</v>
      </c>
      <c r="B8" s="24" t="s">
        <v>152</v>
      </c>
      <c r="C8" s="24" t="s">
        <v>49</v>
      </c>
      <c r="D8" s="24" t="s">
        <v>16</v>
      </c>
      <c r="E8" t="s">
        <v>432</v>
      </c>
      <c r="F8" t="s">
        <v>434</v>
      </c>
      <c r="G8" s="23">
        <v>36647</v>
      </c>
      <c r="H8" t="s">
        <v>375</v>
      </c>
      <c r="I8" s="24">
        <v>2022</v>
      </c>
      <c r="K8" t="s">
        <v>613</v>
      </c>
    </row>
    <row r="9" spans="1:11" x14ac:dyDescent="0.3">
      <c r="A9" s="7" t="s">
        <v>15</v>
      </c>
      <c r="B9" s="24" t="s">
        <v>72</v>
      </c>
      <c r="C9" s="24" t="s">
        <v>66</v>
      </c>
      <c r="D9" s="24" t="s">
        <v>16</v>
      </c>
      <c r="E9" t="s">
        <v>331</v>
      </c>
      <c r="F9" t="s">
        <v>332</v>
      </c>
      <c r="G9" s="23">
        <v>38149</v>
      </c>
      <c r="H9" t="s">
        <v>376</v>
      </c>
      <c r="I9" s="24">
        <v>2022</v>
      </c>
      <c r="J9" s="24" t="s">
        <v>457</v>
      </c>
    </row>
    <row r="10" spans="1:11" x14ac:dyDescent="0.3">
      <c r="A10" s="7" t="s">
        <v>15</v>
      </c>
      <c r="B10" s="24" t="s">
        <v>133</v>
      </c>
      <c r="C10" s="24" t="s">
        <v>131</v>
      </c>
      <c r="D10" s="24" t="s">
        <v>84</v>
      </c>
      <c r="E10" t="s">
        <v>245</v>
      </c>
      <c r="F10" t="s">
        <v>246</v>
      </c>
      <c r="G10" s="23">
        <v>37913</v>
      </c>
      <c r="H10" t="s">
        <v>377</v>
      </c>
      <c r="I10" s="24">
        <v>2022</v>
      </c>
      <c r="J10" s="24" t="s">
        <v>458</v>
      </c>
    </row>
    <row r="11" spans="1:11" x14ac:dyDescent="0.3">
      <c r="A11" s="7" t="s">
        <v>15</v>
      </c>
      <c r="B11" s="24" t="s">
        <v>91</v>
      </c>
      <c r="C11" s="24" t="s">
        <v>85</v>
      </c>
      <c r="D11" s="24" t="s">
        <v>84</v>
      </c>
      <c r="E11" t="s">
        <v>278</v>
      </c>
      <c r="F11" t="s">
        <v>279</v>
      </c>
      <c r="G11" s="23">
        <v>37602</v>
      </c>
      <c r="H11" t="s">
        <v>378</v>
      </c>
      <c r="I11" s="24">
        <v>2022</v>
      </c>
      <c r="J11" s="24" t="s">
        <v>459</v>
      </c>
    </row>
    <row r="12" spans="1:11" x14ac:dyDescent="0.3">
      <c r="A12" s="7" t="s">
        <v>15</v>
      </c>
      <c r="B12" s="24" t="s">
        <v>38</v>
      </c>
      <c r="C12" s="24" t="s">
        <v>529</v>
      </c>
      <c r="D12" s="24" t="s">
        <v>16</v>
      </c>
      <c r="E12" t="s">
        <v>296</v>
      </c>
      <c r="F12" t="s">
        <v>297</v>
      </c>
      <c r="G12" s="23">
        <v>37275</v>
      </c>
      <c r="H12" t="s">
        <v>379</v>
      </c>
      <c r="I12" s="24">
        <v>2022</v>
      </c>
      <c r="J12" s="24" t="s">
        <v>460</v>
      </c>
    </row>
    <row r="13" spans="1:11" x14ac:dyDescent="0.3">
      <c r="A13" s="7" t="s">
        <v>15</v>
      </c>
      <c r="B13" s="24" t="s">
        <v>137</v>
      </c>
      <c r="C13" s="24" t="s">
        <v>131</v>
      </c>
      <c r="D13" s="24" t="s">
        <v>84</v>
      </c>
      <c r="E13" t="s">
        <v>307</v>
      </c>
      <c r="F13" t="s">
        <v>308</v>
      </c>
      <c r="G13" s="23">
        <v>37762</v>
      </c>
      <c r="H13" t="s">
        <v>380</v>
      </c>
      <c r="I13" s="24">
        <v>2022</v>
      </c>
      <c r="J13" s="24" t="s">
        <v>461</v>
      </c>
    </row>
    <row r="14" spans="1:11" x14ac:dyDescent="0.3">
      <c r="A14" s="7" t="s">
        <v>15</v>
      </c>
      <c r="B14" s="24" t="s">
        <v>135</v>
      </c>
      <c r="C14" s="24" t="s">
        <v>131</v>
      </c>
      <c r="D14" s="24" t="s">
        <v>84</v>
      </c>
      <c r="E14" t="s">
        <v>294</v>
      </c>
      <c r="F14" t="s">
        <v>295</v>
      </c>
      <c r="G14" s="23">
        <v>36911</v>
      </c>
      <c r="H14" t="s">
        <v>381</v>
      </c>
      <c r="I14" s="24">
        <v>2022</v>
      </c>
      <c r="J14" s="24" t="s">
        <v>462</v>
      </c>
    </row>
    <row r="15" spans="1:11" x14ac:dyDescent="0.3">
      <c r="A15" s="15" t="s">
        <v>148</v>
      </c>
      <c r="B15" s="24" t="s">
        <v>156</v>
      </c>
      <c r="C15" s="24" t="s">
        <v>131</v>
      </c>
      <c r="D15" s="24" t="s">
        <v>84</v>
      </c>
      <c r="E15" t="s">
        <v>441</v>
      </c>
      <c r="F15" t="s">
        <v>442</v>
      </c>
      <c r="G15" s="23">
        <v>37399</v>
      </c>
      <c r="H15" t="s">
        <v>382</v>
      </c>
      <c r="I15" s="24">
        <v>2022</v>
      </c>
    </row>
    <row r="16" spans="1:11" x14ac:dyDescent="0.3">
      <c r="A16" s="7" t="s">
        <v>15</v>
      </c>
      <c r="B16" s="24" t="s">
        <v>106</v>
      </c>
      <c r="C16" s="24" t="s">
        <v>85</v>
      </c>
      <c r="D16" s="24" t="s">
        <v>84</v>
      </c>
      <c r="E16" t="s">
        <v>249</v>
      </c>
      <c r="F16" t="s">
        <v>250</v>
      </c>
      <c r="G16" s="23">
        <v>38432</v>
      </c>
      <c r="H16" t="s">
        <v>463</v>
      </c>
      <c r="I16" s="24">
        <v>2023</v>
      </c>
      <c r="J16" s="24" t="s">
        <v>457</v>
      </c>
    </row>
    <row r="17" spans="1:10" x14ac:dyDescent="0.3">
      <c r="A17" s="7" t="s">
        <v>15</v>
      </c>
      <c r="B17" s="24" t="s">
        <v>145</v>
      </c>
      <c r="C17" s="24" t="s">
        <v>131</v>
      </c>
      <c r="D17" s="24" t="s">
        <v>84</v>
      </c>
      <c r="E17" t="s">
        <v>356</v>
      </c>
      <c r="F17" t="s">
        <v>357</v>
      </c>
      <c r="G17" s="23">
        <v>37426</v>
      </c>
      <c r="H17" t="s">
        <v>464</v>
      </c>
      <c r="I17" s="24">
        <v>2023</v>
      </c>
      <c r="J17" s="24" t="s">
        <v>465</v>
      </c>
    </row>
    <row r="18" spans="1:10" x14ac:dyDescent="0.3">
      <c r="A18" s="15" t="s">
        <v>148</v>
      </c>
      <c r="B18" s="24" t="s">
        <v>155</v>
      </c>
      <c r="C18" s="24" t="s">
        <v>85</v>
      </c>
      <c r="D18" s="24" t="s">
        <v>84</v>
      </c>
      <c r="E18" t="s">
        <v>439</v>
      </c>
      <c r="F18" t="s">
        <v>440</v>
      </c>
      <c r="G18" s="23">
        <v>37395</v>
      </c>
      <c r="H18" t="s">
        <v>383</v>
      </c>
      <c r="I18" s="24">
        <v>2022</v>
      </c>
    </row>
    <row r="19" spans="1:10" x14ac:dyDescent="0.3">
      <c r="A19" s="7" t="s">
        <v>15</v>
      </c>
      <c r="B19" s="24" t="s">
        <v>21</v>
      </c>
      <c r="C19" s="24" t="s">
        <v>536</v>
      </c>
      <c r="D19" s="24" t="s">
        <v>16</v>
      </c>
      <c r="E19" t="s">
        <v>313</v>
      </c>
      <c r="F19" t="s">
        <v>314</v>
      </c>
      <c r="G19" s="23">
        <v>37827</v>
      </c>
      <c r="H19" t="s">
        <v>384</v>
      </c>
      <c r="I19" s="24">
        <v>2022</v>
      </c>
      <c r="J19" s="24" t="s">
        <v>466</v>
      </c>
    </row>
    <row r="20" spans="1:10" x14ac:dyDescent="0.3">
      <c r="A20" s="7" t="s">
        <v>15</v>
      </c>
      <c r="B20" s="24" t="s">
        <v>269</v>
      </c>
      <c r="C20" s="24" t="s">
        <v>66</v>
      </c>
      <c r="D20" s="24" t="s">
        <v>16</v>
      </c>
      <c r="E20" t="s">
        <v>270</v>
      </c>
      <c r="F20" t="s">
        <v>271</v>
      </c>
      <c r="G20" s="23">
        <v>37355</v>
      </c>
      <c r="H20" t="s">
        <v>385</v>
      </c>
      <c r="I20" s="24">
        <v>2022</v>
      </c>
      <c r="J20" s="24" t="s">
        <v>467</v>
      </c>
    </row>
    <row r="21" spans="1:10" x14ac:dyDescent="0.3">
      <c r="A21" s="7" t="s">
        <v>15</v>
      </c>
      <c r="B21" s="24" t="s">
        <v>334</v>
      </c>
      <c r="C21" s="24" t="s">
        <v>117</v>
      </c>
      <c r="D21" s="24" t="s">
        <v>84</v>
      </c>
      <c r="E21" t="s">
        <v>335</v>
      </c>
      <c r="F21" t="s">
        <v>336</v>
      </c>
      <c r="G21" s="23">
        <v>38196</v>
      </c>
      <c r="H21" t="s">
        <v>386</v>
      </c>
      <c r="I21" s="24">
        <v>2022</v>
      </c>
      <c r="J21" s="24" t="s">
        <v>468</v>
      </c>
    </row>
    <row r="22" spans="1:10" x14ac:dyDescent="0.3">
      <c r="A22" s="15" t="s">
        <v>148</v>
      </c>
      <c r="B22" s="24" t="s">
        <v>159</v>
      </c>
      <c r="C22" s="24" t="s">
        <v>131</v>
      </c>
      <c r="D22" s="24" t="s">
        <v>84</v>
      </c>
      <c r="E22" t="s">
        <v>262</v>
      </c>
      <c r="F22" t="s">
        <v>445</v>
      </c>
      <c r="G22" s="23">
        <v>37860</v>
      </c>
      <c r="H22" t="s">
        <v>388</v>
      </c>
      <c r="I22" s="24">
        <v>2022</v>
      </c>
    </row>
    <row r="23" spans="1:10" x14ac:dyDescent="0.3">
      <c r="A23" s="7" t="s">
        <v>15</v>
      </c>
      <c r="B23" s="24" t="s">
        <v>261</v>
      </c>
      <c r="C23" s="24" t="s">
        <v>131</v>
      </c>
      <c r="D23" s="24" t="s">
        <v>84</v>
      </c>
      <c r="E23" t="s">
        <v>262</v>
      </c>
      <c r="F23" t="s">
        <v>263</v>
      </c>
      <c r="G23" s="23">
        <v>36953</v>
      </c>
      <c r="H23" t="s">
        <v>387</v>
      </c>
      <c r="I23" s="24">
        <v>2022</v>
      </c>
      <c r="J23" s="24" t="s">
        <v>469</v>
      </c>
    </row>
    <row r="24" spans="1:10" x14ac:dyDescent="0.3">
      <c r="A24" s="7" t="s">
        <v>15</v>
      </c>
      <c r="B24" s="24" t="s">
        <v>111</v>
      </c>
      <c r="C24" s="24" t="s">
        <v>109</v>
      </c>
      <c r="D24" s="24" t="s">
        <v>84</v>
      </c>
      <c r="E24" t="s">
        <v>262</v>
      </c>
      <c r="F24" t="s">
        <v>333</v>
      </c>
      <c r="G24" s="23">
        <v>38164</v>
      </c>
      <c r="H24" t="s">
        <v>389</v>
      </c>
      <c r="I24" s="24">
        <v>2022</v>
      </c>
      <c r="J24" s="24" t="s">
        <v>458</v>
      </c>
    </row>
    <row r="25" spans="1:10" x14ac:dyDescent="0.3">
      <c r="A25" s="15" t="s">
        <v>148</v>
      </c>
      <c r="B25" s="24" t="s">
        <v>514</v>
      </c>
      <c r="C25" s="24" t="s">
        <v>117</v>
      </c>
      <c r="D25" s="24" t="s">
        <v>84</v>
      </c>
      <c r="E25" t="s">
        <v>515</v>
      </c>
      <c r="F25" t="s">
        <v>516</v>
      </c>
      <c r="G25" s="23">
        <v>37568</v>
      </c>
      <c r="H25" t="s">
        <v>586</v>
      </c>
      <c r="I25" s="24">
        <v>2023</v>
      </c>
      <c r="J25" s="24" t="s">
        <v>470</v>
      </c>
    </row>
    <row r="26" spans="1:10" x14ac:dyDescent="0.3">
      <c r="A26" s="7" t="s">
        <v>15</v>
      </c>
      <c r="B26" s="24" t="s">
        <v>78</v>
      </c>
      <c r="C26" s="24" t="s">
        <v>66</v>
      </c>
      <c r="D26" s="24" t="s">
        <v>16</v>
      </c>
      <c r="E26" t="s">
        <v>344</v>
      </c>
      <c r="F26" t="s">
        <v>345</v>
      </c>
      <c r="G26" s="23">
        <v>36174</v>
      </c>
      <c r="H26" t="s">
        <v>390</v>
      </c>
      <c r="I26" s="24">
        <v>2022</v>
      </c>
      <c r="J26" s="24" t="s">
        <v>471</v>
      </c>
    </row>
    <row r="27" spans="1:10" x14ac:dyDescent="0.3">
      <c r="A27" s="7" t="s">
        <v>15</v>
      </c>
      <c r="B27" s="24" t="s">
        <v>108</v>
      </c>
      <c r="C27" s="24" t="s">
        <v>85</v>
      </c>
      <c r="D27" s="24" t="s">
        <v>84</v>
      </c>
      <c r="E27" t="s">
        <v>349</v>
      </c>
      <c r="F27" t="s">
        <v>350</v>
      </c>
      <c r="G27" s="23">
        <v>38580</v>
      </c>
      <c r="H27" t="s">
        <v>472</v>
      </c>
      <c r="I27" s="24">
        <v>2023</v>
      </c>
      <c r="J27" s="24" t="s">
        <v>473</v>
      </c>
    </row>
    <row r="28" spans="1:10" x14ac:dyDescent="0.3">
      <c r="A28" s="15" t="s">
        <v>148</v>
      </c>
      <c r="B28" s="24" t="s">
        <v>150</v>
      </c>
      <c r="C28" s="24" t="s">
        <v>529</v>
      </c>
      <c r="D28" s="24" t="s">
        <v>16</v>
      </c>
      <c r="E28" t="s">
        <v>364</v>
      </c>
      <c r="F28" t="s">
        <v>431</v>
      </c>
      <c r="G28" s="23">
        <v>38072</v>
      </c>
      <c r="H28" t="s">
        <v>391</v>
      </c>
      <c r="I28" s="24">
        <v>2022</v>
      </c>
    </row>
    <row r="29" spans="1:10" x14ac:dyDescent="0.3">
      <c r="A29" s="7" t="s">
        <v>15</v>
      </c>
      <c r="B29" s="24" t="s">
        <v>549</v>
      </c>
      <c r="C29" s="24" t="s">
        <v>536</v>
      </c>
      <c r="D29" s="24" t="s">
        <v>16</v>
      </c>
      <c r="E29" t="s">
        <v>364</v>
      </c>
      <c r="F29" t="s">
        <v>550</v>
      </c>
      <c r="G29" s="23">
        <v>38251</v>
      </c>
      <c r="H29" t="s">
        <v>599</v>
      </c>
      <c r="I29" s="24">
        <v>2023</v>
      </c>
      <c r="J29" s="24" t="s">
        <v>469</v>
      </c>
    </row>
    <row r="30" spans="1:10" x14ac:dyDescent="0.3">
      <c r="A30" s="7" t="s">
        <v>15</v>
      </c>
      <c r="B30" s="24" t="s">
        <v>125</v>
      </c>
      <c r="C30" s="24" t="s">
        <v>117</v>
      </c>
      <c r="D30" s="24" t="s">
        <v>84</v>
      </c>
      <c r="E30" t="s">
        <v>324</v>
      </c>
      <c r="F30" t="s">
        <v>325</v>
      </c>
      <c r="G30" s="23">
        <v>38041</v>
      </c>
      <c r="H30" t="s">
        <v>392</v>
      </c>
      <c r="I30" s="24">
        <v>2022</v>
      </c>
      <c r="J30" s="24" t="s">
        <v>474</v>
      </c>
    </row>
    <row r="31" spans="1:10" x14ac:dyDescent="0.3">
      <c r="A31" s="7" t="s">
        <v>15</v>
      </c>
      <c r="B31" s="24" t="s">
        <v>46</v>
      </c>
      <c r="C31" s="24" t="s">
        <v>529</v>
      </c>
      <c r="D31" s="24" t="s">
        <v>16</v>
      </c>
      <c r="E31" t="s">
        <v>351</v>
      </c>
      <c r="F31" t="s">
        <v>352</v>
      </c>
      <c r="G31" s="23">
        <v>36313</v>
      </c>
      <c r="H31" t="s">
        <v>475</v>
      </c>
      <c r="I31" s="24">
        <v>2023</v>
      </c>
      <c r="J31" s="24" t="s">
        <v>476</v>
      </c>
    </row>
    <row r="32" spans="1:10" x14ac:dyDescent="0.3">
      <c r="A32" s="7" t="s">
        <v>15</v>
      </c>
      <c r="B32" s="24" t="s">
        <v>141</v>
      </c>
      <c r="C32" s="24" t="s">
        <v>131</v>
      </c>
      <c r="D32" s="24" t="s">
        <v>84</v>
      </c>
      <c r="E32" t="s">
        <v>309</v>
      </c>
      <c r="F32" t="s">
        <v>310</v>
      </c>
      <c r="G32" s="23">
        <v>37808</v>
      </c>
      <c r="H32" t="s">
        <v>393</v>
      </c>
      <c r="I32" s="24">
        <v>2022</v>
      </c>
      <c r="J32" s="24" t="s">
        <v>473</v>
      </c>
    </row>
    <row r="33" spans="1:10" x14ac:dyDescent="0.3">
      <c r="A33" s="7" t="s">
        <v>15</v>
      </c>
      <c r="B33" s="24" t="s">
        <v>87</v>
      </c>
      <c r="C33" s="24" t="s">
        <v>85</v>
      </c>
      <c r="D33" s="24" t="s">
        <v>84</v>
      </c>
      <c r="E33" t="s">
        <v>257</v>
      </c>
      <c r="F33" t="s">
        <v>258</v>
      </c>
      <c r="G33" s="23">
        <v>36845</v>
      </c>
      <c r="H33" t="s">
        <v>394</v>
      </c>
      <c r="I33" s="24">
        <v>2022</v>
      </c>
      <c r="J33" s="24" t="s">
        <v>454</v>
      </c>
    </row>
    <row r="34" spans="1:10" x14ac:dyDescent="0.3">
      <c r="A34" s="7" t="s">
        <v>15</v>
      </c>
      <c r="B34" s="24" t="s">
        <v>121</v>
      </c>
      <c r="C34" s="24" t="s">
        <v>117</v>
      </c>
      <c r="D34" s="24" t="s">
        <v>84</v>
      </c>
      <c r="E34" t="s">
        <v>285</v>
      </c>
      <c r="F34" t="s">
        <v>286</v>
      </c>
      <c r="G34" s="23">
        <v>36133</v>
      </c>
      <c r="H34" t="s">
        <v>395</v>
      </c>
      <c r="I34" s="24">
        <v>2022</v>
      </c>
      <c r="J34" s="24" t="s">
        <v>476</v>
      </c>
    </row>
    <row r="35" spans="1:10" x14ac:dyDescent="0.3">
      <c r="A35" s="7" t="s">
        <v>15</v>
      </c>
      <c r="B35" s="24" t="s">
        <v>36</v>
      </c>
      <c r="C35" s="24" t="s">
        <v>529</v>
      </c>
      <c r="D35" s="24" t="s">
        <v>16</v>
      </c>
      <c r="E35" t="s">
        <v>347</v>
      </c>
      <c r="F35" t="s">
        <v>348</v>
      </c>
      <c r="G35" s="23">
        <v>37635</v>
      </c>
      <c r="H35" t="s">
        <v>396</v>
      </c>
      <c r="I35" s="24">
        <v>2022</v>
      </c>
      <c r="J35" s="24" t="s">
        <v>470</v>
      </c>
    </row>
    <row r="36" spans="1:10" x14ac:dyDescent="0.3">
      <c r="A36" s="7" t="s">
        <v>15</v>
      </c>
      <c r="B36" s="24" t="s">
        <v>104</v>
      </c>
      <c r="C36" s="24" t="s">
        <v>85</v>
      </c>
      <c r="D36" s="24" t="s">
        <v>84</v>
      </c>
      <c r="E36" t="s">
        <v>347</v>
      </c>
      <c r="F36" t="s">
        <v>358</v>
      </c>
      <c r="G36" s="23">
        <v>37926</v>
      </c>
      <c r="H36" t="s">
        <v>477</v>
      </c>
      <c r="I36" s="24">
        <v>2023</v>
      </c>
      <c r="J36" s="24" t="s">
        <v>462</v>
      </c>
    </row>
    <row r="37" spans="1:10" x14ac:dyDescent="0.3">
      <c r="A37" s="15" t="s">
        <v>148</v>
      </c>
      <c r="B37" s="24" t="s">
        <v>725</v>
      </c>
      <c r="C37" s="24" t="s">
        <v>85</v>
      </c>
      <c r="D37" s="24" t="s">
        <v>84</v>
      </c>
      <c r="E37" t="s">
        <v>718</v>
      </c>
      <c r="F37" t="s">
        <v>726</v>
      </c>
      <c r="I37" s="24">
        <v>2023</v>
      </c>
    </row>
    <row r="38" spans="1:10" x14ac:dyDescent="0.3">
      <c r="A38" s="15" t="s">
        <v>148</v>
      </c>
      <c r="B38" s="24" t="s">
        <v>727</v>
      </c>
      <c r="C38" s="24" t="s">
        <v>85</v>
      </c>
      <c r="D38" s="24" t="s">
        <v>84</v>
      </c>
      <c r="E38" t="s">
        <v>728</v>
      </c>
      <c r="F38" t="s">
        <v>729</v>
      </c>
      <c r="I38" s="24">
        <v>2023</v>
      </c>
    </row>
    <row r="39" spans="1:10" x14ac:dyDescent="0.3">
      <c r="A39" s="15" t="s">
        <v>160</v>
      </c>
      <c r="B39" s="24" t="s">
        <v>162</v>
      </c>
      <c r="C39" s="24" t="s">
        <v>49</v>
      </c>
      <c r="D39" s="24" t="s">
        <v>16</v>
      </c>
      <c r="E39" t="s">
        <v>247</v>
      </c>
      <c r="F39" t="s">
        <v>248</v>
      </c>
      <c r="G39" s="23">
        <v>38356</v>
      </c>
      <c r="H39" t="s">
        <v>478</v>
      </c>
      <c r="I39" s="24">
        <v>2023</v>
      </c>
      <c r="J39" s="24" t="s">
        <v>479</v>
      </c>
    </row>
    <row r="40" spans="1:10" x14ac:dyDescent="0.3">
      <c r="A40" s="7" t="s">
        <v>15</v>
      </c>
      <c r="B40" s="24" t="s">
        <v>76</v>
      </c>
      <c r="C40" s="24" t="s">
        <v>66</v>
      </c>
      <c r="D40" s="24" t="s">
        <v>16</v>
      </c>
      <c r="E40" t="s">
        <v>355</v>
      </c>
      <c r="F40" t="s">
        <v>250</v>
      </c>
      <c r="G40" s="23">
        <v>36889</v>
      </c>
      <c r="H40" t="s">
        <v>397</v>
      </c>
      <c r="I40" s="24">
        <v>2022</v>
      </c>
      <c r="J40" s="24" t="s">
        <v>480</v>
      </c>
    </row>
    <row r="41" spans="1:10" x14ac:dyDescent="0.3">
      <c r="A41" s="7" t="s">
        <v>15</v>
      </c>
      <c r="B41" s="24" t="s">
        <v>328</v>
      </c>
      <c r="C41" s="24" t="s">
        <v>131</v>
      </c>
      <c r="D41" s="24" t="s">
        <v>84</v>
      </c>
      <c r="E41" t="s">
        <v>329</v>
      </c>
      <c r="F41" t="s">
        <v>330</v>
      </c>
      <c r="G41" s="23">
        <v>38114</v>
      </c>
      <c r="H41" t="s">
        <v>398</v>
      </c>
      <c r="I41" s="24">
        <v>2022</v>
      </c>
      <c r="J41" s="24" t="s">
        <v>469</v>
      </c>
    </row>
    <row r="42" spans="1:10" x14ac:dyDescent="0.3">
      <c r="A42" s="7" t="s">
        <v>15</v>
      </c>
      <c r="B42" s="24" t="s">
        <v>24</v>
      </c>
      <c r="C42" s="24" t="s">
        <v>536</v>
      </c>
      <c r="D42" s="24" t="s">
        <v>16</v>
      </c>
      <c r="E42" t="s">
        <v>280</v>
      </c>
      <c r="F42" t="s">
        <v>281</v>
      </c>
      <c r="G42" s="23">
        <v>37635</v>
      </c>
      <c r="H42" t="s">
        <v>399</v>
      </c>
      <c r="I42" s="24">
        <v>2022</v>
      </c>
      <c r="J42" s="24" t="s">
        <v>461</v>
      </c>
    </row>
    <row r="43" spans="1:10" x14ac:dyDescent="0.3">
      <c r="A43" s="7" t="s">
        <v>15</v>
      </c>
      <c r="B43" s="24" t="s">
        <v>59</v>
      </c>
      <c r="C43" s="24" t="s">
        <v>49</v>
      </c>
      <c r="D43" s="24" t="s">
        <v>16</v>
      </c>
      <c r="E43" t="s">
        <v>322</v>
      </c>
      <c r="F43" t="s">
        <v>323</v>
      </c>
      <c r="G43" s="23">
        <v>38015</v>
      </c>
      <c r="H43" t="s">
        <v>400</v>
      </c>
      <c r="I43" s="24">
        <v>2022</v>
      </c>
      <c r="J43" s="24" t="s">
        <v>466</v>
      </c>
    </row>
    <row r="44" spans="1:10" x14ac:dyDescent="0.3">
      <c r="A44" s="7" t="s">
        <v>15</v>
      </c>
      <c r="B44" s="24" t="s">
        <v>282</v>
      </c>
      <c r="C44" s="24" t="s">
        <v>109</v>
      </c>
      <c r="D44" s="24" t="s">
        <v>84</v>
      </c>
      <c r="E44" t="s">
        <v>283</v>
      </c>
      <c r="F44" t="s">
        <v>284</v>
      </c>
      <c r="G44" s="23">
        <v>37664</v>
      </c>
      <c r="H44" t="s">
        <v>481</v>
      </c>
      <c r="I44" s="24">
        <v>2022</v>
      </c>
      <c r="J44" s="24" t="s">
        <v>459</v>
      </c>
    </row>
    <row r="45" spans="1:10" x14ac:dyDescent="0.3">
      <c r="A45" s="7" t="s">
        <v>15</v>
      </c>
      <c r="B45" s="24" t="s">
        <v>130</v>
      </c>
      <c r="C45" s="24" t="s">
        <v>126</v>
      </c>
      <c r="D45" s="24" t="s">
        <v>84</v>
      </c>
      <c r="E45" t="s">
        <v>346</v>
      </c>
      <c r="F45" t="s">
        <v>284</v>
      </c>
      <c r="G45" s="23">
        <v>36271</v>
      </c>
      <c r="H45" t="s">
        <v>401</v>
      </c>
      <c r="I45" s="24">
        <v>2022</v>
      </c>
      <c r="J45" s="24" t="s">
        <v>471</v>
      </c>
    </row>
    <row r="46" spans="1:10" x14ac:dyDescent="0.3">
      <c r="A46" s="7" t="s">
        <v>15</v>
      </c>
      <c r="B46" s="24" t="s">
        <v>55</v>
      </c>
      <c r="C46" s="24" t="s">
        <v>49</v>
      </c>
      <c r="D46" s="24" t="s">
        <v>16</v>
      </c>
      <c r="E46" t="s">
        <v>315</v>
      </c>
      <c r="F46" t="s">
        <v>316</v>
      </c>
      <c r="G46" s="23">
        <v>37840</v>
      </c>
      <c r="H46" t="s">
        <v>402</v>
      </c>
      <c r="I46" s="24">
        <v>2022</v>
      </c>
      <c r="J46" s="24" t="s">
        <v>482</v>
      </c>
    </row>
    <row r="47" spans="1:10" x14ac:dyDescent="0.3">
      <c r="A47" s="7" t="s">
        <v>15</v>
      </c>
      <c r="B47" s="24" t="s">
        <v>546</v>
      </c>
      <c r="C47" s="24" t="s">
        <v>85</v>
      </c>
      <c r="D47" s="24" t="s">
        <v>84</v>
      </c>
      <c r="E47" t="s">
        <v>547</v>
      </c>
      <c r="F47" t="s">
        <v>548</v>
      </c>
      <c r="G47" s="23">
        <v>37023</v>
      </c>
      <c r="H47" t="s">
        <v>598</v>
      </c>
      <c r="I47" s="24">
        <v>2023</v>
      </c>
      <c r="J47" s="24" t="s">
        <v>456</v>
      </c>
    </row>
    <row r="48" spans="1:10" x14ac:dyDescent="0.3">
      <c r="A48" s="7" t="s">
        <v>15</v>
      </c>
      <c r="B48" s="24" t="s">
        <v>570</v>
      </c>
      <c r="C48" s="24" t="s">
        <v>131</v>
      </c>
      <c r="D48" s="24" t="s">
        <v>84</v>
      </c>
      <c r="E48" t="s">
        <v>571</v>
      </c>
      <c r="F48" t="s">
        <v>572</v>
      </c>
      <c r="G48" s="23">
        <v>38561</v>
      </c>
      <c r="H48" t="s">
        <v>607</v>
      </c>
      <c r="I48" s="24">
        <v>2023</v>
      </c>
      <c r="J48" s="24" t="s">
        <v>608</v>
      </c>
    </row>
    <row r="49" spans="1:10" x14ac:dyDescent="0.3">
      <c r="A49" s="7" t="s">
        <v>15</v>
      </c>
      <c r="B49" s="24" t="s">
        <v>61</v>
      </c>
      <c r="C49" s="24" t="s">
        <v>49</v>
      </c>
      <c r="D49" s="24" t="s">
        <v>16</v>
      </c>
      <c r="E49" t="s">
        <v>243</v>
      </c>
      <c r="F49" t="s">
        <v>244</v>
      </c>
      <c r="G49" s="23">
        <v>37794</v>
      </c>
      <c r="H49" t="s">
        <v>403</v>
      </c>
      <c r="I49" s="24">
        <v>2022</v>
      </c>
      <c r="J49" s="24" t="s">
        <v>458</v>
      </c>
    </row>
    <row r="50" spans="1:10" x14ac:dyDescent="0.3">
      <c r="A50" s="7" t="s">
        <v>15</v>
      </c>
      <c r="B50" s="24" t="s">
        <v>337</v>
      </c>
      <c r="C50" s="24" t="s">
        <v>49</v>
      </c>
      <c r="D50" s="24" t="s">
        <v>16</v>
      </c>
      <c r="E50" t="s">
        <v>338</v>
      </c>
      <c r="F50" t="s">
        <v>339</v>
      </c>
      <c r="G50" s="23">
        <v>38248</v>
      </c>
      <c r="H50" t="s">
        <v>404</v>
      </c>
      <c r="I50" s="24">
        <v>2022</v>
      </c>
      <c r="J50" s="24" t="s">
        <v>473</v>
      </c>
    </row>
    <row r="51" spans="1:10" x14ac:dyDescent="0.3">
      <c r="A51" s="7" t="s">
        <v>15</v>
      </c>
      <c r="B51" s="24" t="s">
        <v>97</v>
      </c>
      <c r="C51" s="24" t="s">
        <v>85</v>
      </c>
      <c r="D51" s="24" t="s">
        <v>84</v>
      </c>
      <c r="E51" t="s">
        <v>251</v>
      </c>
      <c r="F51" t="s">
        <v>252</v>
      </c>
      <c r="G51" s="23">
        <v>36242</v>
      </c>
      <c r="H51" t="s">
        <v>405</v>
      </c>
      <c r="I51" s="24">
        <v>2022</v>
      </c>
      <c r="J51" s="24" t="s">
        <v>483</v>
      </c>
    </row>
    <row r="52" spans="1:10" x14ac:dyDescent="0.3">
      <c r="A52" s="7" t="s">
        <v>15</v>
      </c>
      <c r="B52" s="24" t="s">
        <v>89</v>
      </c>
      <c r="C52" s="24" t="s">
        <v>85</v>
      </c>
      <c r="D52" s="24" t="s">
        <v>84</v>
      </c>
      <c r="E52" t="s">
        <v>276</v>
      </c>
      <c r="F52" t="s">
        <v>277</v>
      </c>
      <c r="G52" s="23">
        <v>37505</v>
      </c>
      <c r="H52" t="s">
        <v>406</v>
      </c>
      <c r="I52" s="24">
        <v>2022</v>
      </c>
      <c r="J52" s="24" t="s">
        <v>484</v>
      </c>
    </row>
    <row r="53" spans="1:10" x14ac:dyDescent="0.3">
      <c r="A53" s="15" t="s">
        <v>148</v>
      </c>
      <c r="B53" s="24" t="s">
        <v>530</v>
      </c>
      <c r="C53" s="24" t="s">
        <v>529</v>
      </c>
      <c r="D53" s="24" t="s">
        <v>16</v>
      </c>
      <c r="E53" t="s">
        <v>531</v>
      </c>
      <c r="F53" t="s">
        <v>532</v>
      </c>
      <c r="G53" s="23">
        <v>38576</v>
      </c>
      <c r="H53" t="s">
        <v>591</v>
      </c>
      <c r="I53" s="24">
        <v>2023</v>
      </c>
      <c r="J53" s="24" t="s">
        <v>470</v>
      </c>
    </row>
    <row r="54" spans="1:10" x14ac:dyDescent="0.3">
      <c r="A54" s="7" t="s">
        <v>15</v>
      </c>
      <c r="B54" s="24" t="s">
        <v>558</v>
      </c>
      <c r="C54" s="24" t="s">
        <v>66</v>
      </c>
      <c r="D54" s="24" t="s">
        <v>16</v>
      </c>
      <c r="E54" t="s">
        <v>559</v>
      </c>
      <c r="F54" t="s">
        <v>560</v>
      </c>
      <c r="G54" s="23">
        <v>38335</v>
      </c>
      <c r="H54" t="s">
        <v>602</v>
      </c>
      <c r="I54" s="24">
        <v>2023</v>
      </c>
      <c r="J54" s="24" t="s">
        <v>457</v>
      </c>
    </row>
    <row r="55" spans="1:10" x14ac:dyDescent="0.3">
      <c r="A55" s="7" t="s">
        <v>15</v>
      </c>
      <c r="B55" s="24" t="s">
        <v>42</v>
      </c>
      <c r="C55" s="24" t="s">
        <v>536</v>
      </c>
      <c r="D55" s="24" t="s">
        <v>16</v>
      </c>
      <c r="E55" t="s">
        <v>255</v>
      </c>
      <c r="F55" t="s">
        <v>256</v>
      </c>
      <c r="G55" s="23">
        <v>36494</v>
      </c>
      <c r="H55" t="s">
        <v>407</v>
      </c>
      <c r="I55" s="24">
        <v>2022</v>
      </c>
      <c r="J55" s="24" t="s">
        <v>461</v>
      </c>
    </row>
    <row r="56" spans="1:10" x14ac:dyDescent="0.3">
      <c r="A56" s="15" t="s">
        <v>148</v>
      </c>
      <c r="B56" s="24" t="s">
        <v>523</v>
      </c>
      <c r="C56" s="24" t="s">
        <v>49</v>
      </c>
      <c r="D56" s="24" t="s">
        <v>16</v>
      </c>
      <c r="E56" t="s">
        <v>524</v>
      </c>
      <c r="F56" t="s">
        <v>525</v>
      </c>
      <c r="G56" s="23">
        <v>38447</v>
      </c>
      <c r="H56" t="s">
        <v>589</v>
      </c>
      <c r="I56" s="24">
        <v>2023</v>
      </c>
      <c r="J56" s="24" t="s">
        <v>454</v>
      </c>
    </row>
    <row r="57" spans="1:10" x14ac:dyDescent="0.3">
      <c r="A57" s="15" t="s">
        <v>148</v>
      </c>
      <c r="B57" s="24" t="s">
        <v>149</v>
      </c>
      <c r="C57" s="24" t="s">
        <v>529</v>
      </c>
      <c r="D57" s="24" t="s">
        <v>16</v>
      </c>
      <c r="E57" t="s">
        <v>429</v>
      </c>
      <c r="F57" t="s">
        <v>430</v>
      </c>
      <c r="G57" s="23">
        <v>35593</v>
      </c>
      <c r="H57" t="s">
        <v>408</v>
      </c>
      <c r="I57" s="24">
        <v>2022</v>
      </c>
    </row>
    <row r="58" spans="1:10" x14ac:dyDescent="0.3">
      <c r="A58" s="7" t="s">
        <v>15</v>
      </c>
      <c r="B58" s="24" t="s">
        <v>116</v>
      </c>
      <c r="C58" s="24" t="s">
        <v>109</v>
      </c>
      <c r="D58" s="24" t="s">
        <v>84</v>
      </c>
      <c r="E58" t="s">
        <v>365</v>
      </c>
      <c r="F58" t="s">
        <v>366</v>
      </c>
      <c r="G58" s="23">
        <v>38478</v>
      </c>
      <c r="H58" t="s">
        <v>485</v>
      </c>
      <c r="I58" s="24">
        <v>2023</v>
      </c>
      <c r="J58" s="24" t="s">
        <v>454</v>
      </c>
    </row>
    <row r="59" spans="1:10" x14ac:dyDescent="0.3">
      <c r="A59" s="7" t="s">
        <v>15</v>
      </c>
      <c r="B59" s="24" t="s">
        <v>567</v>
      </c>
      <c r="C59" s="24" t="s">
        <v>117</v>
      </c>
      <c r="D59" s="24" t="s">
        <v>84</v>
      </c>
      <c r="E59" t="s">
        <v>568</v>
      </c>
      <c r="F59" t="s">
        <v>569</v>
      </c>
      <c r="G59" s="23">
        <v>38560</v>
      </c>
      <c r="H59" t="s">
        <v>606</v>
      </c>
      <c r="I59" s="24">
        <v>2023</v>
      </c>
      <c r="J59" s="24" t="s">
        <v>486</v>
      </c>
    </row>
    <row r="60" spans="1:10" x14ac:dyDescent="0.3">
      <c r="A60" s="15" t="s">
        <v>148</v>
      </c>
      <c r="B60" s="24" t="s">
        <v>153</v>
      </c>
      <c r="C60" s="24" t="s">
        <v>66</v>
      </c>
      <c r="D60" s="24" t="s">
        <v>16</v>
      </c>
      <c r="E60" t="s">
        <v>435</v>
      </c>
      <c r="F60" t="s">
        <v>436</v>
      </c>
      <c r="G60" s="23">
        <v>37958</v>
      </c>
      <c r="H60" t="s">
        <v>409</v>
      </c>
      <c r="I60" s="24">
        <v>2022</v>
      </c>
    </row>
    <row r="61" spans="1:10" x14ac:dyDescent="0.3">
      <c r="A61" s="15" t="s">
        <v>148</v>
      </c>
      <c r="B61" s="24" t="s">
        <v>157</v>
      </c>
      <c r="C61" s="24" t="s">
        <v>131</v>
      </c>
      <c r="D61" s="24" t="s">
        <v>84</v>
      </c>
      <c r="E61" t="s">
        <v>443</v>
      </c>
      <c r="F61" t="s">
        <v>444</v>
      </c>
      <c r="G61" s="23">
        <v>37464</v>
      </c>
      <c r="H61" t="s">
        <v>410</v>
      </c>
      <c r="I61" s="24">
        <v>2022</v>
      </c>
    </row>
    <row r="62" spans="1:10" x14ac:dyDescent="0.3">
      <c r="A62" s="15" t="s">
        <v>148</v>
      </c>
      <c r="B62" s="24" t="s">
        <v>733</v>
      </c>
      <c r="C62" s="24" t="s">
        <v>85</v>
      </c>
      <c r="D62" s="24" t="s">
        <v>84</v>
      </c>
      <c r="E62" t="s">
        <v>585</v>
      </c>
      <c r="F62" t="s">
        <v>614</v>
      </c>
    </row>
    <row r="63" spans="1:10" x14ac:dyDescent="0.3">
      <c r="A63" s="7" t="s">
        <v>15</v>
      </c>
      <c r="B63" s="24" t="s">
        <v>74</v>
      </c>
      <c r="C63" s="24" t="s">
        <v>66</v>
      </c>
      <c r="D63" s="24" t="s">
        <v>16</v>
      </c>
      <c r="E63" t="s">
        <v>274</v>
      </c>
      <c r="F63" t="s">
        <v>275</v>
      </c>
      <c r="G63" s="23">
        <v>37501</v>
      </c>
      <c r="H63" t="s">
        <v>411</v>
      </c>
      <c r="I63" s="24">
        <v>2022</v>
      </c>
      <c r="J63" s="24" t="s">
        <v>473</v>
      </c>
    </row>
    <row r="64" spans="1:10" x14ac:dyDescent="0.3">
      <c r="A64" s="7" t="s">
        <v>15</v>
      </c>
      <c r="B64" s="24" t="s">
        <v>95</v>
      </c>
      <c r="C64" s="24" t="s">
        <v>85</v>
      </c>
      <c r="D64" s="24" t="s">
        <v>84</v>
      </c>
      <c r="E64" t="s">
        <v>342</v>
      </c>
      <c r="F64" t="s">
        <v>343</v>
      </c>
      <c r="G64" s="23">
        <v>38341</v>
      </c>
      <c r="H64" t="s">
        <v>412</v>
      </c>
      <c r="I64" s="24">
        <v>2022</v>
      </c>
      <c r="J64" s="24" t="s">
        <v>457</v>
      </c>
    </row>
    <row r="65" spans="1:10" x14ac:dyDescent="0.3">
      <c r="A65" s="7" t="s">
        <v>15</v>
      </c>
      <c r="B65" s="24" t="s">
        <v>266</v>
      </c>
      <c r="C65" s="24" t="s">
        <v>66</v>
      </c>
      <c r="D65" s="24" t="s">
        <v>16</v>
      </c>
      <c r="E65" t="s">
        <v>267</v>
      </c>
      <c r="F65" t="s">
        <v>268</v>
      </c>
      <c r="G65" s="23">
        <v>37114</v>
      </c>
      <c r="H65" t="s">
        <v>413</v>
      </c>
      <c r="I65" s="24">
        <v>2022</v>
      </c>
      <c r="J65" s="24" t="s">
        <v>458</v>
      </c>
    </row>
    <row r="66" spans="1:10" x14ac:dyDescent="0.3">
      <c r="A66" s="7" t="s">
        <v>15</v>
      </c>
      <c r="B66" s="24" t="s">
        <v>102</v>
      </c>
      <c r="C66" s="24" t="s">
        <v>85</v>
      </c>
      <c r="D66" s="24" t="s">
        <v>84</v>
      </c>
      <c r="E66" t="s">
        <v>362</v>
      </c>
      <c r="F66" t="s">
        <v>363</v>
      </c>
      <c r="G66" s="23">
        <v>38135</v>
      </c>
      <c r="H66" t="s">
        <v>487</v>
      </c>
      <c r="I66" s="24">
        <v>2023</v>
      </c>
      <c r="J66" s="24" t="s">
        <v>462</v>
      </c>
    </row>
    <row r="67" spans="1:10" x14ac:dyDescent="0.3">
      <c r="A67" s="7" t="s">
        <v>15</v>
      </c>
      <c r="B67" s="24" t="s">
        <v>93</v>
      </c>
      <c r="C67" s="24" t="s">
        <v>85</v>
      </c>
      <c r="D67" s="24" t="s">
        <v>84</v>
      </c>
      <c r="E67" t="s">
        <v>317</v>
      </c>
      <c r="F67" t="s">
        <v>318</v>
      </c>
      <c r="G67" s="23">
        <v>37866</v>
      </c>
      <c r="H67" t="s">
        <v>414</v>
      </c>
      <c r="I67" s="24">
        <v>2022</v>
      </c>
      <c r="J67" s="24" t="s">
        <v>488</v>
      </c>
    </row>
    <row r="68" spans="1:10" x14ac:dyDescent="0.3">
      <c r="A68" s="7" t="s">
        <v>15</v>
      </c>
      <c r="B68" s="24" t="s">
        <v>65</v>
      </c>
      <c r="C68" s="24" t="s">
        <v>49</v>
      </c>
      <c r="D68" s="24" t="s">
        <v>16</v>
      </c>
      <c r="E68" t="s">
        <v>317</v>
      </c>
      <c r="F68" t="s">
        <v>367</v>
      </c>
      <c r="G68" s="23">
        <v>38517</v>
      </c>
      <c r="H68" t="s">
        <v>489</v>
      </c>
      <c r="I68" s="24">
        <v>2023</v>
      </c>
      <c r="J68" s="24" t="s">
        <v>457</v>
      </c>
    </row>
    <row r="69" spans="1:10" x14ac:dyDescent="0.3">
      <c r="A69" s="7" t="s">
        <v>15</v>
      </c>
      <c r="B69" s="24" t="s">
        <v>555</v>
      </c>
      <c r="C69" s="24" t="s">
        <v>126</v>
      </c>
      <c r="D69" s="24" t="s">
        <v>84</v>
      </c>
      <c r="E69" t="s">
        <v>556</v>
      </c>
      <c r="F69" t="s">
        <v>557</v>
      </c>
      <c r="G69" s="23">
        <v>38301</v>
      </c>
      <c r="H69" t="s">
        <v>601</v>
      </c>
      <c r="I69" s="24">
        <v>2023</v>
      </c>
      <c r="J69" s="24" t="s">
        <v>458</v>
      </c>
    </row>
    <row r="70" spans="1:10" x14ac:dyDescent="0.3">
      <c r="A70" s="7" t="s">
        <v>15</v>
      </c>
      <c r="B70" s="24" t="s">
        <v>552</v>
      </c>
      <c r="C70" s="24" t="s">
        <v>551</v>
      </c>
      <c r="D70" s="24" t="s">
        <v>16</v>
      </c>
      <c r="E70" t="s">
        <v>553</v>
      </c>
      <c r="F70" t="s">
        <v>554</v>
      </c>
      <c r="G70" s="23">
        <v>38299</v>
      </c>
      <c r="H70" t="s">
        <v>600</v>
      </c>
      <c r="I70" s="24">
        <v>2023</v>
      </c>
      <c r="J70" s="24" t="s">
        <v>482</v>
      </c>
    </row>
    <row r="71" spans="1:10" x14ac:dyDescent="0.3">
      <c r="A71" s="7" t="s">
        <v>15</v>
      </c>
      <c r="B71" s="24" t="s">
        <v>113</v>
      </c>
      <c r="C71" s="24" t="s">
        <v>109</v>
      </c>
      <c r="D71" s="24" t="s">
        <v>84</v>
      </c>
      <c r="E71" t="s">
        <v>303</v>
      </c>
      <c r="F71" t="s">
        <v>304</v>
      </c>
      <c r="G71" s="23">
        <v>37644</v>
      </c>
      <c r="H71" t="s">
        <v>415</v>
      </c>
      <c r="I71" s="24">
        <v>2022</v>
      </c>
      <c r="J71" s="24" t="s">
        <v>457</v>
      </c>
    </row>
    <row r="72" spans="1:10" x14ac:dyDescent="0.3">
      <c r="A72" s="7" t="s">
        <v>15</v>
      </c>
      <c r="B72" s="24" t="s">
        <v>26</v>
      </c>
      <c r="C72" s="24" t="s">
        <v>529</v>
      </c>
      <c r="D72" s="24" t="s">
        <v>16</v>
      </c>
      <c r="E72" t="s">
        <v>305</v>
      </c>
      <c r="F72" t="s">
        <v>306</v>
      </c>
      <c r="G72" s="23">
        <v>37733</v>
      </c>
      <c r="H72" t="s">
        <v>416</v>
      </c>
      <c r="I72" s="24">
        <v>2022</v>
      </c>
      <c r="J72" s="24" t="s">
        <v>490</v>
      </c>
    </row>
    <row r="73" spans="1:10" x14ac:dyDescent="0.3">
      <c r="A73" s="7" t="s">
        <v>15</v>
      </c>
      <c r="B73" s="24" t="s">
        <v>564</v>
      </c>
      <c r="C73" s="24" t="s">
        <v>66</v>
      </c>
      <c r="D73" s="24" t="s">
        <v>16</v>
      </c>
      <c r="E73" t="s">
        <v>565</v>
      </c>
      <c r="F73" t="s">
        <v>566</v>
      </c>
      <c r="G73" s="23">
        <v>38551</v>
      </c>
      <c r="H73" t="s">
        <v>604</v>
      </c>
      <c r="I73" s="24">
        <v>2023</v>
      </c>
      <c r="J73" s="24" t="s">
        <v>605</v>
      </c>
    </row>
    <row r="74" spans="1:10" x14ac:dyDescent="0.3">
      <c r="A74" s="7" t="s">
        <v>15</v>
      </c>
      <c r="B74" s="24" t="s">
        <v>533</v>
      </c>
      <c r="C74" s="24" t="s">
        <v>49</v>
      </c>
      <c r="D74" s="24" t="s">
        <v>16</v>
      </c>
      <c r="E74" t="s">
        <v>534</v>
      </c>
      <c r="F74" t="s">
        <v>535</v>
      </c>
      <c r="G74" s="23">
        <v>36042</v>
      </c>
      <c r="H74" t="s">
        <v>592</v>
      </c>
      <c r="I74" s="24">
        <v>2023</v>
      </c>
      <c r="J74" s="24" t="s">
        <v>593</v>
      </c>
    </row>
    <row r="75" spans="1:10" x14ac:dyDescent="0.3">
      <c r="A75" s="7" t="s">
        <v>15</v>
      </c>
      <c r="B75" s="24" t="s">
        <v>573</v>
      </c>
      <c r="C75" s="24" t="s">
        <v>85</v>
      </c>
      <c r="D75" s="24" t="s">
        <v>84</v>
      </c>
      <c r="E75" t="s">
        <v>574</v>
      </c>
      <c r="F75" t="s">
        <v>575</v>
      </c>
      <c r="G75" s="23">
        <v>38639</v>
      </c>
      <c r="H75" t="s">
        <v>609</v>
      </c>
      <c r="I75" s="24">
        <v>2023</v>
      </c>
      <c r="J75" s="24" t="s">
        <v>593</v>
      </c>
    </row>
    <row r="76" spans="1:10" x14ac:dyDescent="0.3">
      <c r="A76" s="7" t="s">
        <v>15</v>
      </c>
      <c r="B76" s="24" t="s">
        <v>540</v>
      </c>
      <c r="C76" s="24" t="s">
        <v>66</v>
      </c>
      <c r="D76" s="24" t="s">
        <v>16</v>
      </c>
      <c r="E76" t="s">
        <v>541</v>
      </c>
      <c r="F76" t="s">
        <v>542</v>
      </c>
      <c r="G76" s="23">
        <v>37764</v>
      </c>
      <c r="H76" t="s">
        <v>596</v>
      </c>
      <c r="I76" s="24">
        <v>2023</v>
      </c>
      <c r="J76" s="24" t="s">
        <v>458</v>
      </c>
    </row>
    <row r="77" spans="1:10" x14ac:dyDescent="0.3">
      <c r="A77" s="7" t="s">
        <v>15</v>
      </c>
      <c r="B77" s="24" t="s">
        <v>298</v>
      </c>
      <c r="C77" s="24" t="s">
        <v>117</v>
      </c>
      <c r="D77" s="24" t="s">
        <v>84</v>
      </c>
      <c r="E77" t="s">
        <v>299</v>
      </c>
      <c r="F77" t="s">
        <v>300</v>
      </c>
      <c r="G77" s="23">
        <v>37420</v>
      </c>
      <c r="H77" t="s">
        <v>417</v>
      </c>
      <c r="I77" s="24">
        <v>2022</v>
      </c>
      <c r="J77" s="24" t="s">
        <v>457</v>
      </c>
    </row>
    <row r="78" spans="1:10" x14ac:dyDescent="0.3">
      <c r="A78" s="7" t="s">
        <v>15</v>
      </c>
      <c r="B78" s="24" t="s">
        <v>147</v>
      </c>
      <c r="C78" s="24" t="s">
        <v>131</v>
      </c>
      <c r="D78" s="24" t="s">
        <v>84</v>
      </c>
      <c r="E78" t="s">
        <v>360</v>
      </c>
      <c r="F78" t="s">
        <v>361</v>
      </c>
      <c r="G78" s="23">
        <v>38089</v>
      </c>
      <c r="H78" t="s">
        <v>491</v>
      </c>
      <c r="I78" s="24">
        <v>2023</v>
      </c>
      <c r="J78" s="24" t="s">
        <v>460</v>
      </c>
    </row>
    <row r="79" spans="1:10" x14ac:dyDescent="0.3">
      <c r="A79" s="7" t="s">
        <v>15</v>
      </c>
      <c r="B79" s="24" t="s">
        <v>40</v>
      </c>
      <c r="C79" s="24" t="s">
        <v>536</v>
      </c>
      <c r="D79" s="24" t="s">
        <v>16</v>
      </c>
      <c r="E79" t="s">
        <v>253</v>
      </c>
      <c r="F79" t="s">
        <v>254</v>
      </c>
      <c r="G79" s="23">
        <v>36463</v>
      </c>
      <c r="H79" t="s">
        <v>492</v>
      </c>
      <c r="I79" s="24">
        <v>2022</v>
      </c>
      <c r="J79" s="24" t="s">
        <v>455</v>
      </c>
    </row>
    <row r="80" spans="1:10" x14ac:dyDescent="0.3">
      <c r="A80" s="7" t="s">
        <v>15</v>
      </c>
      <c r="B80" s="24" t="s">
        <v>53</v>
      </c>
      <c r="C80" s="24" t="s">
        <v>49</v>
      </c>
      <c r="D80" s="24" t="s">
        <v>16</v>
      </c>
      <c r="E80" t="s">
        <v>340</v>
      </c>
      <c r="F80" t="s">
        <v>341</v>
      </c>
      <c r="G80" s="23">
        <v>38255</v>
      </c>
      <c r="H80" t="s">
        <v>418</v>
      </c>
      <c r="I80" s="24">
        <v>2022</v>
      </c>
      <c r="J80" s="24" t="s">
        <v>493</v>
      </c>
    </row>
    <row r="81" spans="1:10" x14ac:dyDescent="0.3">
      <c r="A81" s="7" t="s">
        <v>15</v>
      </c>
      <c r="B81" s="24" t="s">
        <v>68</v>
      </c>
      <c r="C81" s="24" t="s">
        <v>66</v>
      </c>
      <c r="D81" s="24" t="s">
        <v>16</v>
      </c>
      <c r="E81" t="s">
        <v>301</v>
      </c>
      <c r="F81" t="s">
        <v>302</v>
      </c>
      <c r="G81" s="23">
        <v>37637</v>
      </c>
      <c r="H81" t="s">
        <v>419</v>
      </c>
      <c r="I81" s="24">
        <v>2022</v>
      </c>
      <c r="J81" s="24" t="s">
        <v>470</v>
      </c>
    </row>
    <row r="82" spans="1:10" x14ac:dyDescent="0.3">
      <c r="A82" s="15" t="s">
        <v>148</v>
      </c>
      <c r="B82" s="24" t="s">
        <v>164</v>
      </c>
      <c r="C82" s="24" t="s">
        <v>529</v>
      </c>
      <c r="D82" s="24" t="s">
        <v>16</v>
      </c>
      <c r="E82" t="s">
        <v>446</v>
      </c>
      <c r="F82" t="s">
        <v>447</v>
      </c>
      <c r="G82" s="23">
        <v>37581</v>
      </c>
      <c r="H82" t="s">
        <v>420</v>
      </c>
      <c r="I82" s="24">
        <v>2022</v>
      </c>
    </row>
    <row r="83" spans="1:10" x14ac:dyDescent="0.3">
      <c r="A83" s="7" t="s">
        <v>15</v>
      </c>
      <c r="B83" s="24" t="s">
        <v>543</v>
      </c>
      <c r="C83" s="24" t="s">
        <v>131</v>
      </c>
      <c r="D83" s="24" t="s">
        <v>84</v>
      </c>
      <c r="E83" t="s">
        <v>544</v>
      </c>
      <c r="F83" t="s">
        <v>545</v>
      </c>
      <c r="G83" s="23">
        <v>38178</v>
      </c>
      <c r="H83" t="s">
        <v>597</v>
      </c>
      <c r="I83" s="24">
        <v>2023</v>
      </c>
      <c r="J83" s="24" t="s">
        <v>458</v>
      </c>
    </row>
    <row r="84" spans="1:10" x14ac:dyDescent="0.3">
      <c r="A84" s="7" t="s">
        <v>15</v>
      </c>
      <c r="B84" s="24" t="s">
        <v>63</v>
      </c>
      <c r="C84" s="24" t="s">
        <v>49</v>
      </c>
      <c r="D84" s="24" t="s">
        <v>16</v>
      </c>
      <c r="E84" t="s">
        <v>272</v>
      </c>
      <c r="F84" t="s">
        <v>273</v>
      </c>
      <c r="G84" s="23">
        <v>37460</v>
      </c>
      <c r="H84" t="s">
        <v>421</v>
      </c>
      <c r="I84" s="24">
        <v>2022</v>
      </c>
      <c r="J84" s="24" t="s">
        <v>458</v>
      </c>
    </row>
    <row r="85" spans="1:10" x14ac:dyDescent="0.3">
      <c r="A85" s="15" t="s">
        <v>148</v>
      </c>
      <c r="B85" s="24" t="s">
        <v>526</v>
      </c>
      <c r="C85" s="24" t="s">
        <v>131</v>
      </c>
      <c r="D85" s="24" t="s">
        <v>84</v>
      </c>
      <c r="E85" t="s">
        <v>527</v>
      </c>
      <c r="F85" t="s">
        <v>528</v>
      </c>
      <c r="G85" s="23">
        <v>38490</v>
      </c>
      <c r="H85" t="s">
        <v>590</v>
      </c>
      <c r="I85" s="24">
        <v>2023</v>
      </c>
      <c r="J85" s="24" t="s">
        <v>458</v>
      </c>
    </row>
    <row r="86" spans="1:10" x14ac:dyDescent="0.3">
      <c r="A86" s="7" t="s">
        <v>15</v>
      </c>
      <c r="B86" s="24" t="s">
        <v>19</v>
      </c>
      <c r="C86" s="24" t="s">
        <v>536</v>
      </c>
      <c r="D86" s="24" t="s">
        <v>16</v>
      </c>
      <c r="E86" t="s">
        <v>289</v>
      </c>
      <c r="F86" t="s">
        <v>290</v>
      </c>
      <c r="G86" s="23">
        <v>36991</v>
      </c>
      <c r="H86" t="s">
        <v>422</v>
      </c>
      <c r="I86" s="24">
        <v>2022</v>
      </c>
      <c r="J86" s="24" t="s">
        <v>462</v>
      </c>
    </row>
    <row r="87" spans="1:10" x14ac:dyDescent="0.3">
      <c r="A87" s="7" t="s">
        <v>15</v>
      </c>
      <c r="B87" s="24" t="s">
        <v>44</v>
      </c>
      <c r="C87" s="24" t="s">
        <v>529</v>
      </c>
      <c r="D87" s="24" t="s">
        <v>16</v>
      </c>
      <c r="E87" t="s">
        <v>353</v>
      </c>
      <c r="F87" t="s">
        <v>354</v>
      </c>
      <c r="G87" s="23">
        <v>36496</v>
      </c>
      <c r="H87" t="s">
        <v>494</v>
      </c>
      <c r="I87" s="24">
        <v>2023</v>
      </c>
      <c r="J87" s="24" t="s">
        <v>471</v>
      </c>
    </row>
    <row r="88" spans="1:10" x14ac:dyDescent="0.3">
      <c r="A88" s="15" t="s">
        <v>148</v>
      </c>
      <c r="B88" s="24" t="s">
        <v>517</v>
      </c>
      <c r="C88" s="24" t="s">
        <v>66</v>
      </c>
      <c r="D88" s="24" t="s">
        <v>16</v>
      </c>
      <c r="E88" t="s">
        <v>518</v>
      </c>
      <c r="F88" t="s">
        <v>519</v>
      </c>
      <c r="G88" s="23">
        <v>38091</v>
      </c>
      <c r="H88" t="s">
        <v>587</v>
      </c>
      <c r="I88" s="24">
        <v>2023</v>
      </c>
      <c r="J88" s="24" t="s">
        <v>483</v>
      </c>
    </row>
    <row r="89" spans="1:10" x14ac:dyDescent="0.3">
      <c r="A89" s="7" t="s">
        <v>15</v>
      </c>
      <c r="B89" s="24" t="s">
        <v>48</v>
      </c>
      <c r="C89" s="24" t="s">
        <v>536</v>
      </c>
      <c r="D89" s="24" t="s">
        <v>16</v>
      </c>
      <c r="E89" t="s">
        <v>320</v>
      </c>
      <c r="F89" t="s">
        <v>359</v>
      </c>
      <c r="G89" s="23">
        <v>38077</v>
      </c>
      <c r="H89" t="s">
        <v>495</v>
      </c>
      <c r="I89" s="24">
        <v>2023</v>
      </c>
      <c r="J89" s="24" t="s">
        <v>457</v>
      </c>
    </row>
    <row r="90" spans="1:10" x14ac:dyDescent="0.3">
      <c r="A90" s="7" t="s">
        <v>15</v>
      </c>
      <c r="B90" s="24" t="s">
        <v>319</v>
      </c>
      <c r="C90" s="24" t="s">
        <v>536</v>
      </c>
      <c r="D90" s="24" t="s">
        <v>16</v>
      </c>
      <c r="E90" t="s">
        <v>320</v>
      </c>
      <c r="F90" t="s">
        <v>321</v>
      </c>
      <c r="G90" s="23">
        <v>37919</v>
      </c>
      <c r="H90" t="s">
        <v>423</v>
      </c>
      <c r="I90" s="24">
        <v>2022</v>
      </c>
      <c r="J90" s="24" t="s">
        <v>454</v>
      </c>
    </row>
    <row r="91" spans="1:10" x14ac:dyDescent="0.3">
      <c r="A91" s="7" t="s">
        <v>15</v>
      </c>
      <c r="B91" s="24" t="s">
        <v>537</v>
      </c>
      <c r="C91" s="24" t="s">
        <v>85</v>
      </c>
      <c r="D91" s="24" t="s">
        <v>84</v>
      </c>
      <c r="E91" t="s">
        <v>538</v>
      </c>
      <c r="F91" t="s">
        <v>539</v>
      </c>
      <c r="G91" s="23">
        <v>38446</v>
      </c>
      <c r="H91" t="s">
        <v>594</v>
      </c>
      <c r="I91" s="24">
        <v>2023</v>
      </c>
      <c r="J91" s="24" t="s">
        <v>595</v>
      </c>
    </row>
    <row r="92" spans="1:10" x14ac:dyDescent="0.3">
      <c r="A92" s="7" t="s">
        <v>15</v>
      </c>
      <c r="B92" s="24" t="s">
        <v>30</v>
      </c>
      <c r="C92" s="24" t="s">
        <v>536</v>
      </c>
      <c r="D92" s="24" t="s">
        <v>16</v>
      </c>
      <c r="E92" t="s">
        <v>326</v>
      </c>
      <c r="F92" t="s">
        <v>327</v>
      </c>
      <c r="G92" s="23">
        <v>38093</v>
      </c>
      <c r="H92" t="s">
        <v>424</v>
      </c>
      <c r="I92" s="24">
        <v>2022</v>
      </c>
      <c r="J92" s="24" t="s">
        <v>496</v>
      </c>
    </row>
    <row r="93" spans="1:10" x14ac:dyDescent="0.3">
      <c r="A93" s="7" t="s">
        <v>15</v>
      </c>
      <c r="B93" s="24" t="s">
        <v>128</v>
      </c>
      <c r="C93" s="24" t="s">
        <v>126</v>
      </c>
      <c r="D93" s="24" t="s">
        <v>84</v>
      </c>
      <c r="E93" t="s">
        <v>311</v>
      </c>
      <c r="F93" t="s">
        <v>312</v>
      </c>
      <c r="G93" s="23">
        <v>37819</v>
      </c>
      <c r="H93" t="s">
        <v>425</v>
      </c>
      <c r="I93" s="24">
        <v>2022</v>
      </c>
      <c r="J93" s="24" t="s">
        <v>473</v>
      </c>
    </row>
    <row r="94" spans="1:10" x14ac:dyDescent="0.3">
      <c r="A94" s="7" t="s">
        <v>15</v>
      </c>
      <c r="B94" s="24" t="s">
        <v>561</v>
      </c>
      <c r="C94" s="24" t="s">
        <v>117</v>
      </c>
      <c r="D94" s="24" t="s">
        <v>84</v>
      </c>
      <c r="E94" t="s">
        <v>562</v>
      </c>
      <c r="F94" t="s">
        <v>563</v>
      </c>
      <c r="G94" s="23">
        <v>38506</v>
      </c>
      <c r="H94" t="s">
        <v>603</v>
      </c>
      <c r="I94" s="24">
        <v>2023</v>
      </c>
      <c r="J94" s="24" t="s">
        <v>458</v>
      </c>
    </row>
    <row r="95" spans="1:10" x14ac:dyDescent="0.3">
      <c r="A95" s="7" t="s">
        <v>15</v>
      </c>
      <c r="B95" s="24" t="s">
        <v>34</v>
      </c>
      <c r="C95" s="24" t="s">
        <v>536</v>
      </c>
      <c r="D95" s="24" t="s">
        <v>16</v>
      </c>
      <c r="E95" t="s">
        <v>259</v>
      </c>
      <c r="F95" t="s">
        <v>260</v>
      </c>
      <c r="G95" s="23">
        <v>36924</v>
      </c>
      <c r="H95" t="s">
        <v>426</v>
      </c>
      <c r="I95" s="24">
        <v>2022</v>
      </c>
      <c r="J95" s="24" t="s">
        <v>486</v>
      </c>
    </row>
    <row r="96" spans="1:10" x14ac:dyDescent="0.3">
      <c r="A96" s="7" t="s">
        <v>15</v>
      </c>
      <c r="B96" s="24" t="s">
        <v>80</v>
      </c>
      <c r="C96" s="24" t="s">
        <v>66</v>
      </c>
      <c r="D96" s="24" t="s">
        <v>16</v>
      </c>
      <c r="E96" t="s">
        <v>287</v>
      </c>
      <c r="F96" t="s">
        <v>288</v>
      </c>
      <c r="G96" s="23">
        <v>36880</v>
      </c>
      <c r="H96" t="s">
        <v>427</v>
      </c>
      <c r="I96" s="24">
        <v>2022</v>
      </c>
      <c r="J96" s="24" t="s">
        <v>469</v>
      </c>
    </row>
    <row r="97" spans="1:10" x14ac:dyDescent="0.3">
      <c r="A97" s="15" t="s">
        <v>148</v>
      </c>
      <c r="B97" s="24" t="s">
        <v>154</v>
      </c>
      <c r="C97" s="24" t="s">
        <v>85</v>
      </c>
      <c r="D97" s="24" t="s">
        <v>84</v>
      </c>
      <c r="E97" t="s">
        <v>437</v>
      </c>
      <c r="F97" t="s">
        <v>438</v>
      </c>
      <c r="G97" s="23">
        <v>35840</v>
      </c>
      <c r="H97" t="s">
        <v>428</v>
      </c>
      <c r="I97" s="24">
        <v>2022</v>
      </c>
    </row>
    <row r="98" spans="1:10" x14ac:dyDescent="0.3">
      <c r="A98" s="15" t="s">
        <v>148</v>
      </c>
      <c r="B98" s="24" t="s">
        <v>154</v>
      </c>
      <c r="C98" s="24" t="s">
        <v>85</v>
      </c>
      <c r="D98" s="24" t="s">
        <v>84</v>
      </c>
      <c r="E98" t="s">
        <v>437</v>
      </c>
      <c r="F98" t="s">
        <v>438</v>
      </c>
      <c r="G98" s="23">
        <v>35840</v>
      </c>
      <c r="H98" t="s">
        <v>428</v>
      </c>
      <c r="I98" s="24">
        <v>2022</v>
      </c>
    </row>
    <row r="99" spans="1:10" x14ac:dyDescent="0.3">
      <c r="A99" s="7" t="s">
        <v>15</v>
      </c>
      <c r="B99" s="24" t="s">
        <v>734</v>
      </c>
      <c r="C99" s="24" t="s">
        <v>536</v>
      </c>
      <c r="D99" s="24" t="s">
        <v>84</v>
      </c>
      <c r="E99" t="s">
        <v>730</v>
      </c>
      <c r="F99" t="s">
        <v>731</v>
      </c>
      <c r="G99" s="23">
        <v>36670</v>
      </c>
      <c r="H99" t="s">
        <v>732</v>
      </c>
      <c r="I99" s="24">
        <v>2024</v>
      </c>
      <c r="J99" s="24" t="s">
        <v>471</v>
      </c>
    </row>
    <row r="100" spans="1:10" x14ac:dyDescent="0.3">
      <c r="A100" s="7" t="s">
        <v>15</v>
      </c>
      <c r="B100" s="24" t="s">
        <v>738</v>
      </c>
      <c r="C100" s="24" t="s">
        <v>49</v>
      </c>
      <c r="D100" s="24" t="s">
        <v>16</v>
      </c>
      <c r="E100" t="s">
        <v>740</v>
      </c>
      <c r="F100" t="s">
        <v>741</v>
      </c>
      <c r="G100" s="23">
        <v>38170</v>
      </c>
      <c r="H100" t="s">
        <v>742</v>
      </c>
      <c r="I100" s="24">
        <v>2024</v>
      </c>
      <c r="J100" s="24" t="s">
        <v>482</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D478D-28A5-4A3C-A95C-D15626A66D3D}">
  <sheetPr codeName="Sheet7"/>
  <dimension ref="A1:R617"/>
  <sheetViews>
    <sheetView zoomScale="66" workbookViewId="0">
      <selection activeCell="L8" sqref="L8"/>
    </sheetView>
  </sheetViews>
  <sheetFormatPr defaultRowHeight="14.4" x14ac:dyDescent="0.3"/>
  <cols>
    <col min="1" max="1" width="12.44140625" bestFit="1" customWidth="1"/>
    <col min="2" max="2" width="38.109375" bestFit="1" customWidth="1"/>
    <col min="3" max="3" width="7.33203125" bestFit="1" customWidth="1"/>
    <col min="4" max="4" width="9.33203125" style="23" bestFit="1" customWidth="1"/>
    <col min="5" max="5" width="8.33203125" bestFit="1" customWidth="1"/>
    <col min="6" max="6" width="9" bestFit="1" customWidth="1"/>
    <col min="7" max="7" width="11.44140625" bestFit="1" customWidth="1"/>
    <col min="8" max="8" width="13.77734375" bestFit="1" customWidth="1"/>
    <col min="9" max="9" width="11.44140625" bestFit="1" customWidth="1"/>
    <col min="10" max="10" width="9.5546875" bestFit="1" customWidth="1"/>
    <col min="11" max="11" width="10.5546875" bestFit="1" customWidth="1"/>
    <col min="12" max="12" width="10.88671875" bestFit="1" customWidth="1"/>
    <col min="13" max="13" width="13.21875" bestFit="1" customWidth="1"/>
    <col min="14" max="14" width="13.44140625" bestFit="1" customWidth="1"/>
    <col min="15" max="15" width="9.33203125" bestFit="1" customWidth="1"/>
    <col min="16" max="16" width="11.44140625" bestFit="1" customWidth="1"/>
    <col min="17" max="17" width="7.6640625" bestFit="1" customWidth="1"/>
    <col min="18" max="18" width="11.21875" customWidth="1"/>
    <col min="19" max="19" width="10.6640625" bestFit="1" customWidth="1"/>
    <col min="20" max="20" width="13.6640625" customWidth="1"/>
    <col min="21" max="21" width="35.88671875" bestFit="1" customWidth="1"/>
    <col min="22" max="22" width="9" bestFit="1" customWidth="1"/>
    <col min="23" max="23" width="9.88671875" bestFit="1" customWidth="1"/>
    <col min="24" max="24" width="30.88671875" bestFit="1" customWidth="1"/>
    <col min="25" max="25" width="12.44140625" bestFit="1" customWidth="1"/>
    <col min="26" max="26" width="7.44140625" bestFit="1" customWidth="1"/>
    <col min="27" max="27" width="10.6640625" bestFit="1" customWidth="1"/>
    <col min="28" max="28" width="11.5546875" bestFit="1" customWidth="1"/>
    <col min="29" max="29" width="16.77734375" bestFit="1" customWidth="1"/>
    <col min="30" max="30" width="18.109375" bestFit="1" customWidth="1"/>
    <col min="31" max="31" width="13.21875" bestFit="1" customWidth="1"/>
    <col min="32" max="32" width="13.6640625" bestFit="1" customWidth="1"/>
  </cols>
  <sheetData>
    <row r="1" spans="1:18" x14ac:dyDescent="0.3">
      <c r="A1" t="s">
        <v>713</v>
      </c>
      <c r="B1" t="s">
        <v>512</v>
      </c>
      <c r="C1" t="s">
        <v>513</v>
      </c>
      <c r="D1" s="23" t="s">
        <v>505</v>
      </c>
      <c r="E1" t="s">
        <v>370</v>
      </c>
      <c r="F1" t="s">
        <v>735</v>
      </c>
      <c r="G1" t="s">
        <v>371</v>
      </c>
      <c r="H1" t="s">
        <v>577</v>
      </c>
      <c r="I1" t="s">
        <v>579</v>
      </c>
      <c r="J1" t="s">
        <v>578</v>
      </c>
      <c r="K1" t="s">
        <v>580</v>
      </c>
      <c r="L1" t="s">
        <v>576</v>
      </c>
      <c r="M1" t="s">
        <v>581</v>
      </c>
      <c r="N1" t="s">
        <v>582</v>
      </c>
      <c r="O1" t="s">
        <v>714</v>
      </c>
      <c r="P1" t="s">
        <v>715</v>
      </c>
      <c r="Q1" t="s">
        <v>711</v>
      </c>
      <c r="R1" t="s">
        <v>712</v>
      </c>
    </row>
    <row r="2" spans="1:18" x14ac:dyDescent="0.3">
      <c r="A2" t="s">
        <v>504</v>
      </c>
      <c r="D2" s="23">
        <v>45108</v>
      </c>
      <c r="E2">
        <v>139.9</v>
      </c>
      <c r="G2">
        <v>194</v>
      </c>
      <c r="O2">
        <v>23.2</v>
      </c>
      <c r="P2">
        <v>34.799999999999997</v>
      </c>
      <c r="Q2">
        <v>37.200000000000003</v>
      </c>
      <c r="R2">
        <v>31.1</v>
      </c>
    </row>
    <row r="3" spans="1:18" x14ac:dyDescent="0.3">
      <c r="A3" t="s">
        <v>503</v>
      </c>
      <c r="D3" s="23">
        <v>45108</v>
      </c>
      <c r="E3">
        <v>169.3</v>
      </c>
      <c r="G3">
        <v>188.3</v>
      </c>
      <c r="O3">
        <v>28.7</v>
      </c>
      <c r="P3">
        <v>23.2</v>
      </c>
      <c r="Q3">
        <v>47.7</v>
      </c>
      <c r="R3">
        <v>38.5</v>
      </c>
    </row>
    <row r="4" spans="1:18" x14ac:dyDescent="0.3">
      <c r="A4" t="s">
        <v>725</v>
      </c>
      <c r="B4" t="s">
        <v>736</v>
      </c>
      <c r="C4" t="s">
        <v>85</v>
      </c>
      <c r="D4" s="23">
        <v>45372</v>
      </c>
    </row>
    <row r="5" spans="1:18" x14ac:dyDescent="0.3">
      <c r="A5" t="s">
        <v>725</v>
      </c>
      <c r="B5" t="s">
        <v>736</v>
      </c>
      <c r="C5" t="s">
        <v>85</v>
      </c>
      <c r="D5" s="23">
        <v>44986</v>
      </c>
      <c r="L5">
        <v>80</v>
      </c>
      <c r="M5">
        <v>80</v>
      </c>
      <c r="N5">
        <v>110</v>
      </c>
    </row>
    <row r="6" spans="1:18" x14ac:dyDescent="0.3">
      <c r="A6" t="s">
        <v>725</v>
      </c>
      <c r="B6" t="s">
        <v>736</v>
      </c>
      <c r="C6" t="s">
        <v>85</v>
      </c>
      <c r="D6" s="23">
        <v>45108</v>
      </c>
      <c r="H6">
        <v>2.2599999999999998</v>
      </c>
      <c r="I6">
        <v>6.06</v>
      </c>
      <c r="J6">
        <v>9.7200000000000006</v>
      </c>
      <c r="K6">
        <v>1.54</v>
      </c>
    </row>
    <row r="7" spans="1:18" x14ac:dyDescent="0.3">
      <c r="A7" t="s">
        <v>725</v>
      </c>
      <c r="B7" t="s">
        <v>736</v>
      </c>
      <c r="C7" t="s">
        <v>85</v>
      </c>
      <c r="D7" s="23">
        <v>45078</v>
      </c>
      <c r="L7">
        <v>80</v>
      </c>
    </row>
    <row r="8" spans="1:18" x14ac:dyDescent="0.3">
      <c r="A8" t="s">
        <v>727</v>
      </c>
      <c r="B8" t="s">
        <v>737</v>
      </c>
      <c r="C8" t="s">
        <v>85</v>
      </c>
      <c r="D8" s="23">
        <v>44986</v>
      </c>
      <c r="L8">
        <v>90</v>
      </c>
      <c r="M8">
        <v>90</v>
      </c>
      <c r="N8">
        <v>130</v>
      </c>
    </row>
    <row r="9" spans="1:18" x14ac:dyDescent="0.3">
      <c r="A9" t="s">
        <v>727</v>
      </c>
      <c r="B9" t="s">
        <v>737</v>
      </c>
      <c r="C9" t="s">
        <v>85</v>
      </c>
      <c r="D9" s="23">
        <v>45372</v>
      </c>
      <c r="F9">
        <v>5.35</v>
      </c>
      <c r="H9">
        <v>1.63</v>
      </c>
      <c r="I9">
        <v>5</v>
      </c>
      <c r="J9">
        <v>7.95</v>
      </c>
      <c r="K9">
        <v>2.34</v>
      </c>
      <c r="L9">
        <v>90</v>
      </c>
      <c r="M9">
        <v>95</v>
      </c>
      <c r="N9">
        <v>150</v>
      </c>
    </row>
    <row r="10" spans="1:18" x14ac:dyDescent="0.3">
      <c r="A10" t="s">
        <v>46</v>
      </c>
      <c r="B10" t="s">
        <v>649</v>
      </c>
      <c r="C10" t="s">
        <v>529</v>
      </c>
      <c r="D10" s="23">
        <v>45231</v>
      </c>
      <c r="E10">
        <v>72.7</v>
      </c>
      <c r="G10">
        <v>178.8</v>
      </c>
      <c r="O10">
        <v>7.8</v>
      </c>
      <c r="P10">
        <v>37.299999999999997</v>
      </c>
      <c r="Q10">
        <v>22.7</v>
      </c>
      <c r="R10">
        <v>10.7</v>
      </c>
    </row>
    <row r="11" spans="1:18" x14ac:dyDescent="0.3">
      <c r="A11" t="s">
        <v>46</v>
      </c>
      <c r="B11" t="s">
        <v>649</v>
      </c>
      <c r="C11" t="s">
        <v>529</v>
      </c>
      <c r="D11" s="23">
        <v>44986</v>
      </c>
      <c r="L11">
        <v>90</v>
      </c>
      <c r="M11">
        <v>105</v>
      </c>
      <c r="N11">
        <v>130</v>
      </c>
    </row>
    <row r="12" spans="1:18" x14ac:dyDescent="0.3">
      <c r="A12" t="s">
        <v>46</v>
      </c>
      <c r="B12" t="s">
        <v>649</v>
      </c>
      <c r="C12" t="s">
        <v>529</v>
      </c>
      <c r="D12" s="23">
        <v>45139</v>
      </c>
      <c r="E12">
        <v>73.5</v>
      </c>
      <c r="G12">
        <v>177.5</v>
      </c>
      <c r="O12">
        <v>8.6999999999999993</v>
      </c>
      <c r="P12">
        <v>37.299999999999997</v>
      </c>
      <c r="Q12">
        <v>23.3</v>
      </c>
      <c r="R12">
        <v>11.9</v>
      </c>
    </row>
    <row r="13" spans="1:18" x14ac:dyDescent="0.3">
      <c r="A13" t="s">
        <v>46</v>
      </c>
      <c r="B13" t="s">
        <v>649</v>
      </c>
      <c r="C13" t="s">
        <v>529</v>
      </c>
      <c r="D13" s="23">
        <v>45372</v>
      </c>
      <c r="F13">
        <v>4.53</v>
      </c>
      <c r="H13">
        <v>1.48</v>
      </c>
      <c r="I13">
        <v>4.47</v>
      </c>
      <c r="J13">
        <v>7.2</v>
      </c>
      <c r="K13">
        <v>2.82</v>
      </c>
      <c r="L13">
        <v>85</v>
      </c>
      <c r="M13">
        <v>100</v>
      </c>
      <c r="N13">
        <v>140</v>
      </c>
    </row>
    <row r="14" spans="1:18" x14ac:dyDescent="0.3">
      <c r="A14" t="s">
        <v>46</v>
      </c>
      <c r="B14" t="s">
        <v>649</v>
      </c>
      <c r="C14" t="s">
        <v>529</v>
      </c>
      <c r="D14" s="23">
        <v>45108</v>
      </c>
      <c r="E14">
        <v>75</v>
      </c>
      <c r="G14">
        <v>179.2</v>
      </c>
      <c r="O14">
        <v>8.6999999999999993</v>
      </c>
      <c r="P14">
        <v>38.200000000000003</v>
      </c>
      <c r="Q14">
        <v>23.4</v>
      </c>
      <c r="R14">
        <v>11.2</v>
      </c>
    </row>
    <row r="15" spans="1:18" x14ac:dyDescent="0.3">
      <c r="A15" t="s">
        <v>46</v>
      </c>
      <c r="B15" t="s">
        <v>649</v>
      </c>
      <c r="C15" t="s">
        <v>529</v>
      </c>
      <c r="D15" s="23">
        <v>45251</v>
      </c>
      <c r="L15">
        <v>80</v>
      </c>
      <c r="M15">
        <v>90</v>
      </c>
      <c r="N15">
        <v>130</v>
      </c>
    </row>
    <row r="16" spans="1:18" x14ac:dyDescent="0.3">
      <c r="A16" t="s">
        <v>46</v>
      </c>
      <c r="B16" t="s">
        <v>649</v>
      </c>
      <c r="C16" t="s">
        <v>529</v>
      </c>
      <c r="D16" s="23">
        <v>45078</v>
      </c>
      <c r="E16">
        <v>75</v>
      </c>
      <c r="G16">
        <v>177</v>
      </c>
      <c r="H16">
        <v>1.39</v>
      </c>
      <c r="I16">
        <v>4.33</v>
      </c>
      <c r="J16">
        <v>7.04</v>
      </c>
      <c r="K16">
        <v>2.7</v>
      </c>
      <c r="L16">
        <v>95</v>
      </c>
    </row>
    <row r="17" spans="1:18" x14ac:dyDescent="0.3">
      <c r="A17" t="s">
        <v>121</v>
      </c>
      <c r="B17" t="s">
        <v>652</v>
      </c>
      <c r="C17" t="s">
        <v>117</v>
      </c>
      <c r="D17" s="23">
        <v>45231</v>
      </c>
      <c r="E17">
        <v>95.7</v>
      </c>
      <c r="G17">
        <v>176.2</v>
      </c>
      <c r="O17">
        <v>15.3</v>
      </c>
      <c r="P17">
        <v>46.8</v>
      </c>
      <c r="Q17">
        <v>30.8</v>
      </c>
      <c r="R17">
        <v>15.3</v>
      </c>
    </row>
    <row r="18" spans="1:18" x14ac:dyDescent="0.3">
      <c r="A18" t="s">
        <v>121</v>
      </c>
      <c r="B18" t="s">
        <v>652</v>
      </c>
      <c r="C18" t="s">
        <v>117</v>
      </c>
      <c r="D18" s="23">
        <v>44896</v>
      </c>
      <c r="E18">
        <v>92.6</v>
      </c>
      <c r="H18">
        <v>1.65</v>
      </c>
      <c r="I18">
        <v>4.49</v>
      </c>
      <c r="J18">
        <v>7.62</v>
      </c>
      <c r="K18">
        <v>2.5499999999999998</v>
      </c>
    </row>
    <row r="19" spans="1:18" x14ac:dyDescent="0.3">
      <c r="A19" t="s">
        <v>121</v>
      </c>
      <c r="B19" t="s">
        <v>652</v>
      </c>
      <c r="C19" t="s">
        <v>117</v>
      </c>
      <c r="D19" s="23">
        <v>45139</v>
      </c>
      <c r="E19">
        <v>93.8</v>
      </c>
      <c r="G19">
        <v>177</v>
      </c>
      <c r="O19">
        <v>14.7</v>
      </c>
      <c r="P19">
        <v>46.1</v>
      </c>
      <c r="Q19">
        <v>29.9</v>
      </c>
      <c r="R19">
        <v>15.7</v>
      </c>
    </row>
    <row r="20" spans="1:18" x14ac:dyDescent="0.3">
      <c r="A20" t="s">
        <v>121</v>
      </c>
      <c r="B20" t="s">
        <v>652</v>
      </c>
      <c r="C20" t="s">
        <v>117</v>
      </c>
      <c r="D20" s="23">
        <v>44986</v>
      </c>
      <c r="L20">
        <v>135</v>
      </c>
      <c r="M20">
        <v>130</v>
      </c>
      <c r="N20">
        <v>195</v>
      </c>
    </row>
    <row r="21" spans="1:18" x14ac:dyDescent="0.3">
      <c r="A21" t="s">
        <v>121</v>
      </c>
      <c r="B21" t="s">
        <v>652</v>
      </c>
      <c r="C21" t="s">
        <v>117</v>
      </c>
      <c r="D21" s="23">
        <v>45108</v>
      </c>
      <c r="E21">
        <v>176.1</v>
      </c>
      <c r="G21">
        <v>176.1</v>
      </c>
      <c r="O21">
        <v>14.1</v>
      </c>
      <c r="P21">
        <v>47.1</v>
      </c>
      <c r="Q21">
        <v>30.7</v>
      </c>
      <c r="R21">
        <v>14.9</v>
      </c>
    </row>
    <row r="22" spans="1:18" x14ac:dyDescent="0.3">
      <c r="A22" t="s">
        <v>121</v>
      </c>
      <c r="B22" t="s">
        <v>652</v>
      </c>
      <c r="C22" t="s">
        <v>117</v>
      </c>
      <c r="D22" s="23">
        <v>45078</v>
      </c>
      <c r="E22">
        <v>94.7</v>
      </c>
      <c r="G22">
        <v>176.4</v>
      </c>
      <c r="H22">
        <v>1.53</v>
      </c>
      <c r="I22">
        <v>4.38</v>
      </c>
      <c r="J22">
        <v>7.09</v>
      </c>
    </row>
    <row r="23" spans="1:18" x14ac:dyDescent="0.3">
      <c r="A23" t="s">
        <v>48</v>
      </c>
      <c r="B23" t="s">
        <v>700</v>
      </c>
      <c r="C23" t="s">
        <v>536</v>
      </c>
      <c r="D23" s="23">
        <v>45231</v>
      </c>
      <c r="E23">
        <v>82.8</v>
      </c>
      <c r="G23">
        <v>186.2</v>
      </c>
      <c r="O23">
        <v>10.1</v>
      </c>
      <c r="P23">
        <v>41.8</v>
      </c>
      <c r="Q23">
        <v>23.9</v>
      </c>
      <c r="R23">
        <v>12.2</v>
      </c>
    </row>
    <row r="24" spans="1:18" x14ac:dyDescent="0.3">
      <c r="A24" t="s">
        <v>48</v>
      </c>
      <c r="B24" t="s">
        <v>700</v>
      </c>
      <c r="C24" t="s">
        <v>536</v>
      </c>
      <c r="D24" s="23">
        <v>45251</v>
      </c>
      <c r="H24">
        <v>1.47</v>
      </c>
      <c r="I24">
        <v>4.59</v>
      </c>
      <c r="J24">
        <v>7.55</v>
      </c>
      <c r="K24">
        <v>2.63</v>
      </c>
      <c r="L24">
        <v>90</v>
      </c>
      <c r="M24">
        <v>85</v>
      </c>
      <c r="N24">
        <v>130</v>
      </c>
    </row>
    <row r="25" spans="1:18" x14ac:dyDescent="0.3">
      <c r="A25" t="s">
        <v>48</v>
      </c>
      <c r="B25" t="s">
        <v>700</v>
      </c>
      <c r="C25" t="s">
        <v>536</v>
      </c>
      <c r="D25" s="23">
        <v>45139</v>
      </c>
      <c r="E25">
        <v>81.5</v>
      </c>
      <c r="G25">
        <v>181</v>
      </c>
      <c r="O25">
        <v>12.5</v>
      </c>
      <c r="P25">
        <v>39.200000000000003</v>
      </c>
      <c r="Q25">
        <v>24.9</v>
      </c>
      <c r="R25">
        <v>15.4</v>
      </c>
    </row>
    <row r="26" spans="1:18" x14ac:dyDescent="0.3">
      <c r="A26" t="s">
        <v>48</v>
      </c>
      <c r="B26" t="s">
        <v>700</v>
      </c>
      <c r="C26" t="s">
        <v>536</v>
      </c>
      <c r="D26" s="23">
        <v>45322</v>
      </c>
      <c r="H26">
        <v>1.48</v>
      </c>
      <c r="I26">
        <v>4.58</v>
      </c>
      <c r="J26">
        <v>7.88</v>
      </c>
      <c r="K26">
        <v>2.63</v>
      </c>
    </row>
    <row r="27" spans="1:18" x14ac:dyDescent="0.3">
      <c r="A27" t="s">
        <v>48</v>
      </c>
      <c r="B27" t="s">
        <v>700</v>
      </c>
      <c r="C27" t="s">
        <v>536</v>
      </c>
      <c r="D27" s="23">
        <v>45108</v>
      </c>
      <c r="E27">
        <v>79</v>
      </c>
      <c r="G27">
        <v>182</v>
      </c>
      <c r="O27">
        <v>10.7</v>
      </c>
      <c r="P27">
        <v>39</v>
      </c>
      <c r="Q27">
        <v>23.8</v>
      </c>
      <c r="R27">
        <v>13.5</v>
      </c>
    </row>
    <row r="28" spans="1:18" x14ac:dyDescent="0.3">
      <c r="A28" t="s">
        <v>48</v>
      </c>
      <c r="B28" t="s">
        <v>700</v>
      </c>
      <c r="C28" t="s">
        <v>536</v>
      </c>
      <c r="D28" s="23">
        <v>45078</v>
      </c>
      <c r="E28">
        <v>79.8</v>
      </c>
      <c r="G28">
        <v>183</v>
      </c>
      <c r="L28">
        <v>100</v>
      </c>
    </row>
    <row r="29" spans="1:18" x14ac:dyDescent="0.3">
      <c r="A29" t="s">
        <v>48</v>
      </c>
      <c r="B29" t="s">
        <v>700</v>
      </c>
      <c r="C29" t="s">
        <v>536</v>
      </c>
      <c r="D29" s="23">
        <v>45372</v>
      </c>
      <c r="F29">
        <v>4.5599999999999996</v>
      </c>
      <c r="H29">
        <v>1.46</v>
      </c>
      <c r="I29">
        <v>4.4400000000000004</v>
      </c>
      <c r="J29">
        <v>7.34</v>
      </c>
      <c r="K29">
        <v>2.7</v>
      </c>
      <c r="L29">
        <v>110</v>
      </c>
      <c r="M29">
        <v>110</v>
      </c>
      <c r="N29">
        <v>140</v>
      </c>
    </row>
    <row r="30" spans="1:18" x14ac:dyDescent="0.3">
      <c r="A30" t="s">
        <v>328</v>
      </c>
      <c r="B30" t="s">
        <v>657</v>
      </c>
      <c r="C30" t="s">
        <v>131</v>
      </c>
      <c r="D30" s="23">
        <v>45231</v>
      </c>
      <c r="E30">
        <v>69.8</v>
      </c>
      <c r="G30">
        <v>179</v>
      </c>
      <c r="O30">
        <v>5.2</v>
      </c>
      <c r="P30">
        <v>37.299999999999997</v>
      </c>
      <c r="Q30">
        <v>21.8</v>
      </c>
      <c r="R30">
        <v>7.4</v>
      </c>
    </row>
    <row r="31" spans="1:18" x14ac:dyDescent="0.3">
      <c r="A31" t="s">
        <v>328</v>
      </c>
      <c r="B31" t="s">
        <v>657</v>
      </c>
      <c r="C31" t="s">
        <v>131</v>
      </c>
      <c r="D31" s="23">
        <v>44896</v>
      </c>
      <c r="E31">
        <v>66.7</v>
      </c>
      <c r="H31">
        <v>1.5</v>
      </c>
      <c r="I31">
        <v>4.3600000000000003</v>
      </c>
      <c r="J31">
        <v>7.65</v>
      </c>
      <c r="K31">
        <v>2.82</v>
      </c>
    </row>
    <row r="32" spans="1:18" x14ac:dyDescent="0.3">
      <c r="A32" t="s">
        <v>328</v>
      </c>
      <c r="B32" t="s">
        <v>657</v>
      </c>
      <c r="C32" t="s">
        <v>131</v>
      </c>
      <c r="D32" s="23">
        <v>45108</v>
      </c>
      <c r="E32">
        <v>67.7</v>
      </c>
      <c r="G32">
        <v>178.6</v>
      </c>
      <c r="O32">
        <v>6</v>
      </c>
      <c r="P32">
        <v>35.6</v>
      </c>
      <c r="Q32">
        <v>21.2</v>
      </c>
      <c r="R32">
        <v>8.8000000000000007</v>
      </c>
    </row>
    <row r="33" spans="1:18" x14ac:dyDescent="0.3">
      <c r="A33" t="s">
        <v>328</v>
      </c>
      <c r="B33" t="s">
        <v>657</v>
      </c>
      <c r="C33" t="s">
        <v>131</v>
      </c>
      <c r="D33" s="23">
        <v>44986</v>
      </c>
      <c r="L33">
        <v>95</v>
      </c>
      <c r="M33">
        <v>90</v>
      </c>
      <c r="N33">
        <v>130</v>
      </c>
    </row>
    <row r="34" spans="1:18" x14ac:dyDescent="0.3">
      <c r="A34" t="s">
        <v>328</v>
      </c>
      <c r="B34" t="s">
        <v>657</v>
      </c>
      <c r="C34" t="s">
        <v>131</v>
      </c>
      <c r="D34" s="23">
        <v>45139</v>
      </c>
    </row>
    <row r="35" spans="1:18" x14ac:dyDescent="0.3">
      <c r="A35" t="s">
        <v>328</v>
      </c>
      <c r="B35" t="s">
        <v>657</v>
      </c>
      <c r="C35" t="s">
        <v>131</v>
      </c>
      <c r="D35" s="23">
        <v>45322</v>
      </c>
      <c r="H35">
        <v>1.41</v>
      </c>
      <c r="I35">
        <v>4.4400000000000004</v>
      </c>
      <c r="J35">
        <v>7.16</v>
      </c>
      <c r="K35">
        <v>2.89</v>
      </c>
    </row>
    <row r="36" spans="1:18" x14ac:dyDescent="0.3">
      <c r="A36" t="s">
        <v>328</v>
      </c>
      <c r="B36" t="s">
        <v>657</v>
      </c>
      <c r="C36" t="s">
        <v>131</v>
      </c>
      <c r="D36" s="23">
        <v>45251</v>
      </c>
      <c r="H36">
        <v>1.4</v>
      </c>
      <c r="I36">
        <v>4.45</v>
      </c>
      <c r="J36">
        <v>7.36</v>
      </c>
      <c r="K36">
        <v>2.96</v>
      </c>
      <c r="L36">
        <v>100</v>
      </c>
      <c r="M36">
        <v>80</v>
      </c>
      <c r="N36">
        <v>120</v>
      </c>
    </row>
    <row r="37" spans="1:18" x14ac:dyDescent="0.3">
      <c r="A37" t="s">
        <v>328</v>
      </c>
      <c r="B37" t="s">
        <v>657</v>
      </c>
      <c r="C37" t="s">
        <v>131</v>
      </c>
      <c r="D37" s="23">
        <v>45078</v>
      </c>
      <c r="E37">
        <v>67.900000000000006</v>
      </c>
      <c r="G37">
        <v>178.4</v>
      </c>
      <c r="H37">
        <v>1.39</v>
      </c>
      <c r="I37">
        <v>4.38</v>
      </c>
      <c r="J37">
        <v>6.97</v>
      </c>
      <c r="K37">
        <v>2.9</v>
      </c>
      <c r="L37">
        <v>90</v>
      </c>
    </row>
    <row r="38" spans="1:18" x14ac:dyDescent="0.3">
      <c r="A38" t="s">
        <v>328</v>
      </c>
      <c r="B38" t="s">
        <v>657</v>
      </c>
      <c r="C38" t="s">
        <v>131</v>
      </c>
      <c r="D38" s="23">
        <v>45372</v>
      </c>
      <c r="L38">
        <v>105</v>
      </c>
    </row>
    <row r="39" spans="1:18" x14ac:dyDescent="0.3">
      <c r="A39" t="s">
        <v>95</v>
      </c>
      <c r="B39" t="s">
        <v>677</v>
      </c>
      <c r="C39" t="s">
        <v>85</v>
      </c>
      <c r="D39" s="23">
        <v>45139</v>
      </c>
      <c r="E39">
        <v>149.1</v>
      </c>
      <c r="G39">
        <v>186.5</v>
      </c>
      <c r="O39">
        <v>50</v>
      </c>
      <c r="P39">
        <v>57.2</v>
      </c>
      <c r="Q39">
        <v>42.9</v>
      </c>
      <c r="R39">
        <v>33.5</v>
      </c>
    </row>
    <row r="40" spans="1:18" x14ac:dyDescent="0.3">
      <c r="A40" t="s">
        <v>95</v>
      </c>
      <c r="B40" t="s">
        <v>677</v>
      </c>
      <c r="C40" t="s">
        <v>85</v>
      </c>
      <c r="D40" s="23">
        <v>45251</v>
      </c>
      <c r="H40">
        <v>1.86</v>
      </c>
      <c r="I40">
        <v>5.27</v>
      </c>
      <c r="J40">
        <v>8.1199999999999992</v>
      </c>
      <c r="K40">
        <v>2.14</v>
      </c>
      <c r="L40">
        <v>120</v>
      </c>
    </row>
    <row r="41" spans="1:18" x14ac:dyDescent="0.3">
      <c r="A41" t="s">
        <v>95</v>
      </c>
      <c r="B41" t="s">
        <v>677</v>
      </c>
      <c r="C41" t="s">
        <v>85</v>
      </c>
      <c r="D41" s="23">
        <v>45231</v>
      </c>
      <c r="E41">
        <v>152.1</v>
      </c>
      <c r="G41">
        <v>186.3</v>
      </c>
      <c r="O41">
        <v>51.8</v>
      </c>
      <c r="P41">
        <v>57.6</v>
      </c>
      <c r="Q41">
        <v>43.8</v>
      </c>
      <c r="R41">
        <v>34.1</v>
      </c>
    </row>
    <row r="42" spans="1:18" x14ac:dyDescent="0.3">
      <c r="A42" t="s">
        <v>95</v>
      </c>
      <c r="B42" t="s">
        <v>677</v>
      </c>
      <c r="C42" t="s">
        <v>85</v>
      </c>
      <c r="D42" s="23">
        <v>45372</v>
      </c>
      <c r="F42">
        <v>5.7</v>
      </c>
      <c r="H42">
        <v>1.84</v>
      </c>
      <c r="I42">
        <v>5.32</v>
      </c>
      <c r="J42">
        <v>8.35</v>
      </c>
      <c r="K42">
        <v>2.0099999999999998</v>
      </c>
      <c r="L42">
        <v>130</v>
      </c>
      <c r="M42">
        <v>105</v>
      </c>
      <c r="N42">
        <v>185</v>
      </c>
    </row>
    <row r="43" spans="1:18" x14ac:dyDescent="0.3">
      <c r="A43" t="s">
        <v>95</v>
      </c>
      <c r="B43" t="s">
        <v>677</v>
      </c>
      <c r="C43" t="s">
        <v>85</v>
      </c>
      <c r="D43" s="23">
        <v>45108</v>
      </c>
      <c r="E43">
        <v>145.5</v>
      </c>
      <c r="G43">
        <v>186</v>
      </c>
      <c r="O43">
        <v>51.7</v>
      </c>
      <c r="P43">
        <v>54</v>
      </c>
      <c r="Q43">
        <v>42.1</v>
      </c>
      <c r="R43">
        <v>35.6</v>
      </c>
    </row>
    <row r="44" spans="1:18" x14ac:dyDescent="0.3">
      <c r="A44" t="s">
        <v>95</v>
      </c>
      <c r="B44" t="s">
        <v>677</v>
      </c>
      <c r="C44" t="s">
        <v>85</v>
      </c>
      <c r="D44" s="23">
        <v>45078</v>
      </c>
      <c r="H44">
        <v>1.75</v>
      </c>
      <c r="I44">
        <v>5.13</v>
      </c>
      <c r="J44">
        <v>8.18</v>
      </c>
      <c r="K44">
        <v>1.91</v>
      </c>
      <c r="L44">
        <v>110</v>
      </c>
    </row>
    <row r="45" spans="1:18" x14ac:dyDescent="0.3">
      <c r="A45" t="s">
        <v>95</v>
      </c>
      <c r="B45" t="s">
        <v>677</v>
      </c>
      <c r="C45" t="s">
        <v>85</v>
      </c>
      <c r="D45" s="23">
        <v>44986</v>
      </c>
      <c r="L45">
        <v>120</v>
      </c>
      <c r="M45">
        <v>100</v>
      </c>
      <c r="N45">
        <v>160</v>
      </c>
    </row>
    <row r="46" spans="1:18" x14ac:dyDescent="0.3">
      <c r="A46" t="s">
        <v>95</v>
      </c>
      <c r="B46" t="s">
        <v>677</v>
      </c>
      <c r="C46" t="s">
        <v>85</v>
      </c>
      <c r="D46" s="23">
        <v>44896</v>
      </c>
      <c r="E46">
        <v>138</v>
      </c>
      <c r="H46">
        <v>1.88</v>
      </c>
      <c r="I46">
        <v>5.03</v>
      </c>
      <c r="J46">
        <v>8.86</v>
      </c>
      <c r="K46">
        <v>2.06</v>
      </c>
    </row>
    <row r="47" spans="1:18" x14ac:dyDescent="0.3">
      <c r="A47" t="s">
        <v>95</v>
      </c>
      <c r="B47" t="s">
        <v>677</v>
      </c>
      <c r="C47" t="s">
        <v>85</v>
      </c>
      <c r="D47" s="23">
        <v>45322</v>
      </c>
      <c r="H47">
        <v>1.85</v>
      </c>
      <c r="I47">
        <v>5.32</v>
      </c>
      <c r="J47">
        <v>8.3800000000000008</v>
      </c>
      <c r="K47">
        <v>2.0299999999999998</v>
      </c>
    </row>
    <row r="48" spans="1:18" x14ac:dyDescent="0.3">
      <c r="A48" t="s">
        <v>128</v>
      </c>
      <c r="B48" t="s">
        <v>702</v>
      </c>
      <c r="C48" t="s">
        <v>126</v>
      </c>
      <c r="D48" s="23">
        <v>45231</v>
      </c>
      <c r="E48">
        <v>94.1</v>
      </c>
      <c r="G48">
        <v>183.9</v>
      </c>
      <c r="O48">
        <v>22.4</v>
      </c>
      <c r="P48">
        <v>41.6</v>
      </c>
      <c r="Q48">
        <v>27.8</v>
      </c>
      <c r="R48">
        <v>23.8</v>
      </c>
    </row>
    <row r="49" spans="1:18" x14ac:dyDescent="0.3">
      <c r="A49" t="s">
        <v>128</v>
      </c>
      <c r="B49" t="s">
        <v>702</v>
      </c>
      <c r="C49" t="s">
        <v>126</v>
      </c>
      <c r="D49" s="23">
        <v>45372</v>
      </c>
      <c r="L49">
        <v>115</v>
      </c>
    </row>
    <row r="50" spans="1:18" x14ac:dyDescent="0.3">
      <c r="A50" t="s">
        <v>128</v>
      </c>
      <c r="B50" t="s">
        <v>702</v>
      </c>
      <c r="C50" t="s">
        <v>126</v>
      </c>
      <c r="D50" s="23">
        <v>45139</v>
      </c>
      <c r="E50">
        <v>93.5</v>
      </c>
      <c r="G50">
        <v>182.5</v>
      </c>
      <c r="O50">
        <v>22.5</v>
      </c>
      <c r="P50">
        <v>40.9</v>
      </c>
      <c r="Q50">
        <v>28.1</v>
      </c>
      <c r="R50">
        <v>24.1</v>
      </c>
    </row>
    <row r="51" spans="1:18" x14ac:dyDescent="0.3">
      <c r="A51" t="s">
        <v>128</v>
      </c>
      <c r="B51" t="s">
        <v>702</v>
      </c>
      <c r="C51" t="s">
        <v>126</v>
      </c>
      <c r="D51" s="23">
        <v>45078</v>
      </c>
      <c r="E51">
        <v>89.1</v>
      </c>
      <c r="G51">
        <v>181</v>
      </c>
      <c r="L51">
        <v>100</v>
      </c>
    </row>
    <row r="52" spans="1:18" x14ac:dyDescent="0.3">
      <c r="A52" t="s">
        <v>128</v>
      </c>
      <c r="B52" t="s">
        <v>702</v>
      </c>
      <c r="C52" t="s">
        <v>126</v>
      </c>
      <c r="D52" s="23">
        <v>45108</v>
      </c>
      <c r="E52">
        <v>91.8</v>
      </c>
      <c r="G52">
        <v>182</v>
      </c>
      <c r="O52">
        <v>20.399999999999999</v>
      </c>
      <c r="P52">
        <v>41.2</v>
      </c>
      <c r="Q52">
        <v>27.7</v>
      </c>
      <c r="R52">
        <v>22.3</v>
      </c>
    </row>
    <row r="53" spans="1:18" x14ac:dyDescent="0.3">
      <c r="A53" t="s">
        <v>128</v>
      </c>
      <c r="B53" t="s">
        <v>702</v>
      </c>
      <c r="C53" t="s">
        <v>126</v>
      </c>
      <c r="D53" s="23">
        <v>44896</v>
      </c>
      <c r="E53">
        <v>87.4</v>
      </c>
      <c r="H53">
        <v>1.7</v>
      </c>
      <c r="I53">
        <v>4.68</v>
      </c>
      <c r="J53">
        <v>7.96</v>
      </c>
      <c r="K53">
        <v>2.63</v>
      </c>
    </row>
    <row r="54" spans="1:18" x14ac:dyDescent="0.3">
      <c r="A54" t="s">
        <v>128</v>
      </c>
      <c r="B54" t="s">
        <v>702</v>
      </c>
      <c r="C54" t="s">
        <v>126</v>
      </c>
      <c r="D54" s="23">
        <v>44986</v>
      </c>
      <c r="L54">
        <v>100</v>
      </c>
      <c r="M54">
        <v>90</v>
      </c>
      <c r="N54">
        <v>140</v>
      </c>
    </row>
    <row r="55" spans="1:18" x14ac:dyDescent="0.3">
      <c r="A55" t="s">
        <v>128</v>
      </c>
      <c r="B55" t="s">
        <v>702</v>
      </c>
      <c r="C55" t="s">
        <v>126</v>
      </c>
      <c r="D55" s="23">
        <v>45108</v>
      </c>
      <c r="H55">
        <v>1.68</v>
      </c>
      <c r="I55">
        <v>5.03</v>
      </c>
      <c r="J55">
        <v>8</v>
      </c>
      <c r="K55">
        <v>2.2999999999999998</v>
      </c>
    </row>
    <row r="56" spans="1:18" x14ac:dyDescent="0.3">
      <c r="A56" t="s">
        <v>128</v>
      </c>
      <c r="B56" t="s">
        <v>702</v>
      </c>
      <c r="C56" t="s">
        <v>126</v>
      </c>
      <c r="D56" s="23">
        <v>45322</v>
      </c>
      <c r="H56">
        <v>1.65</v>
      </c>
      <c r="I56">
        <v>4.6900000000000004</v>
      </c>
      <c r="J56">
        <v>7.54</v>
      </c>
      <c r="K56">
        <v>2.48</v>
      </c>
    </row>
    <row r="57" spans="1:18" x14ac:dyDescent="0.3">
      <c r="A57" t="s">
        <v>128</v>
      </c>
      <c r="B57" t="s">
        <v>702</v>
      </c>
      <c r="C57" t="s">
        <v>126</v>
      </c>
      <c r="D57" s="23">
        <v>45251</v>
      </c>
      <c r="H57">
        <v>1.6</v>
      </c>
      <c r="I57">
        <v>4.58</v>
      </c>
      <c r="J57">
        <v>7.42</v>
      </c>
      <c r="K57">
        <v>2.5499999999999998</v>
      </c>
      <c r="L57">
        <v>100</v>
      </c>
    </row>
    <row r="58" spans="1:18" x14ac:dyDescent="0.3">
      <c r="A58" t="s">
        <v>298</v>
      </c>
      <c r="B58" t="s">
        <v>689</v>
      </c>
      <c r="C58" t="s">
        <v>117</v>
      </c>
      <c r="D58" s="23">
        <v>45139</v>
      </c>
      <c r="E58">
        <v>85.2</v>
      </c>
      <c r="G58">
        <v>173.6</v>
      </c>
      <c r="O58">
        <v>15.3</v>
      </c>
      <c r="P58">
        <v>41</v>
      </c>
      <c r="Q58">
        <v>28.3</v>
      </c>
      <c r="R58">
        <v>17.899999999999999</v>
      </c>
    </row>
    <row r="59" spans="1:18" x14ac:dyDescent="0.3">
      <c r="A59" t="s">
        <v>298</v>
      </c>
      <c r="B59" t="s">
        <v>689</v>
      </c>
      <c r="C59" t="s">
        <v>117</v>
      </c>
      <c r="D59" s="23">
        <v>45078</v>
      </c>
      <c r="E59">
        <v>84.4</v>
      </c>
      <c r="G59">
        <v>173.5</v>
      </c>
      <c r="L59">
        <v>145</v>
      </c>
    </row>
    <row r="60" spans="1:18" x14ac:dyDescent="0.3">
      <c r="A60" t="s">
        <v>298</v>
      </c>
      <c r="B60" t="s">
        <v>689</v>
      </c>
      <c r="C60" t="s">
        <v>117</v>
      </c>
      <c r="D60" s="23">
        <v>45108</v>
      </c>
      <c r="E60">
        <v>84.6</v>
      </c>
      <c r="G60">
        <v>172.8</v>
      </c>
      <c r="O60">
        <v>16.2</v>
      </c>
      <c r="P60">
        <v>39.799999999999997</v>
      </c>
      <c r="Q60">
        <v>28.3</v>
      </c>
      <c r="R60">
        <v>19.2</v>
      </c>
    </row>
    <row r="61" spans="1:18" x14ac:dyDescent="0.3">
      <c r="A61" t="s">
        <v>298</v>
      </c>
      <c r="B61" t="s">
        <v>689</v>
      </c>
      <c r="C61" t="s">
        <v>117</v>
      </c>
      <c r="D61" s="23">
        <v>44896</v>
      </c>
      <c r="E61">
        <v>82.2</v>
      </c>
      <c r="H61">
        <v>1.5</v>
      </c>
      <c r="I61">
        <v>4.8099999999999996</v>
      </c>
      <c r="J61">
        <v>7.64</v>
      </c>
      <c r="K61">
        <v>2.52</v>
      </c>
    </row>
    <row r="62" spans="1:18" x14ac:dyDescent="0.3">
      <c r="A62" t="s">
        <v>298</v>
      </c>
      <c r="B62" t="s">
        <v>689</v>
      </c>
      <c r="C62" t="s">
        <v>117</v>
      </c>
      <c r="D62" s="23">
        <v>45231</v>
      </c>
      <c r="E62">
        <v>83.8</v>
      </c>
      <c r="G62">
        <v>175.1</v>
      </c>
      <c r="O62">
        <v>12.7</v>
      </c>
      <c r="P62">
        <v>41.6</v>
      </c>
      <c r="Q62">
        <v>27.3</v>
      </c>
      <c r="R62">
        <v>15.2</v>
      </c>
    </row>
    <row r="63" spans="1:18" x14ac:dyDescent="0.3">
      <c r="A63" t="s">
        <v>298</v>
      </c>
      <c r="B63" t="s">
        <v>689</v>
      </c>
      <c r="C63" t="s">
        <v>117</v>
      </c>
      <c r="D63" s="23">
        <v>44986</v>
      </c>
      <c r="L63">
        <v>140</v>
      </c>
      <c r="M63">
        <v>120</v>
      </c>
      <c r="N63">
        <v>190</v>
      </c>
    </row>
    <row r="64" spans="1:18" x14ac:dyDescent="0.3">
      <c r="A64" t="s">
        <v>298</v>
      </c>
      <c r="B64" t="s">
        <v>689</v>
      </c>
      <c r="C64" t="s">
        <v>117</v>
      </c>
      <c r="D64" s="23">
        <v>45251</v>
      </c>
      <c r="L64">
        <v>140</v>
      </c>
    </row>
    <row r="65" spans="1:18" x14ac:dyDescent="0.3">
      <c r="A65" t="s">
        <v>298</v>
      </c>
      <c r="B65" t="s">
        <v>689</v>
      </c>
      <c r="C65" t="s">
        <v>117</v>
      </c>
      <c r="D65" s="23">
        <v>45372</v>
      </c>
      <c r="L65">
        <v>150</v>
      </c>
    </row>
    <row r="66" spans="1:18" x14ac:dyDescent="0.3">
      <c r="A66" t="s">
        <v>269</v>
      </c>
      <c r="B66" t="s">
        <v>638</v>
      </c>
      <c r="C66" t="s">
        <v>66</v>
      </c>
      <c r="D66" s="23">
        <v>45231</v>
      </c>
      <c r="E66">
        <v>88.3</v>
      </c>
      <c r="G66">
        <v>176.5</v>
      </c>
      <c r="O66">
        <v>19.3</v>
      </c>
      <c r="P66">
        <v>39.700000000000003</v>
      </c>
      <c r="Q66">
        <v>28.3</v>
      </c>
      <c r="R66">
        <v>21.8</v>
      </c>
    </row>
    <row r="67" spans="1:18" x14ac:dyDescent="0.3">
      <c r="A67" t="s">
        <v>269</v>
      </c>
      <c r="B67" t="s">
        <v>638</v>
      </c>
      <c r="C67" t="s">
        <v>66</v>
      </c>
      <c r="D67" s="23">
        <v>45372</v>
      </c>
      <c r="F67">
        <v>5.28</v>
      </c>
      <c r="H67">
        <v>1.69</v>
      </c>
      <c r="I67">
        <v>4.87</v>
      </c>
      <c r="J67">
        <v>7.85</v>
      </c>
      <c r="K67">
        <v>2.2000000000000002</v>
      </c>
      <c r="L67">
        <v>100</v>
      </c>
      <c r="M67">
        <v>80</v>
      </c>
      <c r="N67">
        <v>120</v>
      </c>
    </row>
    <row r="68" spans="1:18" x14ac:dyDescent="0.3">
      <c r="A68" t="s">
        <v>269</v>
      </c>
      <c r="B68" t="s">
        <v>638</v>
      </c>
      <c r="C68" t="s">
        <v>66</v>
      </c>
      <c r="D68" s="23">
        <v>45108</v>
      </c>
      <c r="E68">
        <v>91.7</v>
      </c>
      <c r="G68">
        <v>177</v>
      </c>
      <c r="O68">
        <v>21.8</v>
      </c>
      <c r="P68">
        <v>40</v>
      </c>
      <c r="Q68">
        <v>29.3</v>
      </c>
      <c r="R68">
        <v>23.7</v>
      </c>
    </row>
    <row r="69" spans="1:18" x14ac:dyDescent="0.3">
      <c r="A69" t="s">
        <v>269</v>
      </c>
      <c r="B69" t="s">
        <v>638</v>
      </c>
      <c r="C69" t="s">
        <v>66</v>
      </c>
      <c r="D69" s="23">
        <v>45322</v>
      </c>
      <c r="H69">
        <v>1.55</v>
      </c>
      <c r="I69">
        <v>7.97</v>
      </c>
      <c r="J69">
        <v>4.93</v>
      </c>
      <c r="K69">
        <v>2.25</v>
      </c>
    </row>
    <row r="70" spans="1:18" x14ac:dyDescent="0.3">
      <c r="A70" t="s">
        <v>269</v>
      </c>
      <c r="B70" t="s">
        <v>638</v>
      </c>
      <c r="C70" t="s">
        <v>66</v>
      </c>
      <c r="D70" s="23">
        <v>45139</v>
      </c>
      <c r="E70">
        <v>92.7</v>
      </c>
      <c r="G70">
        <v>178.2</v>
      </c>
      <c r="O70">
        <v>18.8</v>
      </c>
      <c r="P70">
        <v>42.5</v>
      </c>
      <c r="Q70">
        <v>29.2</v>
      </c>
      <c r="R70">
        <v>20.2</v>
      </c>
    </row>
    <row r="71" spans="1:18" x14ac:dyDescent="0.3">
      <c r="A71" t="s">
        <v>269</v>
      </c>
      <c r="B71" t="s">
        <v>638</v>
      </c>
      <c r="C71" t="s">
        <v>66</v>
      </c>
      <c r="D71" s="23">
        <v>45078</v>
      </c>
      <c r="E71">
        <v>90.7</v>
      </c>
      <c r="G71">
        <v>176.5</v>
      </c>
      <c r="H71">
        <v>1.6</v>
      </c>
      <c r="I71">
        <v>4.68</v>
      </c>
      <c r="J71">
        <v>7.85</v>
      </c>
      <c r="K71">
        <v>2.34</v>
      </c>
    </row>
    <row r="72" spans="1:18" x14ac:dyDescent="0.3">
      <c r="A72" t="s">
        <v>269</v>
      </c>
      <c r="B72" t="s">
        <v>638</v>
      </c>
      <c r="C72" t="s">
        <v>66</v>
      </c>
      <c r="D72" s="23">
        <v>44986</v>
      </c>
    </row>
    <row r="73" spans="1:18" x14ac:dyDescent="0.3">
      <c r="A73" t="s">
        <v>269</v>
      </c>
      <c r="B73" t="s">
        <v>638</v>
      </c>
      <c r="C73" t="s">
        <v>66</v>
      </c>
      <c r="D73" s="23">
        <v>44896</v>
      </c>
      <c r="H73">
        <v>1.75</v>
      </c>
      <c r="I73">
        <v>4.8600000000000003</v>
      </c>
      <c r="J73">
        <v>8.1199999999999992</v>
      </c>
    </row>
    <row r="74" spans="1:18" x14ac:dyDescent="0.3">
      <c r="A74" t="s">
        <v>19</v>
      </c>
      <c r="B74" t="s">
        <v>697</v>
      </c>
      <c r="C74" t="s">
        <v>536</v>
      </c>
      <c r="D74" s="23">
        <v>45139</v>
      </c>
      <c r="E74">
        <v>76.5</v>
      </c>
      <c r="G74">
        <v>172</v>
      </c>
      <c r="O74">
        <v>8.9</v>
      </c>
      <c r="P74">
        <v>39.4</v>
      </c>
      <c r="Q74">
        <v>25.9</v>
      </c>
      <c r="R74">
        <v>11.6</v>
      </c>
    </row>
    <row r="75" spans="1:18" x14ac:dyDescent="0.3">
      <c r="A75" t="s">
        <v>19</v>
      </c>
      <c r="B75" t="s">
        <v>697</v>
      </c>
      <c r="C75" t="s">
        <v>536</v>
      </c>
      <c r="D75" s="23">
        <v>45372</v>
      </c>
      <c r="F75">
        <v>4.6900000000000004</v>
      </c>
      <c r="H75">
        <v>1.5</v>
      </c>
      <c r="I75">
        <v>4.37</v>
      </c>
      <c r="J75">
        <v>7.47</v>
      </c>
      <c r="K75">
        <v>2.71</v>
      </c>
      <c r="L75">
        <v>120</v>
      </c>
      <c r="M75">
        <v>110</v>
      </c>
      <c r="N75">
        <v>150</v>
      </c>
    </row>
    <row r="76" spans="1:18" x14ac:dyDescent="0.3">
      <c r="A76" t="s">
        <v>19</v>
      </c>
      <c r="B76" t="s">
        <v>697</v>
      </c>
      <c r="C76" t="s">
        <v>536</v>
      </c>
      <c r="D76" s="23">
        <v>45231</v>
      </c>
      <c r="E76">
        <v>74.5</v>
      </c>
      <c r="G76">
        <v>172</v>
      </c>
      <c r="O76">
        <v>8.3000000000000007</v>
      </c>
      <c r="P76">
        <v>38.9</v>
      </c>
      <c r="Q76">
        <v>25.2</v>
      </c>
      <c r="R76">
        <v>11.1</v>
      </c>
    </row>
    <row r="77" spans="1:18" x14ac:dyDescent="0.3">
      <c r="A77" t="s">
        <v>19</v>
      </c>
      <c r="B77" t="s">
        <v>697</v>
      </c>
      <c r="C77" t="s">
        <v>536</v>
      </c>
      <c r="D77" s="23">
        <v>45078</v>
      </c>
      <c r="E77">
        <v>77.3</v>
      </c>
      <c r="G77">
        <v>172</v>
      </c>
      <c r="H77">
        <v>1.45</v>
      </c>
      <c r="I77">
        <v>4.3899999999999997</v>
      </c>
      <c r="J77">
        <v>7.28</v>
      </c>
      <c r="K77">
        <v>2.7</v>
      </c>
      <c r="L77">
        <v>120</v>
      </c>
    </row>
    <row r="78" spans="1:18" x14ac:dyDescent="0.3">
      <c r="A78" t="s">
        <v>19</v>
      </c>
      <c r="B78" t="s">
        <v>697</v>
      </c>
      <c r="C78" t="s">
        <v>536</v>
      </c>
      <c r="D78" s="23">
        <v>45108</v>
      </c>
      <c r="E78">
        <v>77.3</v>
      </c>
      <c r="G78">
        <v>171.5</v>
      </c>
      <c r="O78">
        <v>11.1</v>
      </c>
      <c r="P78">
        <v>38.6</v>
      </c>
      <c r="Q78">
        <v>26.3</v>
      </c>
      <c r="R78">
        <v>14.4</v>
      </c>
    </row>
    <row r="79" spans="1:18" x14ac:dyDescent="0.3">
      <c r="A79" t="s">
        <v>19</v>
      </c>
      <c r="B79" t="s">
        <v>697</v>
      </c>
      <c r="C79" t="s">
        <v>536</v>
      </c>
      <c r="D79" s="23">
        <v>45322</v>
      </c>
      <c r="H79">
        <v>1.45</v>
      </c>
      <c r="I79">
        <v>4.49</v>
      </c>
      <c r="J79">
        <v>7.44</v>
      </c>
      <c r="K79">
        <v>2.63</v>
      </c>
    </row>
    <row r="80" spans="1:18" x14ac:dyDescent="0.3">
      <c r="A80" t="s">
        <v>19</v>
      </c>
      <c r="B80" t="s">
        <v>697</v>
      </c>
      <c r="C80" t="s">
        <v>536</v>
      </c>
      <c r="D80" s="23">
        <v>45251</v>
      </c>
      <c r="L80">
        <v>120</v>
      </c>
    </row>
    <row r="81" spans="1:18" x14ac:dyDescent="0.3">
      <c r="A81" t="s">
        <v>19</v>
      </c>
      <c r="B81" t="s">
        <v>697</v>
      </c>
      <c r="C81" t="s">
        <v>536</v>
      </c>
      <c r="D81" s="23">
        <v>44986</v>
      </c>
      <c r="L81">
        <v>125</v>
      </c>
      <c r="M81">
        <v>115</v>
      </c>
      <c r="N81">
        <v>140</v>
      </c>
    </row>
    <row r="82" spans="1:18" x14ac:dyDescent="0.3">
      <c r="A82" t="s">
        <v>19</v>
      </c>
      <c r="B82" t="s">
        <v>697</v>
      </c>
      <c r="C82" t="s">
        <v>536</v>
      </c>
      <c r="D82" s="23">
        <v>44896</v>
      </c>
      <c r="E82">
        <v>74.099999999999994</v>
      </c>
      <c r="H82">
        <v>1.62</v>
      </c>
      <c r="I82">
        <v>4.42</v>
      </c>
      <c r="J82">
        <v>7.8</v>
      </c>
      <c r="K82">
        <v>2.5299999999999998</v>
      </c>
    </row>
    <row r="83" spans="1:18" x14ac:dyDescent="0.3">
      <c r="A83" t="s">
        <v>42</v>
      </c>
      <c r="B83" t="s">
        <v>670</v>
      </c>
      <c r="C83" t="s">
        <v>536</v>
      </c>
      <c r="D83" s="23">
        <v>45231</v>
      </c>
      <c r="E83">
        <v>85.2</v>
      </c>
      <c r="G83">
        <v>181.6</v>
      </c>
      <c r="O83">
        <v>11.5</v>
      </c>
      <c r="P83">
        <v>43</v>
      </c>
      <c r="Q83">
        <v>25.8</v>
      </c>
      <c r="R83">
        <v>13.5</v>
      </c>
    </row>
    <row r="84" spans="1:18" x14ac:dyDescent="0.3">
      <c r="A84" t="s">
        <v>42</v>
      </c>
      <c r="B84" t="s">
        <v>670</v>
      </c>
      <c r="C84" t="s">
        <v>536</v>
      </c>
      <c r="D84" s="23">
        <v>45078</v>
      </c>
      <c r="E84">
        <v>86.8</v>
      </c>
      <c r="G84">
        <v>181.5</v>
      </c>
      <c r="L84">
        <v>120</v>
      </c>
    </row>
    <row r="85" spans="1:18" x14ac:dyDescent="0.3">
      <c r="A85" t="s">
        <v>42</v>
      </c>
      <c r="B85" t="s">
        <v>670</v>
      </c>
      <c r="C85" t="s">
        <v>536</v>
      </c>
      <c r="D85" s="23">
        <v>45139</v>
      </c>
      <c r="E85">
        <v>85.6</v>
      </c>
      <c r="G85">
        <v>182</v>
      </c>
      <c r="O85">
        <v>10.1</v>
      </c>
      <c r="P85">
        <v>43.8</v>
      </c>
      <c r="Q85">
        <v>25.8</v>
      </c>
      <c r="R85">
        <v>11.8</v>
      </c>
    </row>
    <row r="86" spans="1:18" x14ac:dyDescent="0.3">
      <c r="A86" t="s">
        <v>42</v>
      </c>
      <c r="B86" t="s">
        <v>670</v>
      </c>
      <c r="C86" t="s">
        <v>536</v>
      </c>
      <c r="D86" s="23">
        <v>45108</v>
      </c>
      <c r="H86">
        <v>1.63</v>
      </c>
      <c r="I86">
        <v>4.59</v>
      </c>
      <c r="J86">
        <v>7.75</v>
      </c>
      <c r="K86">
        <v>2.5299999999999998</v>
      </c>
    </row>
    <row r="87" spans="1:18" x14ac:dyDescent="0.3">
      <c r="A87" t="s">
        <v>42</v>
      </c>
      <c r="B87" t="s">
        <v>670</v>
      </c>
      <c r="C87" t="s">
        <v>536</v>
      </c>
      <c r="D87" s="23">
        <v>45108</v>
      </c>
      <c r="E87">
        <v>84.5</v>
      </c>
      <c r="G87">
        <v>181</v>
      </c>
      <c r="O87">
        <v>11.7</v>
      </c>
      <c r="P87">
        <v>42.7</v>
      </c>
      <c r="Q87">
        <v>25.8</v>
      </c>
      <c r="R87">
        <v>13.9</v>
      </c>
    </row>
    <row r="88" spans="1:18" x14ac:dyDescent="0.3">
      <c r="A88" t="s">
        <v>42</v>
      </c>
      <c r="B88" t="s">
        <v>670</v>
      </c>
      <c r="C88" t="s">
        <v>536</v>
      </c>
      <c r="D88" s="23">
        <v>44986</v>
      </c>
      <c r="L88">
        <v>120</v>
      </c>
      <c r="M88">
        <v>110</v>
      </c>
      <c r="N88">
        <v>160</v>
      </c>
    </row>
    <row r="89" spans="1:18" x14ac:dyDescent="0.3">
      <c r="A89" t="s">
        <v>520</v>
      </c>
      <c r="B89" t="s">
        <v>626</v>
      </c>
      <c r="C89" t="s">
        <v>117</v>
      </c>
      <c r="D89" s="23">
        <v>45108</v>
      </c>
      <c r="E89">
        <v>74.7</v>
      </c>
      <c r="G89">
        <v>174.8</v>
      </c>
      <c r="O89">
        <v>11.7</v>
      </c>
      <c r="P89">
        <v>33.6</v>
      </c>
      <c r="Q89">
        <v>24.4</v>
      </c>
      <c r="R89">
        <v>15.7</v>
      </c>
    </row>
    <row r="90" spans="1:18" x14ac:dyDescent="0.3">
      <c r="A90" t="s">
        <v>520</v>
      </c>
      <c r="B90" t="s">
        <v>626</v>
      </c>
      <c r="C90" t="s">
        <v>117</v>
      </c>
      <c r="D90" s="23">
        <v>45322</v>
      </c>
      <c r="H90">
        <v>1.51</v>
      </c>
      <c r="I90">
        <v>4.47</v>
      </c>
      <c r="J90">
        <v>7.24</v>
      </c>
      <c r="K90">
        <v>2.41</v>
      </c>
    </row>
    <row r="91" spans="1:18" x14ac:dyDescent="0.3">
      <c r="A91" t="s">
        <v>520</v>
      </c>
      <c r="B91" t="s">
        <v>626</v>
      </c>
      <c r="C91" t="s">
        <v>117</v>
      </c>
      <c r="D91" s="23">
        <v>45139</v>
      </c>
      <c r="E91">
        <v>74.7</v>
      </c>
      <c r="G91">
        <v>174.8</v>
      </c>
      <c r="O91">
        <v>11.7</v>
      </c>
      <c r="P91">
        <v>33.6</v>
      </c>
      <c r="Q91">
        <v>24.4</v>
      </c>
      <c r="R91">
        <v>15.7</v>
      </c>
    </row>
    <row r="92" spans="1:18" x14ac:dyDescent="0.3">
      <c r="A92" t="s">
        <v>520</v>
      </c>
      <c r="B92" t="s">
        <v>626</v>
      </c>
      <c r="C92" t="s">
        <v>117</v>
      </c>
      <c r="D92" s="23">
        <v>45372</v>
      </c>
      <c r="F92">
        <v>4.84</v>
      </c>
      <c r="H92">
        <v>1.53</v>
      </c>
      <c r="I92">
        <v>4.59</v>
      </c>
      <c r="J92">
        <v>7.34</v>
      </c>
      <c r="K92">
        <v>2.48</v>
      </c>
      <c r="L92">
        <v>100</v>
      </c>
      <c r="M92">
        <v>110</v>
      </c>
      <c r="N92">
        <v>140</v>
      </c>
    </row>
    <row r="93" spans="1:18" x14ac:dyDescent="0.3">
      <c r="A93" t="s">
        <v>520</v>
      </c>
      <c r="B93" t="s">
        <v>626</v>
      </c>
      <c r="C93" t="s">
        <v>117</v>
      </c>
      <c r="D93" s="23">
        <v>45231</v>
      </c>
      <c r="E93">
        <v>78.599999999999994</v>
      </c>
      <c r="G93">
        <v>174.5</v>
      </c>
      <c r="O93">
        <v>13.5</v>
      </c>
      <c r="P93">
        <v>34.799999999999997</v>
      </c>
      <c r="Q93">
        <v>25.8</v>
      </c>
      <c r="R93">
        <v>17.2</v>
      </c>
    </row>
    <row r="94" spans="1:18" x14ac:dyDescent="0.3">
      <c r="A94" t="s">
        <v>520</v>
      </c>
      <c r="B94" t="s">
        <v>626</v>
      </c>
      <c r="C94" t="s">
        <v>117</v>
      </c>
      <c r="D94" s="23">
        <v>45251</v>
      </c>
      <c r="H94">
        <v>1.48</v>
      </c>
      <c r="I94">
        <v>5.0999999999999996</v>
      </c>
      <c r="J94">
        <v>7.47</v>
      </c>
      <c r="K94">
        <v>2.46</v>
      </c>
      <c r="L94">
        <v>90</v>
      </c>
      <c r="M94">
        <v>100</v>
      </c>
      <c r="N94">
        <v>120</v>
      </c>
    </row>
    <row r="95" spans="1:18" x14ac:dyDescent="0.3">
      <c r="A95" t="s">
        <v>106</v>
      </c>
      <c r="B95" t="s">
        <v>635</v>
      </c>
      <c r="C95" t="s">
        <v>85</v>
      </c>
      <c r="D95" s="23">
        <v>45231</v>
      </c>
      <c r="E95">
        <v>108.4</v>
      </c>
      <c r="G95">
        <v>174</v>
      </c>
      <c r="O95">
        <v>33.5</v>
      </c>
      <c r="P95">
        <v>43.1</v>
      </c>
      <c r="Q95">
        <v>35.700000000000003</v>
      </c>
      <c r="R95">
        <v>31</v>
      </c>
    </row>
    <row r="96" spans="1:18" x14ac:dyDescent="0.3">
      <c r="A96" t="s">
        <v>106</v>
      </c>
      <c r="B96" t="s">
        <v>635</v>
      </c>
      <c r="C96" t="s">
        <v>85</v>
      </c>
      <c r="D96" s="23">
        <v>45078</v>
      </c>
      <c r="E96">
        <v>108.6</v>
      </c>
      <c r="G96">
        <v>174.5</v>
      </c>
      <c r="H96">
        <v>1.64</v>
      </c>
      <c r="I96">
        <v>5.01</v>
      </c>
      <c r="J96">
        <v>8</v>
      </c>
      <c r="L96">
        <v>115</v>
      </c>
    </row>
    <row r="97" spans="1:18" x14ac:dyDescent="0.3">
      <c r="A97" t="s">
        <v>106</v>
      </c>
      <c r="B97" t="s">
        <v>635</v>
      </c>
      <c r="C97" t="s">
        <v>85</v>
      </c>
      <c r="D97" s="23">
        <v>45139</v>
      </c>
      <c r="E97">
        <v>109.3</v>
      </c>
      <c r="G97">
        <v>174.5</v>
      </c>
      <c r="O97">
        <v>33.9</v>
      </c>
      <c r="P97">
        <v>43.5</v>
      </c>
      <c r="Q97">
        <v>35.9</v>
      </c>
      <c r="R97">
        <v>31</v>
      </c>
    </row>
    <row r="98" spans="1:18" x14ac:dyDescent="0.3">
      <c r="A98" t="s">
        <v>106</v>
      </c>
      <c r="B98" t="s">
        <v>635</v>
      </c>
      <c r="C98" t="s">
        <v>85</v>
      </c>
      <c r="D98" s="23">
        <v>45251</v>
      </c>
      <c r="H98">
        <v>1.72</v>
      </c>
      <c r="I98">
        <v>5.15</v>
      </c>
      <c r="J98">
        <v>7.95</v>
      </c>
      <c r="K98">
        <v>2.17</v>
      </c>
    </row>
    <row r="99" spans="1:18" x14ac:dyDescent="0.3">
      <c r="A99" t="s">
        <v>106</v>
      </c>
      <c r="B99" t="s">
        <v>635</v>
      </c>
      <c r="C99" t="s">
        <v>85</v>
      </c>
      <c r="D99" s="23">
        <v>45108</v>
      </c>
      <c r="E99">
        <v>104.8</v>
      </c>
      <c r="G99">
        <v>174</v>
      </c>
      <c r="O99">
        <v>33.799999999999997</v>
      </c>
      <c r="P99">
        <v>41</v>
      </c>
      <c r="Q99">
        <v>34.6</v>
      </c>
      <c r="R99">
        <v>32.200000000000003</v>
      </c>
    </row>
    <row r="100" spans="1:18" x14ac:dyDescent="0.3">
      <c r="A100" t="s">
        <v>106</v>
      </c>
      <c r="B100" t="s">
        <v>635</v>
      </c>
      <c r="C100" t="s">
        <v>85</v>
      </c>
      <c r="D100" s="23">
        <v>45372</v>
      </c>
      <c r="F100">
        <v>5.36</v>
      </c>
      <c r="H100">
        <v>1.68</v>
      </c>
      <c r="I100">
        <v>4.8899999999999997</v>
      </c>
      <c r="J100">
        <v>7.75</v>
      </c>
      <c r="K100">
        <v>2.21</v>
      </c>
      <c r="L100">
        <v>120</v>
      </c>
      <c r="M100">
        <v>115</v>
      </c>
      <c r="N100">
        <v>185</v>
      </c>
    </row>
    <row r="101" spans="1:18" x14ac:dyDescent="0.3">
      <c r="A101" t="s">
        <v>26</v>
      </c>
      <c r="B101" t="s">
        <v>685</v>
      </c>
      <c r="C101" t="s">
        <v>529</v>
      </c>
      <c r="D101" s="23">
        <v>45108</v>
      </c>
    </row>
    <row r="102" spans="1:18" x14ac:dyDescent="0.3">
      <c r="A102" t="s">
        <v>26</v>
      </c>
      <c r="B102" t="s">
        <v>685</v>
      </c>
      <c r="C102" t="s">
        <v>529</v>
      </c>
      <c r="D102" s="23">
        <v>45322</v>
      </c>
      <c r="H102">
        <v>1.38</v>
      </c>
      <c r="I102">
        <v>4.33</v>
      </c>
      <c r="J102">
        <v>7.28</v>
      </c>
      <c r="K102">
        <v>2.71</v>
      </c>
    </row>
    <row r="103" spans="1:18" x14ac:dyDescent="0.3">
      <c r="A103" t="s">
        <v>26</v>
      </c>
      <c r="B103" t="s">
        <v>685</v>
      </c>
      <c r="C103" t="s">
        <v>529</v>
      </c>
      <c r="D103" s="23">
        <v>45231</v>
      </c>
      <c r="E103">
        <v>68.599999999999994</v>
      </c>
      <c r="G103">
        <v>176.1</v>
      </c>
      <c r="O103">
        <v>8</v>
      </c>
      <c r="P103">
        <v>34.6</v>
      </c>
      <c r="Q103">
        <v>22.1</v>
      </c>
      <c r="R103">
        <v>11.6</v>
      </c>
    </row>
    <row r="104" spans="1:18" x14ac:dyDescent="0.3">
      <c r="A104" t="s">
        <v>26</v>
      </c>
      <c r="B104" t="s">
        <v>685</v>
      </c>
      <c r="C104" t="s">
        <v>529</v>
      </c>
      <c r="D104" s="23">
        <v>44896</v>
      </c>
      <c r="E104">
        <v>67.599999999999994</v>
      </c>
      <c r="H104">
        <v>1.43</v>
      </c>
      <c r="I104">
        <v>4.3499999999999996</v>
      </c>
      <c r="J104">
        <v>7.12</v>
      </c>
      <c r="K104">
        <v>2.77</v>
      </c>
    </row>
    <row r="105" spans="1:18" x14ac:dyDescent="0.3">
      <c r="A105" t="s">
        <v>26</v>
      </c>
      <c r="B105" t="s">
        <v>685</v>
      </c>
      <c r="C105" t="s">
        <v>529</v>
      </c>
      <c r="D105" s="23">
        <v>45139</v>
      </c>
      <c r="E105">
        <v>68.099999999999994</v>
      </c>
      <c r="G105">
        <v>176</v>
      </c>
      <c r="O105">
        <v>8.1</v>
      </c>
      <c r="P105">
        <v>34.5</v>
      </c>
      <c r="Q105">
        <v>22</v>
      </c>
      <c r="R105">
        <v>11.9</v>
      </c>
    </row>
    <row r="106" spans="1:18" x14ac:dyDescent="0.3">
      <c r="A106" t="s">
        <v>26</v>
      </c>
      <c r="B106" t="s">
        <v>685</v>
      </c>
      <c r="C106" t="s">
        <v>529</v>
      </c>
      <c r="D106" s="23">
        <v>44986</v>
      </c>
      <c r="L106">
        <v>100</v>
      </c>
      <c r="M106">
        <v>110</v>
      </c>
      <c r="N106">
        <v>130</v>
      </c>
    </row>
    <row r="107" spans="1:18" x14ac:dyDescent="0.3">
      <c r="A107" t="s">
        <v>26</v>
      </c>
      <c r="B107" t="s">
        <v>685</v>
      </c>
      <c r="C107" t="s">
        <v>529</v>
      </c>
      <c r="D107" s="23">
        <v>45372</v>
      </c>
      <c r="F107">
        <v>4.58</v>
      </c>
      <c r="H107">
        <v>1.46</v>
      </c>
      <c r="I107">
        <v>4.42</v>
      </c>
      <c r="J107">
        <v>7.33</v>
      </c>
      <c r="K107">
        <v>2.66</v>
      </c>
      <c r="L107">
        <v>105</v>
      </c>
      <c r="M107">
        <v>115</v>
      </c>
      <c r="N107">
        <v>140</v>
      </c>
    </row>
    <row r="108" spans="1:18" x14ac:dyDescent="0.3">
      <c r="A108" t="s">
        <v>26</v>
      </c>
      <c r="B108" t="s">
        <v>685</v>
      </c>
      <c r="C108" t="s">
        <v>529</v>
      </c>
      <c r="D108" s="23">
        <v>45251</v>
      </c>
      <c r="H108">
        <v>1.4</v>
      </c>
      <c r="I108">
        <v>4.55</v>
      </c>
      <c r="J108">
        <v>7.11</v>
      </c>
      <c r="K108">
        <v>2.69</v>
      </c>
      <c r="L108">
        <v>90</v>
      </c>
      <c r="M108">
        <v>90</v>
      </c>
      <c r="N108">
        <v>110</v>
      </c>
    </row>
    <row r="109" spans="1:18" x14ac:dyDescent="0.3">
      <c r="A109" t="s">
        <v>26</v>
      </c>
      <c r="B109" t="s">
        <v>685</v>
      </c>
      <c r="C109" t="s">
        <v>529</v>
      </c>
      <c r="D109" s="23">
        <v>45078</v>
      </c>
      <c r="L109">
        <v>100</v>
      </c>
    </row>
    <row r="110" spans="1:18" x14ac:dyDescent="0.3">
      <c r="A110" t="s">
        <v>21</v>
      </c>
      <c r="B110" t="s">
        <v>637</v>
      </c>
      <c r="C110" t="s">
        <v>536</v>
      </c>
      <c r="D110" s="23">
        <v>45231</v>
      </c>
      <c r="E110">
        <v>75.599999999999994</v>
      </c>
      <c r="G110">
        <v>174.8</v>
      </c>
      <c r="O110">
        <v>11.5</v>
      </c>
      <c r="P110">
        <v>36.700000000000003</v>
      </c>
      <c r="Q110">
        <v>24.7</v>
      </c>
      <c r="R110">
        <v>15.2</v>
      </c>
    </row>
    <row r="111" spans="1:18" x14ac:dyDescent="0.3">
      <c r="A111" t="s">
        <v>21</v>
      </c>
      <c r="B111" t="s">
        <v>637</v>
      </c>
      <c r="C111" t="s">
        <v>536</v>
      </c>
      <c r="D111" s="23">
        <v>45372</v>
      </c>
      <c r="F111">
        <v>4.7</v>
      </c>
      <c r="H111">
        <v>1.48</v>
      </c>
      <c r="I111">
        <v>4.42</v>
      </c>
      <c r="L111">
        <v>115</v>
      </c>
    </row>
    <row r="112" spans="1:18" x14ac:dyDescent="0.3">
      <c r="A112" t="s">
        <v>21</v>
      </c>
      <c r="B112" t="s">
        <v>637</v>
      </c>
      <c r="C112" t="s">
        <v>536</v>
      </c>
      <c r="D112" s="23">
        <v>45139</v>
      </c>
      <c r="E112">
        <v>76.900000000000006</v>
      </c>
      <c r="G112">
        <v>175</v>
      </c>
      <c r="O112">
        <v>10.6</v>
      </c>
      <c r="P112">
        <v>37.700000000000003</v>
      </c>
      <c r="Q112">
        <v>25.1</v>
      </c>
      <c r="R112">
        <v>13.8</v>
      </c>
    </row>
    <row r="113" spans="1:18" x14ac:dyDescent="0.3">
      <c r="A113" t="s">
        <v>21</v>
      </c>
      <c r="B113" t="s">
        <v>637</v>
      </c>
      <c r="C113" t="s">
        <v>536</v>
      </c>
      <c r="D113" s="23">
        <v>45322</v>
      </c>
      <c r="H113">
        <v>1.48</v>
      </c>
      <c r="I113">
        <v>4.33</v>
      </c>
      <c r="J113">
        <v>7.6</v>
      </c>
      <c r="K113">
        <v>2.52</v>
      </c>
    </row>
    <row r="114" spans="1:18" x14ac:dyDescent="0.3">
      <c r="A114" t="s">
        <v>21</v>
      </c>
      <c r="B114" t="s">
        <v>637</v>
      </c>
      <c r="C114" t="s">
        <v>536</v>
      </c>
      <c r="D114" s="23">
        <v>45108</v>
      </c>
      <c r="E114">
        <v>76.3</v>
      </c>
      <c r="G114">
        <v>173</v>
      </c>
      <c r="O114">
        <v>11.8</v>
      </c>
      <c r="P114">
        <v>36.9</v>
      </c>
      <c r="Q114">
        <v>25.5</v>
      </c>
      <c r="R114">
        <v>15.4</v>
      </c>
    </row>
    <row r="115" spans="1:18" x14ac:dyDescent="0.3">
      <c r="A115" t="s">
        <v>21</v>
      </c>
      <c r="B115" t="s">
        <v>637</v>
      </c>
      <c r="C115" t="s">
        <v>536</v>
      </c>
      <c r="D115" s="23">
        <v>44986</v>
      </c>
      <c r="L115">
        <v>110</v>
      </c>
      <c r="M115">
        <v>100</v>
      </c>
      <c r="N115">
        <v>150</v>
      </c>
    </row>
    <row r="116" spans="1:18" x14ac:dyDescent="0.3">
      <c r="A116" t="s">
        <v>21</v>
      </c>
      <c r="B116" t="s">
        <v>637</v>
      </c>
      <c r="C116" t="s">
        <v>536</v>
      </c>
      <c r="D116" s="23">
        <v>45251</v>
      </c>
      <c r="H116">
        <v>1.43</v>
      </c>
      <c r="I116">
        <v>4.4000000000000004</v>
      </c>
      <c r="J116">
        <v>7.32</v>
      </c>
      <c r="K116">
        <v>2.61</v>
      </c>
      <c r="N116">
        <v>140</v>
      </c>
    </row>
    <row r="117" spans="1:18" x14ac:dyDescent="0.3">
      <c r="A117" t="s">
        <v>21</v>
      </c>
      <c r="B117" t="s">
        <v>637</v>
      </c>
      <c r="C117" t="s">
        <v>536</v>
      </c>
      <c r="D117" s="23">
        <v>45078</v>
      </c>
      <c r="E117">
        <v>77.3</v>
      </c>
      <c r="G117">
        <v>172.4</v>
      </c>
      <c r="H117">
        <v>1.48</v>
      </c>
      <c r="I117">
        <v>4.5999999999999996</v>
      </c>
      <c r="J117">
        <v>7.54</v>
      </c>
      <c r="K117">
        <v>2.58</v>
      </c>
      <c r="L117">
        <v>115</v>
      </c>
    </row>
    <row r="118" spans="1:18" x14ac:dyDescent="0.3">
      <c r="A118" t="s">
        <v>141</v>
      </c>
      <c r="B118" t="s">
        <v>650</v>
      </c>
      <c r="C118" t="s">
        <v>131</v>
      </c>
      <c r="D118" s="23">
        <v>45231</v>
      </c>
      <c r="E118">
        <v>84.8</v>
      </c>
      <c r="G118">
        <v>179.5</v>
      </c>
      <c r="O118">
        <v>11.8</v>
      </c>
      <c r="P118">
        <v>42.1</v>
      </c>
      <c r="Q118">
        <v>26.3</v>
      </c>
      <c r="R118">
        <v>13.9</v>
      </c>
    </row>
    <row r="119" spans="1:18" x14ac:dyDescent="0.3">
      <c r="A119" t="s">
        <v>141</v>
      </c>
      <c r="B119" t="s">
        <v>650</v>
      </c>
      <c r="C119" t="s">
        <v>131</v>
      </c>
      <c r="D119" s="23">
        <v>45251</v>
      </c>
      <c r="H119">
        <v>1.5</v>
      </c>
      <c r="I119">
        <v>4.45</v>
      </c>
      <c r="J119">
        <v>7.14</v>
      </c>
      <c r="K119">
        <v>2.95</v>
      </c>
      <c r="L119">
        <v>105</v>
      </c>
      <c r="M119">
        <v>90</v>
      </c>
      <c r="N119">
        <v>150</v>
      </c>
    </row>
    <row r="120" spans="1:18" x14ac:dyDescent="0.3">
      <c r="A120" t="s">
        <v>141</v>
      </c>
      <c r="B120" t="s">
        <v>650</v>
      </c>
      <c r="C120" t="s">
        <v>131</v>
      </c>
      <c r="D120" s="23">
        <v>45108</v>
      </c>
      <c r="E120">
        <v>89.4</v>
      </c>
      <c r="G120">
        <v>180</v>
      </c>
      <c r="O120">
        <v>14.1</v>
      </c>
      <c r="P120">
        <v>43.5</v>
      </c>
      <c r="Q120">
        <v>27.6</v>
      </c>
      <c r="R120">
        <v>15.8</v>
      </c>
    </row>
    <row r="121" spans="1:18" x14ac:dyDescent="0.3">
      <c r="A121" t="s">
        <v>141</v>
      </c>
      <c r="B121" t="s">
        <v>650</v>
      </c>
      <c r="C121" t="s">
        <v>131</v>
      </c>
      <c r="D121" s="23">
        <v>45322</v>
      </c>
      <c r="H121">
        <v>1.49</v>
      </c>
      <c r="I121">
        <v>4.34</v>
      </c>
      <c r="J121">
        <v>7.25</v>
      </c>
      <c r="K121">
        <v>2.81</v>
      </c>
    </row>
    <row r="122" spans="1:18" x14ac:dyDescent="0.3">
      <c r="A122" t="s">
        <v>141</v>
      </c>
      <c r="B122" t="s">
        <v>650</v>
      </c>
      <c r="C122" t="s">
        <v>131</v>
      </c>
      <c r="D122" s="23">
        <v>45139</v>
      </c>
      <c r="E122">
        <v>88.3</v>
      </c>
      <c r="G122">
        <v>181</v>
      </c>
      <c r="O122">
        <v>10.4</v>
      </c>
      <c r="P122">
        <v>45.2</v>
      </c>
      <c r="Q122">
        <v>27</v>
      </c>
      <c r="R122">
        <v>11.7</v>
      </c>
    </row>
    <row r="123" spans="1:18" x14ac:dyDescent="0.3">
      <c r="A123" t="s">
        <v>141</v>
      </c>
      <c r="B123" t="s">
        <v>650</v>
      </c>
      <c r="C123" t="s">
        <v>131</v>
      </c>
      <c r="D123" s="23">
        <v>45372</v>
      </c>
      <c r="F123">
        <v>4.75</v>
      </c>
      <c r="H123">
        <v>1.5</v>
      </c>
      <c r="I123">
        <v>4.43</v>
      </c>
      <c r="J123">
        <v>7.15</v>
      </c>
      <c r="K123">
        <v>2.87</v>
      </c>
      <c r="L123">
        <v>110</v>
      </c>
      <c r="M123">
        <v>125</v>
      </c>
      <c r="N123">
        <v>170</v>
      </c>
    </row>
    <row r="124" spans="1:18" x14ac:dyDescent="0.3">
      <c r="A124" t="s">
        <v>141</v>
      </c>
      <c r="B124" t="s">
        <v>650</v>
      </c>
      <c r="C124" t="s">
        <v>131</v>
      </c>
      <c r="D124" s="23">
        <v>44986</v>
      </c>
      <c r="L124">
        <v>120</v>
      </c>
      <c r="M124">
        <v>130</v>
      </c>
      <c r="N124">
        <v>150</v>
      </c>
    </row>
    <row r="125" spans="1:18" x14ac:dyDescent="0.3">
      <c r="A125" t="s">
        <v>141</v>
      </c>
      <c r="B125" t="s">
        <v>650</v>
      </c>
      <c r="C125" t="s">
        <v>131</v>
      </c>
      <c r="D125" s="23">
        <v>44896</v>
      </c>
      <c r="E125">
        <v>82</v>
      </c>
      <c r="H125">
        <v>1.55</v>
      </c>
      <c r="I125">
        <v>4.7699999999999996</v>
      </c>
      <c r="J125">
        <v>7.76</v>
      </c>
      <c r="K125">
        <v>2.93</v>
      </c>
    </row>
    <row r="126" spans="1:18" x14ac:dyDescent="0.3">
      <c r="A126" t="s">
        <v>141</v>
      </c>
      <c r="B126" t="s">
        <v>650</v>
      </c>
      <c r="C126" t="s">
        <v>131</v>
      </c>
      <c r="D126" s="23">
        <v>45078</v>
      </c>
      <c r="H126">
        <v>1.42</v>
      </c>
      <c r="I126">
        <v>4.2699999999999996</v>
      </c>
      <c r="J126">
        <v>6.96</v>
      </c>
      <c r="K126">
        <v>2.9</v>
      </c>
      <c r="L126">
        <v>110</v>
      </c>
    </row>
    <row r="127" spans="1:18" x14ac:dyDescent="0.3">
      <c r="A127" t="s">
        <v>68</v>
      </c>
      <c r="B127" t="s">
        <v>692</v>
      </c>
      <c r="C127" t="s">
        <v>66</v>
      </c>
      <c r="D127" s="23">
        <v>45231</v>
      </c>
    </row>
    <row r="128" spans="1:18" x14ac:dyDescent="0.3">
      <c r="A128" t="s">
        <v>68</v>
      </c>
      <c r="B128" t="s">
        <v>692</v>
      </c>
      <c r="C128" t="s">
        <v>66</v>
      </c>
      <c r="D128" s="23">
        <v>45372</v>
      </c>
      <c r="F128">
        <v>4.8899999999999997</v>
      </c>
      <c r="H128">
        <v>1.54</v>
      </c>
      <c r="I128">
        <v>4.4400000000000004</v>
      </c>
      <c r="J128">
        <v>7.08</v>
      </c>
      <c r="K128">
        <v>2.6</v>
      </c>
      <c r="L128">
        <v>125</v>
      </c>
      <c r="M128">
        <v>120</v>
      </c>
      <c r="N128">
        <v>170</v>
      </c>
    </row>
    <row r="129" spans="1:18" x14ac:dyDescent="0.3">
      <c r="A129" t="s">
        <v>68</v>
      </c>
      <c r="B129" t="s">
        <v>692</v>
      </c>
      <c r="C129" t="s">
        <v>66</v>
      </c>
      <c r="D129" s="23">
        <v>45108</v>
      </c>
      <c r="E129">
        <v>88.2</v>
      </c>
      <c r="G129">
        <v>179</v>
      </c>
      <c r="O129">
        <v>18.5</v>
      </c>
      <c r="P129">
        <v>40.299999999999997</v>
      </c>
      <c r="Q129">
        <v>27.5</v>
      </c>
      <c r="R129">
        <v>21</v>
      </c>
    </row>
    <row r="130" spans="1:18" x14ac:dyDescent="0.3">
      <c r="A130" t="s">
        <v>68</v>
      </c>
      <c r="B130" t="s">
        <v>692</v>
      </c>
      <c r="C130" t="s">
        <v>66</v>
      </c>
      <c r="D130" s="23">
        <v>45322</v>
      </c>
      <c r="H130">
        <v>1.59</v>
      </c>
      <c r="I130">
        <v>4.58</v>
      </c>
      <c r="J130">
        <v>7.61</v>
      </c>
      <c r="K130">
        <v>2.35</v>
      </c>
    </row>
    <row r="131" spans="1:18" x14ac:dyDescent="0.3">
      <c r="A131" t="s">
        <v>68</v>
      </c>
      <c r="B131" t="s">
        <v>692</v>
      </c>
      <c r="C131" t="s">
        <v>66</v>
      </c>
      <c r="D131" s="23">
        <v>45139</v>
      </c>
      <c r="E131">
        <v>90.3</v>
      </c>
      <c r="G131">
        <v>179.2</v>
      </c>
      <c r="O131">
        <v>17.8</v>
      </c>
      <c r="P131">
        <v>41.9</v>
      </c>
      <c r="Q131">
        <v>28.1</v>
      </c>
      <c r="R131">
        <v>19.7</v>
      </c>
    </row>
    <row r="132" spans="1:18" x14ac:dyDescent="0.3">
      <c r="A132" t="s">
        <v>68</v>
      </c>
      <c r="B132" t="s">
        <v>692</v>
      </c>
      <c r="C132" t="s">
        <v>66</v>
      </c>
      <c r="D132" s="23">
        <v>45078</v>
      </c>
      <c r="L132">
        <v>120</v>
      </c>
    </row>
    <row r="133" spans="1:18" x14ac:dyDescent="0.3">
      <c r="A133" t="s">
        <v>68</v>
      </c>
      <c r="B133" t="s">
        <v>692</v>
      </c>
      <c r="C133" t="s">
        <v>66</v>
      </c>
      <c r="D133" s="23">
        <v>44986</v>
      </c>
      <c r="L133">
        <v>125</v>
      </c>
      <c r="M133">
        <v>115</v>
      </c>
      <c r="N133">
        <v>160</v>
      </c>
    </row>
    <row r="134" spans="1:18" x14ac:dyDescent="0.3">
      <c r="A134" t="s">
        <v>137</v>
      </c>
      <c r="B134" t="s">
        <v>633</v>
      </c>
      <c r="C134" t="s">
        <v>131</v>
      </c>
      <c r="D134" s="23">
        <v>45108</v>
      </c>
      <c r="E134">
        <v>77.3</v>
      </c>
      <c r="G134">
        <v>183.5</v>
      </c>
      <c r="O134">
        <v>11.8</v>
      </c>
      <c r="P134">
        <v>37.4</v>
      </c>
      <c r="Q134">
        <v>23</v>
      </c>
      <c r="R134">
        <v>15.3</v>
      </c>
    </row>
    <row r="135" spans="1:18" x14ac:dyDescent="0.3">
      <c r="A135" t="s">
        <v>137</v>
      </c>
      <c r="B135" t="s">
        <v>633</v>
      </c>
      <c r="C135" t="s">
        <v>131</v>
      </c>
      <c r="D135" s="23">
        <v>45078</v>
      </c>
      <c r="E135">
        <v>82</v>
      </c>
      <c r="G135">
        <v>184</v>
      </c>
      <c r="H135">
        <v>1.55</v>
      </c>
      <c r="I135">
        <v>4.6399999999999997</v>
      </c>
      <c r="J135">
        <v>7.53</v>
      </c>
      <c r="K135">
        <v>2.3199999999999998</v>
      </c>
      <c r="L135">
        <v>100</v>
      </c>
    </row>
    <row r="136" spans="1:18" x14ac:dyDescent="0.3">
      <c r="A136" t="s">
        <v>137</v>
      </c>
      <c r="B136" t="s">
        <v>633</v>
      </c>
      <c r="C136" t="s">
        <v>131</v>
      </c>
      <c r="D136" s="23">
        <v>45231</v>
      </c>
      <c r="E136">
        <v>76.099999999999994</v>
      </c>
      <c r="G136">
        <v>184.4</v>
      </c>
      <c r="O136">
        <v>9.8000000000000007</v>
      </c>
      <c r="P136">
        <v>38</v>
      </c>
      <c r="Q136">
        <v>22.4</v>
      </c>
      <c r="R136">
        <v>12.8</v>
      </c>
    </row>
    <row r="137" spans="1:18" x14ac:dyDescent="0.3">
      <c r="A137" t="s">
        <v>137</v>
      </c>
      <c r="B137" t="s">
        <v>633</v>
      </c>
      <c r="C137" t="s">
        <v>131</v>
      </c>
      <c r="D137" s="23">
        <v>44986</v>
      </c>
      <c r="L137">
        <v>95</v>
      </c>
    </row>
    <row r="138" spans="1:18" x14ac:dyDescent="0.3">
      <c r="A138" t="s">
        <v>137</v>
      </c>
      <c r="B138" t="s">
        <v>633</v>
      </c>
      <c r="C138" t="s">
        <v>131</v>
      </c>
      <c r="D138" s="23">
        <v>45139</v>
      </c>
      <c r="E138">
        <v>80.8</v>
      </c>
      <c r="G138">
        <v>184</v>
      </c>
      <c r="O138">
        <v>11.6</v>
      </c>
      <c r="P138">
        <v>39.5</v>
      </c>
      <c r="Q138">
        <v>23.9</v>
      </c>
      <c r="R138">
        <v>14.3</v>
      </c>
    </row>
    <row r="139" spans="1:18" x14ac:dyDescent="0.3">
      <c r="A139" t="s">
        <v>137</v>
      </c>
      <c r="B139" t="s">
        <v>633</v>
      </c>
      <c r="C139" t="s">
        <v>131</v>
      </c>
      <c r="D139" s="23">
        <v>45372</v>
      </c>
      <c r="F139">
        <v>4.78</v>
      </c>
      <c r="H139">
        <v>1.44</v>
      </c>
      <c r="I139">
        <v>4.43</v>
      </c>
      <c r="J139">
        <v>7.36</v>
      </c>
      <c r="K139">
        <v>2.66</v>
      </c>
      <c r="L139">
        <v>90</v>
      </c>
      <c r="M139">
        <v>95</v>
      </c>
      <c r="N139">
        <v>140</v>
      </c>
    </row>
    <row r="140" spans="1:18" x14ac:dyDescent="0.3">
      <c r="A140" t="s">
        <v>137</v>
      </c>
      <c r="B140" t="s">
        <v>633</v>
      </c>
      <c r="C140" t="s">
        <v>131</v>
      </c>
      <c r="D140" s="23">
        <v>45251</v>
      </c>
      <c r="H140">
        <v>1.39</v>
      </c>
      <c r="I140">
        <v>4.66</v>
      </c>
      <c r="J140">
        <v>7.38</v>
      </c>
      <c r="K140">
        <v>2.64</v>
      </c>
      <c r="L140">
        <v>85</v>
      </c>
      <c r="M140">
        <v>100</v>
      </c>
      <c r="N140">
        <v>120</v>
      </c>
    </row>
    <row r="141" spans="1:18" x14ac:dyDescent="0.3">
      <c r="A141" t="s">
        <v>137</v>
      </c>
      <c r="B141" t="s">
        <v>633</v>
      </c>
      <c r="C141" t="s">
        <v>131</v>
      </c>
      <c r="D141" s="23">
        <v>45322</v>
      </c>
      <c r="H141">
        <v>1.49</v>
      </c>
      <c r="I141">
        <v>4.47</v>
      </c>
      <c r="J141">
        <v>7.45</v>
      </c>
      <c r="K141">
        <v>2.64</v>
      </c>
    </row>
    <row r="142" spans="1:18" x14ac:dyDescent="0.3">
      <c r="A142" t="s">
        <v>38</v>
      </c>
      <c r="B142" t="s">
        <v>632</v>
      </c>
      <c r="C142" t="s">
        <v>529</v>
      </c>
      <c r="D142" s="23">
        <v>45231</v>
      </c>
      <c r="E142">
        <v>71.3</v>
      </c>
      <c r="G142">
        <v>173.4</v>
      </c>
      <c r="O142">
        <v>7.5</v>
      </c>
      <c r="P142">
        <v>32.299999999999997</v>
      </c>
      <c r="Q142">
        <v>23.7</v>
      </c>
      <c r="R142">
        <v>10.6</v>
      </c>
    </row>
    <row r="143" spans="1:18" x14ac:dyDescent="0.3">
      <c r="A143" t="s">
        <v>38</v>
      </c>
      <c r="B143" t="s">
        <v>632</v>
      </c>
      <c r="C143" t="s">
        <v>529</v>
      </c>
      <c r="D143" s="23">
        <v>44986</v>
      </c>
      <c r="L143">
        <v>100</v>
      </c>
      <c r="M143">
        <v>95</v>
      </c>
      <c r="N143">
        <v>130</v>
      </c>
    </row>
    <row r="144" spans="1:18" x14ac:dyDescent="0.3">
      <c r="A144" t="s">
        <v>38</v>
      </c>
      <c r="B144" t="s">
        <v>632</v>
      </c>
      <c r="C144" t="s">
        <v>529</v>
      </c>
      <c r="D144" s="23">
        <v>45108</v>
      </c>
      <c r="E144">
        <v>74.3</v>
      </c>
      <c r="G144">
        <v>174</v>
      </c>
      <c r="O144">
        <v>14</v>
      </c>
      <c r="P144">
        <v>34.299999999999997</v>
      </c>
      <c r="Q144">
        <v>24.5</v>
      </c>
      <c r="R144">
        <v>18.899999999999999</v>
      </c>
    </row>
    <row r="145" spans="1:18" x14ac:dyDescent="0.3">
      <c r="A145" t="s">
        <v>38</v>
      </c>
      <c r="B145" t="s">
        <v>632</v>
      </c>
      <c r="C145" t="s">
        <v>529</v>
      </c>
      <c r="D145" s="23">
        <v>45078</v>
      </c>
      <c r="E145">
        <v>75.2</v>
      </c>
      <c r="G145">
        <v>1.74</v>
      </c>
      <c r="H145">
        <v>1.37</v>
      </c>
      <c r="I145">
        <v>4.33</v>
      </c>
      <c r="J145">
        <v>6.96</v>
      </c>
      <c r="K145">
        <v>2.5299999999999998</v>
      </c>
      <c r="L145">
        <v>100</v>
      </c>
    </row>
    <row r="146" spans="1:18" x14ac:dyDescent="0.3">
      <c r="A146" t="s">
        <v>38</v>
      </c>
      <c r="B146" t="s">
        <v>632</v>
      </c>
      <c r="C146" t="s">
        <v>529</v>
      </c>
      <c r="D146" s="23">
        <v>45139</v>
      </c>
      <c r="E146">
        <v>73.400000000000006</v>
      </c>
      <c r="G146">
        <v>174.6</v>
      </c>
      <c r="O146">
        <v>13.1</v>
      </c>
      <c r="P146">
        <v>34.6</v>
      </c>
      <c r="Q146">
        <v>24.1</v>
      </c>
      <c r="R146">
        <v>17.8</v>
      </c>
    </row>
    <row r="147" spans="1:18" x14ac:dyDescent="0.3">
      <c r="A147" t="s">
        <v>38</v>
      </c>
      <c r="B147" t="s">
        <v>632</v>
      </c>
      <c r="C147" t="s">
        <v>529</v>
      </c>
      <c r="D147" s="23">
        <v>45372</v>
      </c>
      <c r="L147">
        <v>115</v>
      </c>
    </row>
    <row r="148" spans="1:18" x14ac:dyDescent="0.3">
      <c r="A148" t="s">
        <v>38</v>
      </c>
      <c r="B148" t="s">
        <v>632</v>
      </c>
      <c r="C148" t="s">
        <v>529</v>
      </c>
      <c r="D148" s="23">
        <v>44896</v>
      </c>
      <c r="E148">
        <v>73.2</v>
      </c>
      <c r="H148">
        <v>1.45</v>
      </c>
      <c r="I148">
        <v>4.24</v>
      </c>
      <c r="J148">
        <v>7.25</v>
      </c>
      <c r="K148">
        <v>2.59</v>
      </c>
    </row>
    <row r="149" spans="1:18" x14ac:dyDescent="0.3">
      <c r="A149" t="s">
        <v>63</v>
      </c>
      <c r="B149" t="s">
        <v>695</v>
      </c>
      <c r="C149" t="s">
        <v>49</v>
      </c>
      <c r="D149" s="23">
        <v>45231</v>
      </c>
    </row>
    <row r="150" spans="1:18" x14ac:dyDescent="0.3">
      <c r="A150" t="s">
        <v>63</v>
      </c>
      <c r="B150" t="s">
        <v>695</v>
      </c>
      <c r="C150" t="s">
        <v>49</v>
      </c>
      <c r="D150" s="23">
        <v>44896</v>
      </c>
      <c r="E150">
        <v>11.9</v>
      </c>
      <c r="H150">
        <v>1.78</v>
      </c>
      <c r="I150">
        <v>4.66</v>
      </c>
      <c r="J150">
        <v>7.89</v>
      </c>
      <c r="K150">
        <v>2.4500000000000002</v>
      </c>
    </row>
    <row r="151" spans="1:18" x14ac:dyDescent="0.3">
      <c r="A151" t="s">
        <v>63</v>
      </c>
      <c r="B151" t="s">
        <v>695</v>
      </c>
      <c r="C151" t="s">
        <v>49</v>
      </c>
      <c r="D151" s="23">
        <v>45108</v>
      </c>
      <c r="E151">
        <v>109.3</v>
      </c>
      <c r="G151">
        <v>181.9</v>
      </c>
      <c r="O151">
        <v>31.1</v>
      </c>
      <c r="P151">
        <v>45.1</v>
      </c>
      <c r="Q151">
        <v>33</v>
      </c>
      <c r="R151">
        <v>28.5</v>
      </c>
    </row>
    <row r="152" spans="1:18" x14ac:dyDescent="0.3">
      <c r="A152" t="s">
        <v>63</v>
      </c>
      <c r="B152" t="s">
        <v>695</v>
      </c>
      <c r="C152" t="s">
        <v>49</v>
      </c>
      <c r="D152" s="23">
        <v>44986</v>
      </c>
      <c r="L152">
        <v>130</v>
      </c>
      <c r="M152">
        <v>120</v>
      </c>
      <c r="N152">
        <v>200</v>
      </c>
    </row>
    <row r="153" spans="1:18" x14ac:dyDescent="0.3">
      <c r="A153" t="s">
        <v>63</v>
      </c>
      <c r="B153" t="s">
        <v>695</v>
      </c>
      <c r="C153" t="s">
        <v>49</v>
      </c>
      <c r="D153" s="23">
        <v>45139</v>
      </c>
      <c r="E153">
        <v>108.7</v>
      </c>
      <c r="G153">
        <v>181.5</v>
      </c>
      <c r="O153">
        <v>30.2</v>
      </c>
      <c r="P153">
        <v>45</v>
      </c>
      <c r="Q153">
        <v>33</v>
      </c>
      <c r="R153">
        <v>27.8</v>
      </c>
    </row>
    <row r="154" spans="1:18" x14ac:dyDescent="0.3">
      <c r="A154" t="s">
        <v>63</v>
      </c>
      <c r="B154" t="s">
        <v>695</v>
      </c>
      <c r="C154" t="s">
        <v>49</v>
      </c>
      <c r="D154" s="23">
        <v>45322</v>
      </c>
      <c r="H154">
        <v>1.57</v>
      </c>
      <c r="I154">
        <v>7.53</v>
      </c>
      <c r="J154">
        <v>4.72</v>
      </c>
      <c r="K154">
        <v>2.36</v>
      </c>
    </row>
    <row r="155" spans="1:18" x14ac:dyDescent="0.3">
      <c r="A155" t="s">
        <v>63</v>
      </c>
      <c r="B155" t="s">
        <v>695</v>
      </c>
      <c r="C155" t="s">
        <v>49</v>
      </c>
      <c r="D155" s="23">
        <v>45372</v>
      </c>
      <c r="F155">
        <v>5.34</v>
      </c>
      <c r="H155">
        <v>1.64</v>
      </c>
      <c r="I155">
        <v>4.74</v>
      </c>
      <c r="J155">
        <v>7.6</v>
      </c>
      <c r="K155">
        <v>2.44</v>
      </c>
      <c r="L155">
        <v>120</v>
      </c>
      <c r="M155">
        <v>120</v>
      </c>
      <c r="N155">
        <v>190</v>
      </c>
    </row>
    <row r="156" spans="1:18" x14ac:dyDescent="0.3">
      <c r="A156" t="s">
        <v>63</v>
      </c>
      <c r="B156" t="s">
        <v>695</v>
      </c>
      <c r="C156" t="s">
        <v>49</v>
      </c>
      <c r="D156" s="23">
        <v>45078</v>
      </c>
      <c r="H156">
        <v>1.48</v>
      </c>
      <c r="I156">
        <v>4.5199999999999996</v>
      </c>
      <c r="J156">
        <v>7.5</v>
      </c>
      <c r="K156">
        <v>2.4900000000000002</v>
      </c>
      <c r="L156">
        <v>140</v>
      </c>
    </row>
    <row r="157" spans="1:18" x14ac:dyDescent="0.3">
      <c r="A157" t="s">
        <v>63</v>
      </c>
      <c r="B157" t="s">
        <v>695</v>
      </c>
      <c r="C157" t="s">
        <v>49</v>
      </c>
      <c r="D157" s="23">
        <v>45251</v>
      </c>
      <c r="H157">
        <v>1.68</v>
      </c>
      <c r="I157">
        <v>4.75</v>
      </c>
      <c r="J157">
        <v>7.55</v>
      </c>
      <c r="K157">
        <v>2.48</v>
      </c>
    </row>
    <row r="158" spans="1:18" x14ac:dyDescent="0.3">
      <c r="A158" t="s">
        <v>517</v>
      </c>
      <c r="B158" t="s">
        <v>699</v>
      </c>
      <c r="C158" t="s">
        <v>66</v>
      </c>
      <c r="D158" s="23">
        <v>45108</v>
      </c>
      <c r="E158">
        <v>88.7</v>
      </c>
      <c r="G158">
        <v>173.3</v>
      </c>
      <c r="O158">
        <v>13.7</v>
      </c>
      <c r="P158">
        <v>43.7</v>
      </c>
      <c r="Q158">
        <v>29.5</v>
      </c>
      <c r="R158">
        <v>15.4</v>
      </c>
    </row>
    <row r="159" spans="1:18" x14ac:dyDescent="0.3">
      <c r="A159" t="s">
        <v>517</v>
      </c>
      <c r="B159" t="s">
        <v>699</v>
      </c>
      <c r="C159" t="s">
        <v>66</v>
      </c>
      <c r="D159" s="23">
        <v>45322</v>
      </c>
      <c r="H159">
        <v>1.58</v>
      </c>
      <c r="I159">
        <v>4.96</v>
      </c>
      <c r="J159">
        <v>8</v>
      </c>
      <c r="K159">
        <v>2.15</v>
      </c>
    </row>
    <row r="160" spans="1:18" x14ac:dyDescent="0.3">
      <c r="A160" t="s">
        <v>517</v>
      </c>
      <c r="B160" t="s">
        <v>699</v>
      </c>
      <c r="C160" t="s">
        <v>66</v>
      </c>
      <c r="D160" s="23">
        <v>45231</v>
      </c>
      <c r="E160">
        <v>85.9</v>
      </c>
      <c r="G160">
        <v>172.3</v>
      </c>
      <c r="O160">
        <v>16.5</v>
      </c>
      <c r="P160">
        <v>40.299999999999997</v>
      </c>
      <c r="Q160">
        <v>28.9</v>
      </c>
      <c r="R160">
        <v>19.2</v>
      </c>
    </row>
    <row r="161" spans="1:18" x14ac:dyDescent="0.3">
      <c r="A161" t="s">
        <v>517</v>
      </c>
      <c r="B161" t="s">
        <v>699</v>
      </c>
      <c r="C161" t="s">
        <v>66</v>
      </c>
      <c r="D161" s="23">
        <v>45251</v>
      </c>
      <c r="H161">
        <v>1.66</v>
      </c>
      <c r="I161">
        <v>4.92</v>
      </c>
      <c r="J161">
        <v>8.06</v>
      </c>
      <c r="K161">
        <v>2.1800000000000002</v>
      </c>
      <c r="L161">
        <v>110</v>
      </c>
      <c r="M161">
        <v>75</v>
      </c>
      <c r="N161">
        <v>120</v>
      </c>
    </row>
    <row r="162" spans="1:18" x14ac:dyDescent="0.3">
      <c r="A162" t="s">
        <v>517</v>
      </c>
      <c r="B162" t="s">
        <v>699</v>
      </c>
      <c r="C162" t="s">
        <v>66</v>
      </c>
      <c r="D162" s="23">
        <v>45139</v>
      </c>
      <c r="E162">
        <v>86.9</v>
      </c>
      <c r="G162">
        <v>173</v>
      </c>
      <c r="O162">
        <v>13.6</v>
      </c>
      <c r="P162">
        <v>42.9</v>
      </c>
      <c r="Q162">
        <v>29</v>
      </c>
      <c r="R162">
        <v>15.7</v>
      </c>
    </row>
    <row r="163" spans="1:18" x14ac:dyDescent="0.3">
      <c r="A163" t="s">
        <v>517</v>
      </c>
      <c r="B163" t="s">
        <v>699</v>
      </c>
      <c r="C163" t="s">
        <v>66</v>
      </c>
      <c r="D163" s="23">
        <v>45372</v>
      </c>
      <c r="L163">
        <v>115</v>
      </c>
    </row>
    <row r="164" spans="1:18" x14ac:dyDescent="0.3">
      <c r="A164" t="s">
        <v>517</v>
      </c>
      <c r="B164" t="s">
        <v>699</v>
      </c>
      <c r="C164" t="s">
        <v>66</v>
      </c>
      <c r="D164" s="23">
        <v>45108</v>
      </c>
      <c r="H164">
        <v>1.6</v>
      </c>
      <c r="I164">
        <v>4.58</v>
      </c>
      <c r="J164">
        <v>7.69</v>
      </c>
      <c r="K164">
        <v>2.36</v>
      </c>
    </row>
    <row r="165" spans="1:18" x14ac:dyDescent="0.3">
      <c r="A165" t="s">
        <v>44</v>
      </c>
      <c r="B165" t="s">
        <v>698</v>
      </c>
      <c r="C165" t="s">
        <v>529</v>
      </c>
      <c r="D165" s="23">
        <v>45108</v>
      </c>
      <c r="E165">
        <v>67.900000000000006</v>
      </c>
      <c r="G165">
        <v>176.5</v>
      </c>
      <c r="O165">
        <v>6.5</v>
      </c>
      <c r="P165">
        <v>35</v>
      </c>
      <c r="Q165">
        <v>21.8</v>
      </c>
      <c r="R165">
        <v>9.6</v>
      </c>
    </row>
    <row r="166" spans="1:18" x14ac:dyDescent="0.3">
      <c r="A166" t="s">
        <v>44</v>
      </c>
      <c r="B166" t="s">
        <v>698</v>
      </c>
      <c r="C166" t="s">
        <v>529</v>
      </c>
      <c r="D166" s="23">
        <v>45322</v>
      </c>
      <c r="H166">
        <v>1.39</v>
      </c>
      <c r="I166">
        <v>4.4400000000000004</v>
      </c>
      <c r="J166">
        <v>7.03</v>
      </c>
      <c r="K166">
        <v>2.89</v>
      </c>
    </row>
    <row r="167" spans="1:18" x14ac:dyDescent="0.3">
      <c r="A167" t="s">
        <v>44</v>
      </c>
      <c r="B167" t="s">
        <v>698</v>
      </c>
      <c r="C167" t="s">
        <v>529</v>
      </c>
      <c r="D167" s="23">
        <v>45139</v>
      </c>
      <c r="E167">
        <v>67.3</v>
      </c>
      <c r="G167">
        <v>176</v>
      </c>
      <c r="O167">
        <v>5.0999999999999996</v>
      </c>
      <c r="P167">
        <v>35.6</v>
      </c>
      <c r="Q167">
        <v>21.7</v>
      </c>
      <c r="R167">
        <v>7.6</v>
      </c>
    </row>
    <row r="168" spans="1:18" x14ac:dyDescent="0.3">
      <c r="A168" t="s">
        <v>44</v>
      </c>
      <c r="B168" t="s">
        <v>698</v>
      </c>
      <c r="C168" t="s">
        <v>529</v>
      </c>
      <c r="D168" s="23">
        <v>45251</v>
      </c>
      <c r="H168">
        <v>1.39</v>
      </c>
      <c r="I168">
        <v>4.4400000000000004</v>
      </c>
      <c r="J168">
        <v>7.04</v>
      </c>
      <c r="L168">
        <v>90</v>
      </c>
    </row>
    <row r="169" spans="1:18" x14ac:dyDescent="0.3">
      <c r="A169" t="s">
        <v>44</v>
      </c>
      <c r="B169" t="s">
        <v>698</v>
      </c>
      <c r="C169" t="s">
        <v>529</v>
      </c>
      <c r="D169" s="23">
        <v>45231</v>
      </c>
      <c r="E169">
        <v>68.7</v>
      </c>
      <c r="G169">
        <v>176</v>
      </c>
      <c r="O169">
        <v>4.5999999999999996</v>
      </c>
      <c r="P169">
        <v>37</v>
      </c>
      <c r="Q169">
        <v>22.2</v>
      </c>
      <c r="R169">
        <v>6.7</v>
      </c>
    </row>
    <row r="170" spans="1:18" x14ac:dyDescent="0.3">
      <c r="A170" t="s">
        <v>44</v>
      </c>
      <c r="B170" t="s">
        <v>698</v>
      </c>
      <c r="C170" t="s">
        <v>529</v>
      </c>
      <c r="D170" s="23">
        <v>45078</v>
      </c>
      <c r="E170">
        <v>68.599999999999994</v>
      </c>
      <c r="G170">
        <v>176</v>
      </c>
      <c r="H170">
        <v>1.35</v>
      </c>
      <c r="I170">
        <v>4.38</v>
      </c>
      <c r="J170">
        <v>6.66</v>
      </c>
      <c r="K170">
        <v>2.92</v>
      </c>
      <c r="L170">
        <v>90</v>
      </c>
    </row>
    <row r="171" spans="1:18" x14ac:dyDescent="0.3">
      <c r="A171" t="s">
        <v>44</v>
      </c>
      <c r="B171" t="s">
        <v>698</v>
      </c>
      <c r="C171" t="s">
        <v>529</v>
      </c>
      <c r="D171" s="23">
        <v>45372</v>
      </c>
      <c r="F171">
        <v>4.46</v>
      </c>
      <c r="H171">
        <v>1.41</v>
      </c>
      <c r="I171">
        <v>4.24</v>
      </c>
      <c r="J171">
        <v>6.99</v>
      </c>
      <c r="K171">
        <v>2.94</v>
      </c>
      <c r="L171">
        <v>100</v>
      </c>
      <c r="M171">
        <v>115</v>
      </c>
      <c r="N171">
        <v>140</v>
      </c>
    </row>
    <row r="172" spans="1:18" x14ac:dyDescent="0.3">
      <c r="A172" t="s">
        <v>733</v>
      </c>
      <c r="B172" t="s">
        <v>676</v>
      </c>
      <c r="C172" t="s">
        <v>85</v>
      </c>
      <c r="D172" s="23">
        <v>45251</v>
      </c>
      <c r="H172">
        <v>1.73</v>
      </c>
      <c r="I172">
        <v>5.45</v>
      </c>
      <c r="K172">
        <v>2.4</v>
      </c>
    </row>
    <row r="173" spans="1:18" x14ac:dyDescent="0.3">
      <c r="A173" t="s">
        <v>552</v>
      </c>
      <c r="B173" t="s">
        <v>683</v>
      </c>
      <c r="C173" t="s">
        <v>551</v>
      </c>
      <c r="D173" s="23">
        <v>45231</v>
      </c>
      <c r="E173">
        <v>77</v>
      </c>
      <c r="G173">
        <v>180</v>
      </c>
      <c r="O173">
        <v>13.2</v>
      </c>
      <c r="P173">
        <v>36.299999999999997</v>
      </c>
      <c r="Q173">
        <v>23.6</v>
      </c>
      <c r="R173">
        <v>17.100000000000001</v>
      </c>
    </row>
    <row r="174" spans="1:18" x14ac:dyDescent="0.3">
      <c r="A174" t="s">
        <v>552</v>
      </c>
      <c r="B174" t="s">
        <v>683</v>
      </c>
      <c r="C174" t="s">
        <v>551</v>
      </c>
      <c r="D174" s="23">
        <v>45372</v>
      </c>
      <c r="F174">
        <v>5.03</v>
      </c>
      <c r="H174">
        <v>1.58</v>
      </c>
      <c r="I174">
        <v>4.45</v>
      </c>
      <c r="J174">
        <v>7.19</v>
      </c>
      <c r="K174">
        <v>2.54</v>
      </c>
      <c r="L174">
        <v>70</v>
      </c>
      <c r="M174">
        <v>90</v>
      </c>
      <c r="N174">
        <v>130</v>
      </c>
    </row>
    <row r="175" spans="1:18" x14ac:dyDescent="0.3">
      <c r="A175" t="s">
        <v>552</v>
      </c>
      <c r="B175" t="s">
        <v>683</v>
      </c>
      <c r="C175" t="s">
        <v>551</v>
      </c>
      <c r="D175" s="23">
        <v>45139</v>
      </c>
      <c r="E175">
        <v>79.5</v>
      </c>
      <c r="G175">
        <v>179.5</v>
      </c>
      <c r="O175">
        <v>16.5</v>
      </c>
      <c r="P175">
        <v>35.799999999999997</v>
      </c>
      <c r="Q175">
        <v>24.7</v>
      </c>
      <c r="R175">
        <v>20.7</v>
      </c>
    </row>
    <row r="176" spans="1:18" x14ac:dyDescent="0.3">
      <c r="A176" t="s">
        <v>552</v>
      </c>
      <c r="B176" t="s">
        <v>683</v>
      </c>
      <c r="C176" t="s">
        <v>551</v>
      </c>
      <c r="D176" s="23">
        <v>45322</v>
      </c>
      <c r="H176">
        <v>1.57</v>
      </c>
      <c r="I176">
        <v>4.66</v>
      </c>
      <c r="J176">
        <v>7.58</v>
      </c>
    </row>
    <row r="177" spans="1:18" x14ac:dyDescent="0.3">
      <c r="A177" t="s">
        <v>552</v>
      </c>
      <c r="B177" t="s">
        <v>683</v>
      </c>
      <c r="C177" t="s">
        <v>551</v>
      </c>
      <c r="D177" s="23">
        <v>45251</v>
      </c>
      <c r="H177">
        <v>1.61</v>
      </c>
      <c r="I177">
        <v>4.54</v>
      </c>
      <c r="J177">
        <v>7.58</v>
      </c>
      <c r="K177">
        <v>2.4900000000000002</v>
      </c>
      <c r="L177">
        <v>60</v>
      </c>
      <c r="M177">
        <v>80</v>
      </c>
      <c r="N177">
        <v>120</v>
      </c>
    </row>
    <row r="178" spans="1:18" x14ac:dyDescent="0.3">
      <c r="A178" t="s">
        <v>573</v>
      </c>
      <c r="B178" t="s">
        <v>687</v>
      </c>
      <c r="C178" t="s">
        <v>85</v>
      </c>
      <c r="D178" s="23">
        <v>45139</v>
      </c>
      <c r="E178">
        <v>107.2</v>
      </c>
      <c r="G178">
        <v>186</v>
      </c>
      <c r="O178">
        <v>27.3</v>
      </c>
      <c r="P178">
        <v>45.8</v>
      </c>
      <c r="Q178">
        <v>31</v>
      </c>
      <c r="R178">
        <v>25.5</v>
      </c>
    </row>
    <row r="179" spans="1:18" x14ac:dyDescent="0.3">
      <c r="A179" t="s">
        <v>573</v>
      </c>
      <c r="B179" t="s">
        <v>687</v>
      </c>
      <c r="C179" t="s">
        <v>85</v>
      </c>
      <c r="D179" s="23">
        <v>45372</v>
      </c>
      <c r="F179">
        <v>5.39</v>
      </c>
      <c r="H179">
        <v>1.72</v>
      </c>
      <c r="I179">
        <v>5.27</v>
      </c>
      <c r="J179">
        <v>8.35</v>
      </c>
      <c r="K179">
        <v>2.2599999999999998</v>
      </c>
      <c r="L179">
        <v>100</v>
      </c>
      <c r="M179">
        <v>95</v>
      </c>
      <c r="N179">
        <v>150</v>
      </c>
    </row>
    <row r="180" spans="1:18" x14ac:dyDescent="0.3">
      <c r="A180" t="s">
        <v>573</v>
      </c>
      <c r="B180" t="s">
        <v>687</v>
      </c>
      <c r="C180" t="s">
        <v>85</v>
      </c>
      <c r="D180" s="23">
        <v>45108</v>
      </c>
      <c r="E180">
        <v>106</v>
      </c>
      <c r="G180">
        <v>85</v>
      </c>
      <c r="O180">
        <v>26.7</v>
      </c>
      <c r="P180">
        <v>45.6</v>
      </c>
      <c r="Q180">
        <v>31</v>
      </c>
      <c r="R180">
        <v>25.2</v>
      </c>
    </row>
    <row r="181" spans="1:18" x14ac:dyDescent="0.3">
      <c r="A181" t="s">
        <v>573</v>
      </c>
      <c r="B181" t="s">
        <v>687</v>
      </c>
      <c r="C181" t="s">
        <v>85</v>
      </c>
      <c r="D181" s="23">
        <v>45322</v>
      </c>
      <c r="H181">
        <v>1.77</v>
      </c>
      <c r="I181">
        <v>5.29</v>
      </c>
      <c r="J181">
        <v>8.5</v>
      </c>
      <c r="K181">
        <v>2.0699999999999998</v>
      </c>
    </row>
    <row r="182" spans="1:18" x14ac:dyDescent="0.3">
      <c r="A182" t="s">
        <v>573</v>
      </c>
      <c r="B182" t="s">
        <v>687</v>
      </c>
      <c r="C182" t="s">
        <v>85</v>
      </c>
      <c r="D182" s="23">
        <v>45231</v>
      </c>
      <c r="E182">
        <v>106.5</v>
      </c>
      <c r="G182">
        <v>186</v>
      </c>
      <c r="O182">
        <v>23.1</v>
      </c>
      <c r="P182">
        <v>48</v>
      </c>
      <c r="Q182">
        <v>30.8</v>
      </c>
      <c r="R182">
        <v>21.7</v>
      </c>
    </row>
    <row r="183" spans="1:18" x14ac:dyDescent="0.3">
      <c r="A183" t="s">
        <v>573</v>
      </c>
      <c r="B183" t="s">
        <v>687</v>
      </c>
      <c r="C183" t="s">
        <v>85</v>
      </c>
      <c r="D183" s="23">
        <v>45108</v>
      </c>
      <c r="H183">
        <v>1.72</v>
      </c>
      <c r="I183">
        <v>4.96</v>
      </c>
      <c r="J183">
        <v>8.16</v>
      </c>
      <c r="K183">
        <v>2.13</v>
      </c>
    </row>
    <row r="184" spans="1:18" x14ac:dyDescent="0.3">
      <c r="A184" t="s">
        <v>573</v>
      </c>
      <c r="B184" t="s">
        <v>687</v>
      </c>
      <c r="C184" t="s">
        <v>85</v>
      </c>
      <c r="D184" s="23">
        <v>45251</v>
      </c>
      <c r="H184">
        <v>1.72</v>
      </c>
      <c r="I184">
        <v>5.0999999999999996</v>
      </c>
      <c r="J184">
        <v>8.35</v>
      </c>
      <c r="K184">
        <v>2.06</v>
      </c>
      <c r="L184">
        <v>80</v>
      </c>
      <c r="M184">
        <v>70</v>
      </c>
      <c r="N184">
        <v>140</v>
      </c>
    </row>
    <row r="185" spans="1:18" x14ac:dyDescent="0.3">
      <c r="A185" t="s">
        <v>145</v>
      </c>
      <c r="B185" t="s">
        <v>636</v>
      </c>
      <c r="C185" t="s">
        <v>131</v>
      </c>
      <c r="D185" s="23">
        <v>45231</v>
      </c>
    </row>
    <row r="186" spans="1:18" x14ac:dyDescent="0.3">
      <c r="A186" t="s">
        <v>145</v>
      </c>
      <c r="B186" t="s">
        <v>636</v>
      </c>
      <c r="C186" t="s">
        <v>131</v>
      </c>
      <c r="D186" s="23">
        <v>45078</v>
      </c>
      <c r="E186">
        <v>65.599999999999994</v>
      </c>
      <c r="G186">
        <v>174</v>
      </c>
      <c r="H186">
        <v>1.38</v>
      </c>
      <c r="I186">
        <v>4.3499999999999996</v>
      </c>
      <c r="J186">
        <v>6.9</v>
      </c>
      <c r="K186">
        <v>2.92</v>
      </c>
      <c r="L186">
        <v>85</v>
      </c>
    </row>
    <row r="187" spans="1:18" x14ac:dyDescent="0.3">
      <c r="A187" t="s">
        <v>145</v>
      </c>
      <c r="B187" t="s">
        <v>636</v>
      </c>
      <c r="C187" t="s">
        <v>131</v>
      </c>
      <c r="D187" s="23">
        <v>45108</v>
      </c>
      <c r="E187">
        <v>66</v>
      </c>
      <c r="G187">
        <v>172</v>
      </c>
      <c r="O187">
        <v>8.1</v>
      </c>
      <c r="P187">
        <v>32.9</v>
      </c>
      <c r="Q187">
        <v>22.3</v>
      </c>
      <c r="R187">
        <v>12.3</v>
      </c>
    </row>
    <row r="188" spans="1:18" x14ac:dyDescent="0.3">
      <c r="A188" t="s">
        <v>145</v>
      </c>
      <c r="B188" t="s">
        <v>636</v>
      </c>
      <c r="C188" t="s">
        <v>131</v>
      </c>
      <c r="D188" s="23">
        <v>45322</v>
      </c>
      <c r="H188">
        <v>1.41</v>
      </c>
      <c r="I188">
        <v>4.43</v>
      </c>
      <c r="J188">
        <v>6.88</v>
      </c>
    </row>
    <row r="189" spans="1:18" x14ac:dyDescent="0.3">
      <c r="A189" t="s">
        <v>145</v>
      </c>
      <c r="B189" t="s">
        <v>636</v>
      </c>
      <c r="C189" t="s">
        <v>131</v>
      </c>
      <c r="D189" s="23">
        <v>45139</v>
      </c>
      <c r="E189">
        <v>64.400000000000006</v>
      </c>
      <c r="G189">
        <v>173.6</v>
      </c>
      <c r="O189">
        <v>6.6</v>
      </c>
      <c r="P189">
        <v>33.299999999999997</v>
      </c>
      <c r="Q189">
        <v>21.4</v>
      </c>
      <c r="R189">
        <v>10.199999999999999</v>
      </c>
    </row>
    <row r="190" spans="1:18" x14ac:dyDescent="0.3">
      <c r="A190" t="s">
        <v>145</v>
      </c>
      <c r="B190" t="s">
        <v>636</v>
      </c>
      <c r="C190" t="s">
        <v>131</v>
      </c>
      <c r="D190" s="23">
        <v>45251</v>
      </c>
      <c r="H190">
        <v>1.35</v>
      </c>
      <c r="I190">
        <v>4.45</v>
      </c>
      <c r="J190">
        <v>7.17</v>
      </c>
      <c r="K190">
        <v>2.92</v>
      </c>
      <c r="L190">
        <v>90</v>
      </c>
    </row>
    <row r="191" spans="1:18" x14ac:dyDescent="0.3">
      <c r="A191" t="s">
        <v>145</v>
      </c>
      <c r="B191" t="s">
        <v>636</v>
      </c>
      <c r="C191" t="s">
        <v>131</v>
      </c>
      <c r="D191" s="23">
        <v>45372</v>
      </c>
      <c r="F191">
        <v>4.45</v>
      </c>
      <c r="H191">
        <v>1.43</v>
      </c>
      <c r="I191">
        <v>4.18</v>
      </c>
      <c r="J191">
        <v>6.75</v>
      </c>
      <c r="K191">
        <v>2.97</v>
      </c>
      <c r="L191">
        <v>95</v>
      </c>
      <c r="M191">
        <v>95</v>
      </c>
      <c r="N191">
        <v>100</v>
      </c>
    </row>
    <row r="192" spans="1:18" x14ac:dyDescent="0.3">
      <c r="A192" t="s">
        <v>567</v>
      </c>
      <c r="B192" t="s">
        <v>673</v>
      </c>
      <c r="C192" t="s">
        <v>117</v>
      </c>
      <c r="D192" s="23">
        <v>45139</v>
      </c>
      <c r="E192">
        <v>69.599999999999994</v>
      </c>
      <c r="G192">
        <v>179.5</v>
      </c>
      <c r="O192">
        <v>7.8</v>
      </c>
      <c r="P192">
        <v>35.4</v>
      </c>
      <c r="Q192">
        <v>21.6</v>
      </c>
      <c r="R192">
        <v>11.2</v>
      </c>
    </row>
    <row r="193" spans="1:18" x14ac:dyDescent="0.3">
      <c r="A193" t="s">
        <v>567</v>
      </c>
      <c r="B193" t="s">
        <v>673</v>
      </c>
      <c r="C193" t="s">
        <v>117</v>
      </c>
      <c r="D193" s="23">
        <v>45108</v>
      </c>
      <c r="H193">
        <v>1.53</v>
      </c>
      <c r="I193">
        <v>4.68</v>
      </c>
      <c r="J193">
        <v>7.28</v>
      </c>
      <c r="K193">
        <v>2.69</v>
      </c>
    </row>
    <row r="194" spans="1:18" x14ac:dyDescent="0.3">
      <c r="A194" t="s">
        <v>567</v>
      </c>
      <c r="B194" t="s">
        <v>673</v>
      </c>
      <c r="C194" t="s">
        <v>117</v>
      </c>
      <c r="D194" s="23">
        <v>45108</v>
      </c>
      <c r="E194">
        <v>69.7</v>
      </c>
      <c r="G194">
        <v>178</v>
      </c>
      <c r="O194">
        <v>8.1999999999999993</v>
      </c>
      <c r="P194">
        <v>35.200000000000003</v>
      </c>
      <c r="Q194">
        <v>22</v>
      </c>
      <c r="R194">
        <v>11.7</v>
      </c>
    </row>
    <row r="195" spans="1:18" x14ac:dyDescent="0.3">
      <c r="A195" t="s">
        <v>567</v>
      </c>
      <c r="B195" t="s">
        <v>673</v>
      </c>
      <c r="C195" t="s">
        <v>117</v>
      </c>
      <c r="D195" s="23">
        <v>45251</v>
      </c>
      <c r="H195">
        <v>1.44</v>
      </c>
      <c r="I195">
        <v>4.43</v>
      </c>
      <c r="J195">
        <v>7.23</v>
      </c>
      <c r="K195">
        <v>2.72</v>
      </c>
      <c r="L195">
        <v>80</v>
      </c>
      <c r="M195">
        <v>90</v>
      </c>
      <c r="N195">
        <v>120</v>
      </c>
    </row>
    <row r="196" spans="1:18" x14ac:dyDescent="0.3">
      <c r="A196" t="s">
        <v>567</v>
      </c>
      <c r="B196" t="s">
        <v>673</v>
      </c>
      <c r="C196" t="s">
        <v>117</v>
      </c>
      <c r="D196" s="23">
        <v>45231</v>
      </c>
      <c r="E196">
        <v>70.099999999999994</v>
      </c>
      <c r="G196">
        <v>179.5</v>
      </c>
      <c r="O196">
        <v>8.1999999999999993</v>
      </c>
      <c r="P196">
        <v>35.5</v>
      </c>
      <c r="Q196">
        <v>21.8</v>
      </c>
      <c r="R196">
        <v>11.6</v>
      </c>
    </row>
    <row r="197" spans="1:18" x14ac:dyDescent="0.3">
      <c r="A197" t="s">
        <v>567</v>
      </c>
      <c r="B197" t="s">
        <v>673</v>
      </c>
      <c r="C197" t="s">
        <v>117</v>
      </c>
      <c r="D197" s="23">
        <v>45322</v>
      </c>
      <c r="H197">
        <v>1.48</v>
      </c>
      <c r="I197">
        <v>4.55</v>
      </c>
      <c r="J197">
        <v>7.3</v>
      </c>
      <c r="K197">
        <v>2.75</v>
      </c>
    </row>
    <row r="198" spans="1:18" x14ac:dyDescent="0.3">
      <c r="A198" t="s">
        <v>567</v>
      </c>
      <c r="B198" t="s">
        <v>673</v>
      </c>
      <c r="C198" t="s">
        <v>117</v>
      </c>
      <c r="D198" s="23">
        <v>45372</v>
      </c>
      <c r="F198">
        <v>4.57</v>
      </c>
      <c r="H198">
        <v>1.4</v>
      </c>
      <c r="I198">
        <v>4.4400000000000004</v>
      </c>
      <c r="J198">
        <v>7.2</v>
      </c>
      <c r="K198">
        <v>2.79</v>
      </c>
      <c r="L198">
        <v>90</v>
      </c>
      <c r="M198">
        <v>100</v>
      </c>
      <c r="N198">
        <v>150</v>
      </c>
    </row>
    <row r="199" spans="1:18" x14ac:dyDescent="0.3">
      <c r="A199" t="s">
        <v>102</v>
      </c>
      <c r="B199" t="s">
        <v>679</v>
      </c>
      <c r="C199" t="s">
        <v>85</v>
      </c>
      <c r="D199" s="23">
        <v>45139</v>
      </c>
      <c r="E199">
        <v>121.2</v>
      </c>
      <c r="G199">
        <v>187.3</v>
      </c>
      <c r="O199">
        <v>41.4</v>
      </c>
      <c r="P199">
        <v>45.9</v>
      </c>
      <c r="Q199">
        <v>34.5</v>
      </c>
      <c r="R199">
        <v>34.1</v>
      </c>
    </row>
    <row r="200" spans="1:18" x14ac:dyDescent="0.3">
      <c r="A200" t="s">
        <v>102</v>
      </c>
      <c r="B200" t="s">
        <v>679</v>
      </c>
      <c r="C200" t="s">
        <v>85</v>
      </c>
      <c r="D200" s="23">
        <v>45108</v>
      </c>
      <c r="H200">
        <v>2.0499999999999998</v>
      </c>
      <c r="I200">
        <v>5.93</v>
      </c>
      <c r="J200">
        <v>9.43</v>
      </c>
      <c r="K200">
        <v>2.0099999999999998</v>
      </c>
    </row>
    <row r="201" spans="1:18" x14ac:dyDescent="0.3">
      <c r="A201" t="s">
        <v>102</v>
      </c>
      <c r="B201" t="s">
        <v>679</v>
      </c>
      <c r="C201" t="s">
        <v>85</v>
      </c>
      <c r="D201" s="23">
        <v>45231</v>
      </c>
      <c r="E201">
        <v>121.3</v>
      </c>
      <c r="G201">
        <v>188.6</v>
      </c>
      <c r="O201">
        <v>40.5</v>
      </c>
      <c r="P201">
        <v>46.6</v>
      </c>
      <c r="Q201">
        <v>34.1</v>
      </c>
      <c r="R201">
        <v>33.4</v>
      </c>
    </row>
    <row r="202" spans="1:18" x14ac:dyDescent="0.3">
      <c r="A202" t="s">
        <v>102</v>
      </c>
      <c r="B202" t="s">
        <v>679</v>
      </c>
      <c r="C202" t="s">
        <v>85</v>
      </c>
      <c r="D202" s="23">
        <v>45078</v>
      </c>
      <c r="E202">
        <v>121.7</v>
      </c>
      <c r="G202">
        <v>188</v>
      </c>
      <c r="L202">
        <v>90</v>
      </c>
    </row>
    <row r="203" spans="1:18" x14ac:dyDescent="0.3">
      <c r="A203" t="s">
        <v>102</v>
      </c>
      <c r="B203" t="s">
        <v>679</v>
      </c>
      <c r="C203" t="s">
        <v>85</v>
      </c>
      <c r="D203" s="23">
        <v>45108</v>
      </c>
      <c r="E203">
        <v>120.7</v>
      </c>
      <c r="G203">
        <v>187.5</v>
      </c>
      <c r="O203">
        <v>37.299999999999997</v>
      </c>
      <c r="P203">
        <v>47.9</v>
      </c>
      <c r="Q203">
        <v>34.299999999999997</v>
      </c>
      <c r="R203">
        <v>30.9</v>
      </c>
    </row>
    <row r="204" spans="1:18" x14ac:dyDescent="0.3">
      <c r="A204" t="s">
        <v>102</v>
      </c>
      <c r="B204" t="s">
        <v>679</v>
      </c>
      <c r="C204" t="s">
        <v>85</v>
      </c>
      <c r="D204" s="23">
        <v>45322</v>
      </c>
      <c r="H204">
        <v>1.95</v>
      </c>
      <c r="I204">
        <v>5.79</v>
      </c>
      <c r="J204">
        <v>9.49</v>
      </c>
      <c r="K204">
        <v>1.89</v>
      </c>
    </row>
    <row r="205" spans="1:18" x14ac:dyDescent="0.3">
      <c r="A205" t="s">
        <v>102</v>
      </c>
      <c r="B205" t="s">
        <v>679</v>
      </c>
      <c r="C205" t="s">
        <v>85</v>
      </c>
      <c r="D205" s="23">
        <v>45251</v>
      </c>
      <c r="H205">
        <v>2</v>
      </c>
      <c r="I205">
        <v>5.78</v>
      </c>
      <c r="J205">
        <v>9.23</v>
      </c>
      <c r="K205">
        <v>1.85</v>
      </c>
      <c r="L205">
        <v>90</v>
      </c>
      <c r="M205">
        <v>60</v>
      </c>
      <c r="N205">
        <v>100</v>
      </c>
    </row>
    <row r="206" spans="1:18" x14ac:dyDescent="0.3">
      <c r="A206" t="s">
        <v>102</v>
      </c>
      <c r="B206" t="s">
        <v>679</v>
      </c>
      <c r="C206" t="s">
        <v>85</v>
      </c>
      <c r="D206" s="23">
        <v>45372</v>
      </c>
      <c r="F206">
        <v>6.38</v>
      </c>
      <c r="H206">
        <v>1.96</v>
      </c>
      <c r="I206">
        <v>5.68</v>
      </c>
      <c r="J206">
        <v>9.1999999999999993</v>
      </c>
      <c r="K206">
        <v>2.02</v>
      </c>
      <c r="L206">
        <v>110</v>
      </c>
      <c r="M206">
        <v>80</v>
      </c>
      <c r="N206">
        <v>90</v>
      </c>
    </row>
    <row r="207" spans="1:18" x14ac:dyDescent="0.3">
      <c r="A207" t="s">
        <v>555</v>
      </c>
      <c r="B207" t="s">
        <v>682</v>
      </c>
      <c r="C207" t="s">
        <v>126</v>
      </c>
      <c r="D207" s="23">
        <v>45108</v>
      </c>
      <c r="E207">
        <v>94.3</v>
      </c>
      <c r="G207">
        <v>181.5</v>
      </c>
      <c r="O207">
        <v>18.600000000000001</v>
      </c>
      <c r="P207">
        <v>43.3</v>
      </c>
      <c r="Q207">
        <v>28.6</v>
      </c>
      <c r="R207">
        <v>19.8</v>
      </c>
    </row>
    <row r="208" spans="1:18" x14ac:dyDescent="0.3">
      <c r="A208" t="s">
        <v>555</v>
      </c>
      <c r="B208" t="s">
        <v>682</v>
      </c>
      <c r="C208" t="s">
        <v>126</v>
      </c>
      <c r="D208" s="23">
        <v>45108</v>
      </c>
      <c r="H208">
        <v>1.65</v>
      </c>
      <c r="I208">
        <v>4.6100000000000003</v>
      </c>
      <c r="J208">
        <v>7.34</v>
      </c>
      <c r="K208">
        <v>2.25</v>
      </c>
    </row>
    <row r="209" spans="1:18" x14ac:dyDescent="0.3">
      <c r="A209" t="s">
        <v>555</v>
      </c>
      <c r="B209" t="s">
        <v>682</v>
      </c>
      <c r="C209" t="s">
        <v>126</v>
      </c>
      <c r="D209" s="23">
        <v>45139</v>
      </c>
      <c r="E209">
        <v>91.7</v>
      </c>
      <c r="G209">
        <v>183.1</v>
      </c>
      <c r="O209">
        <v>16.7</v>
      </c>
      <c r="P209">
        <v>42.6</v>
      </c>
      <c r="Q209">
        <v>27.4</v>
      </c>
      <c r="R209">
        <v>18.2</v>
      </c>
    </row>
    <row r="210" spans="1:18" x14ac:dyDescent="0.3">
      <c r="A210" t="s">
        <v>555</v>
      </c>
      <c r="B210" t="s">
        <v>682</v>
      </c>
      <c r="C210" t="s">
        <v>126</v>
      </c>
      <c r="D210" s="23">
        <v>45251</v>
      </c>
      <c r="H210">
        <v>1.49</v>
      </c>
      <c r="I210">
        <v>4.5199999999999996</v>
      </c>
      <c r="J210">
        <v>7.13</v>
      </c>
      <c r="K210">
        <v>2.4300000000000002</v>
      </c>
      <c r="L210">
        <v>100</v>
      </c>
      <c r="M210">
        <v>90</v>
      </c>
      <c r="N210">
        <v>140</v>
      </c>
    </row>
    <row r="211" spans="1:18" x14ac:dyDescent="0.3">
      <c r="A211" t="s">
        <v>555</v>
      </c>
      <c r="B211" t="s">
        <v>682</v>
      </c>
      <c r="C211" t="s">
        <v>126</v>
      </c>
      <c r="D211" s="23">
        <v>45231</v>
      </c>
      <c r="E211">
        <v>93.3</v>
      </c>
      <c r="G211">
        <v>183</v>
      </c>
      <c r="O211">
        <v>15.6</v>
      </c>
      <c r="P211">
        <v>44.7</v>
      </c>
      <c r="Q211">
        <v>27.9</v>
      </c>
      <c r="R211">
        <v>16.7</v>
      </c>
    </row>
    <row r="212" spans="1:18" x14ac:dyDescent="0.3">
      <c r="A212" t="s">
        <v>555</v>
      </c>
      <c r="B212" t="s">
        <v>682</v>
      </c>
      <c r="C212" t="s">
        <v>126</v>
      </c>
      <c r="D212" s="23">
        <v>45322</v>
      </c>
      <c r="H212">
        <v>1.57</v>
      </c>
      <c r="I212">
        <v>4.3499999999999996</v>
      </c>
      <c r="J212">
        <v>7.09</v>
      </c>
      <c r="K212">
        <v>2.44</v>
      </c>
    </row>
    <row r="213" spans="1:18" x14ac:dyDescent="0.3">
      <c r="A213" t="s">
        <v>555</v>
      </c>
      <c r="B213" t="s">
        <v>682</v>
      </c>
      <c r="C213" t="s">
        <v>126</v>
      </c>
      <c r="D213" s="23">
        <v>45372</v>
      </c>
      <c r="L213">
        <v>105</v>
      </c>
    </row>
    <row r="214" spans="1:18" x14ac:dyDescent="0.3">
      <c r="A214" t="s">
        <v>558</v>
      </c>
      <c r="B214" t="s">
        <v>669</v>
      </c>
      <c r="C214" t="s">
        <v>66</v>
      </c>
      <c r="D214" s="23">
        <v>45139</v>
      </c>
      <c r="E214">
        <v>97</v>
      </c>
      <c r="G214">
        <v>181</v>
      </c>
      <c r="O214">
        <v>19.2</v>
      </c>
      <c r="P214">
        <v>44.1</v>
      </c>
      <c r="Q214">
        <v>29.6</v>
      </c>
      <c r="R214">
        <v>19.8</v>
      </c>
    </row>
    <row r="215" spans="1:18" x14ac:dyDescent="0.3">
      <c r="A215" t="s">
        <v>558</v>
      </c>
      <c r="B215" t="s">
        <v>669</v>
      </c>
      <c r="C215" t="s">
        <v>66</v>
      </c>
      <c r="D215" s="23">
        <v>45251</v>
      </c>
      <c r="H215">
        <v>1.72</v>
      </c>
      <c r="I215">
        <v>4.9000000000000004</v>
      </c>
      <c r="J215">
        <v>7.85</v>
      </c>
      <c r="K215">
        <v>2.52</v>
      </c>
      <c r="L215">
        <v>95</v>
      </c>
      <c r="M215">
        <v>90</v>
      </c>
      <c r="N215">
        <v>125</v>
      </c>
    </row>
    <row r="216" spans="1:18" x14ac:dyDescent="0.3">
      <c r="A216" t="s">
        <v>558</v>
      </c>
      <c r="B216" t="s">
        <v>669</v>
      </c>
      <c r="C216" t="s">
        <v>66</v>
      </c>
      <c r="D216" s="23">
        <v>45231</v>
      </c>
      <c r="E216">
        <v>93</v>
      </c>
      <c r="G216">
        <v>182.8</v>
      </c>
      <c r="O216">
        <v>15</v>
      </c>
      <c r="P216">
        <v>44.5</v>
      </c>
      <c r="Q216">
        <v>27.8</v>
      </c>
      <c r="R216">
        <v>16.100000000000001</v>
      </c>
    </row>
    <row r="217" spans="1:18" x14ac:dyDescent="0.3">
      <c r="A217" t="s">
        <v>558</v>
      </c>
      <c r="B217" t="s">
        <v>669</v>
      </c>
      <c r="C217" t="s">
        <v>66</v>
      </c>
      <c r="D217" s="23">
        <v>45322</v>
      </c>
      <c r="H217">
        <v>1.55</v>
      </c>
      <c r="I217">
        <v>4.82</v>
      </c>
      <c r="J217">
        <v>7.62</v>
      </c>
      <c r="K217">
        <v>2.42</v>
      </c>
    </row>
    <row r="218" spans="1:18" x14ac:dyDescent="0.3">
      <c r="A218" t="s">
        <v>558</v>
      </c>
      <c r="B218" t="s">
        <v>669</v>
      </c>
      <c r="C218" t="s">
        <v>66</v>
      </c>
      <c r="D218" s="23">
        <v>45372</v>
      </c>
      <c r="F218">
        <v>4.92</v>
      </c>
      <c r="H218">
        <v>1.56</v>
      </c>
      <c r="I218">
        <v>4.84</v>
      </c>
      <c r="J218">
        <v>7.63</v>
      </c>
      <c r="K218">
        <v>2.5299999999999998</v>
      </c>
      <c r="L218">
        <v>100</v>
      </c>
      <c r="M218">
        <v>100</v>
      </c>
    </row>
    <row r="219" spans="1:18" x14ac:dyDescent="0.3">
      <c r="A219" t="s">
        <v>558</v>
      </c>
      <c r="B219" t="s">
        <v>669</v>
      </c>
      <c r="C219" t="s">
        <v>66</v>
      </c>
      <c r="D219" s="23">
        <v>45108</v>
      </c>
      <c r="H219">
        <v>1.65</v>
      </c>
      <c r="I219">
        <v>5.1100000000000003</v>
      </c>
      <c r="J219">
        <v>8.06</v>
      </c>
      <c r="K219">
        <v>2.4300000000000002</v>
      </c>
    </row>
    <row r="220" spans="1:18" x14ac:dyDescent="0.3">
      <c r="A220" t="s">
        <v>108</v>
      </c>
      <c r="B220" t="s">
        <v>645</v>
      </c>
      <c r="C220" t="s">
        <v>85</v>
      </c>
      <c r="D220" s="23">
        <v>45139</v>
      </c>
      <c r="E220">
        <v>111.6</v>
      </c>
      <c r="G220">
        <v>192.5</v>
      </c>
      <c r="O220">
        <v>25.6</v>
      </c>
      <c r="P220">
        <v>49.4</v>
      </c>
      <c r="Q220">
        <v>30.1</v>
      </c>
      <c r="R220">
        <v>23</v>
      </c>
    </row>
    <row r="221" spans="1:18" x14ac:dyDescent="0.3">
      <c r="A221" t="s">
        <v>108</v>
      </c>
      <c r="B221" t="s">
        <v>645</v>
      </c>
      <c r="C221" t="s">
        <v>85</v>
      </c>
      <c r="D221" s="23">
        <v>45108</v>
      </c>
      <c r="H221">
        <v>1.78</v>
      </c>
      <c r="I221">
        <v>4.92</v>
      </c>
      <c r="J221">
        <v>8.31</v>
      </c>
      <c r="K221">
        <v>2.16</v>
      </c>
    </row>
    <row r="222" spans="1:18" x14ac:dyDescent="0.3">
      <c r="A222" t="s">
        <v>108</v>
      </c>
      <c r="B222" t="s">
        <v>645</v>
      </c>
      <c r="C222" t="s">
        <v>85</v>
      </c>
      <c r="D222" s="23">
        <v>45108</v>
      </c>
      <c r="E222">
        <v>112.2</v>
      </c>
      <c r="G222">
        <v>192.4</v>
      </c>
      <c r="O222">
        <v>28.5</v>
      </c>
      <c r="P222">
        <v>48.3</v>
      </c>
      <c r="Q222">
        <v>30.3</v>
      </c>
      <c r="R222">
        <v>25.4</v>
      </c>
    </row>
    <row r="223" spans="1:18" x14ac:dyDescent="0.3">
      <c r="A223" t="s">
        <v>108</v>
      </c>
      <c r="B223" t="s">
        <v>645</v>
      </c>
      <c r="C223" t="s">
        <v>85</v>
      </c>
      <c r="D223" s="23">
        <v>45251</v>
      </c>
      <c r="H223">
        <v>1.67</v>
      </c>
      <c r="I223">
        <v>5.27</v>
      </c>
      <c r="J223">
        <v>8.26</v>
      </c>
      <c r="K223">
        <v>2.12</v>
      </c>
      <c r="L223">
        <v>110</v>
      </c>
      <c r="M223">
        <v>100</v>
      </c>
      <c r="N223">
        <v>150</v>
      </c>
    </row>
    <row r="224" spans="1:18" x14ac:dyDescent="0.3">
      <c r="A224" t="s">
        <v>108</v>
      </c>
      <c r="B224" t="s">
        <v>645</v>
      </c>
      <c r="C224" t="s">
        <v>85</v>
      </c>
      <c r="D224" s="23">
        <v>45231</v>
      </c>
      <c r="E224">
        <v>116.8</v>
      </c>
      <c r="G224">
        <v>193.2</v>
      </c>
      <c r="O224">
        <v>28.4</v>
      </c>
      <c r="P224">
        <v>50.9</v>
      </c>
      <c r="Q224">
        <v>31.3</v>
      </c>
      <c r="R224">
        <v>24.3</v>
      </c>
    </row>
    <row r="225" spans="1:18" x14ac:dyDescent="0.3">
      <c r="A225" t="s">
        <v>108</v>
      </c>
      <c r="B225" t="s">
        <v>645</v>
      </c>
      <c r="C225" t="s">
        <v>85</v>
      </c>
      <c r="D225" s="23">
        <v>45322</v>
      </c>
      <c r="H225">
        <v>1.69</v>
      </c>
      <c r="I225">
        <v>5.0599999999999996</v>
      </c>
      <c r="J225">
        <v>8.11</v>
      </c>
      <c r="K225">
        <v>2.12</v>
      </c>
    </row>
    <row r="226" spans="1:18" x14ac:dyDescent="0.3">
      <c r="A226" t="s">
        <v>108</v>
      </c>
      <c r="B226" t="s">
        <v>645</v>
      </c>
      <c r="C226" t="s">
        <v>85</v>
      </c>
      <c r="D226" s="23">
        <v>45372</v>
      </c>
      <c r="F226">
        <v>5.3</v>
      </c>
      <c r="H226">
        <v>1.67</v>
      </c>
      <c r="I226">
        <v>4.8499999999999996</v>
      </c>
      <c r="J226">
        <v>7.83</v>
      </c>
      <c r="K226">
        <v>2.3199999999999998</v>
      </c>
    </row>
    <row r="227" spans="1:18" x14ac:dyDescent="0.3">
      <c r="A227" t="s">
        <v>108</v>
      </c>
      <c r="B227" t="s">
        <v>645</v>
      </c>
      <c r="C227" t="s">
        <v>85</v>
      </c>
      <c r="D227" s="23">
        <v>44986</v>
      </c>
      <c r="L227">
        <v>100</v>
      </c>
      <c r="M227">
        <v>90</v>
      </c>
      <c r="N227">
        <v>130</v>
      </c>
    </row>
    <row r="228" spans="1:18" x14ac:dyDescent="0.3">
      <c r="A228" t="s">
        <v>108</v>
      </c>
      <c r="B228" t="s">
        <v>645</v>
      </c>
      <c r="C228" t="s">
        <v>85</v>
      </c>
      <c r="D228" s="23">
        <v>45078</v>
      </c>
      <c r="E228">
        <v>113.2</v>
      </c>
      <c r="G228">
        <v>192.5</v>
      </c>
    </row>
    <row r="229" spans="1:18" x14ac:dyDescent="0.3">
      <c r="A229" t="s">
        <v>526</v>
      </c>
      <c r="B229" t="s">
        <v>696</v>
      </c>
      <c r="C229" t="s">
        <v>131</v>
      </c>
      <c r="D229" s="23">
        <v>45139</v>
      </c>
      <c r="E229">
        <v>77</v>
      </c>
      <c r="G229">
        <v>180.5</v>
      </c>
      <c r="O229">
        <v>8.1999999999999993</v>
      </c>
      <c r="P229">
        <v>39.200000000000003</v>
      </c>
      <c r="Q229">
        <v>23.6</v>
      </c>
      <c r="R229">
        <v>10.7</v>
      </c>
    </row>
    <row r="230" spans="1:18" x14ac:dyDescent="0.3">
      <c r="A230" t="s">
        <v>526</v>
      </c>
      <c r="B230" t="s">
        <v>696</v>
      </c>
      <c r="C230" t="s">
        <v>131</v>
      </c>
      <c r="D230" s="23">
        <v>45108</v>
      </c>
      <c r="H230">
        <v>1.62</v>
      </c>
      <c r="I230">
        <v>4.4800000000000004</v>
      </c>
      <c r="J230">
        <v>7.53</v>
      </c>
      <c r="K230">
        <v>2.63</v>
      </c>
    </row>
    <row r="231" spans="1:18" x14ac:dyDescent="0.3">
      <c r="A231" t="s">
        <v>526</v>
      </c>
      <c r="B231" t="s">
        <v>696</v>
      </c>
      <c r="C231" t="s">
        <v>131</v>
      </c>
      <c r="D231" s="23">
        <v>45231</v>
      </c>
    </row>
    <row r="232" spans="1:18" x14ac:dyDescent="0.3">
      <c r="A232" t="s">
        <v>526</v>
      </c>
      <c r="B232" t="s">
        <v>696</v>
      </c>
      <c r="C232" t="s">
        <v>131</v>
      </c>
      <c r="D232" s="23">
        <v>45108</v>
      </c>
      <c r="E232">
        <v>74</v>
      </c>
      <c r="G232">
        <v>180.3</v>
      </c>
      <c r="O232">
        <v>7.3</v>
      </c>
      <c r="P232">
        <v>38.299999999999997</v>
      </c>
      <c r="Q232">
        <v>22.8</v>
      </c>
      <c r="R232">
        <v>9.8000000000000007</v>
      </c>
    </row>
    <row r="233" spans="1:18" x14ac:dyDescent="0.3">
      <c r="A233" t="s">
        <v>55</v>
      </c>
      <c r="B233" t="s">
        <v>662</v>
      </c>
      <c r="C233" t="s">
        <v>49</v>
      </c>
      <c r="D233" s="23">
        <v>45251</v>
      </c>
      <c r="H233">
        <v>1.58</v>
      </c>
      <c r="I233">
        <v>4.8499999999999996</v>
      </c>
      <c r="J233">
        <v>7.29</v>
      </c>
      <c r="K233">
        <v>2.65</v>
      </c>
      <c r="L233">
        <v>140</v>
      </c>
      <c r="M233">
        <v>100</v>
      </c>
      <c r="N233">
        <v>190</v>
      </c>
    </row>
    <row r="234" spans="1:18" x14ac:dyDescent="0.3">
      <c r="A234" t="s">
        <v>55</v>
      </c>
      <c r="B234" t="s">
        <v>662</v>
      </c>
      <c r="C234" t="s">
        <v>49</v>
      </c>
      <c r="D234" s="23">
        <v>45108</v>
      </c>
      <c r="E234">
        <v>103</v>
      </c>
      <c r="G234">
        <v>181</v>
      </c>
      <c r="O234">
        <v>25.3</v>
      </c>
      <c r="P234">
        <v>44.8</v>
      </c>
      <c r="Q234">
        <v>31.4</v>
      </c>
      <c r="R234">
        <v>24.5</v>
      </c>
    </row>
    <row r="235" spans="1:18" x14ac:dyDescent="0.3">
      <c r="A235" t="s">
        <v>55</v>
      </c>
      <c r="B235" t="s">
        <v>662</v>
      </c>
      <c r="C235" t="s">
        <v>49</v>
      </c>
      <c r="D235" s="23">
        <v>45322</v>
      </c>
      <c r="H235">
        <v>1.58</v>
      </c>
      <c r="I235">
        <v>7.75</v>
      </c>
      <c r="J235">
        <v>4.9000000000000004</v>
      </c>
      <c r="K235">
        <v>2.63</v>
      </c>
    </row>
    <row r="236" spans="1:18" x14ac:dyDescent="0.3">
      <c r="A236" t="s">
        <v>55</v>
      </c>
      <c r="B236" t="s">
        <v>662</v>
      </c>
      <c r="C236" t="s">
        <v>49</v>
      </c>
      <c r="D236" s="23">
        <v>45231</v>
      </c>
      <c r="E236">
        <v>102.4</v>
      </c>
      <c r="G236">
        <v>180.5</v>
      </c>
      <c r="O236">
        <v>21.9</v>
      </c>
      <c r="P236">
        <v>46.8</v>
      </c>
      <c r="Q236">
        <v>31.4</v>
      </c>
      <c r="R236">
        <v>21.4</v>
      </c>
    </row>
    <row r="237" spans="1:18" x14ac:dyDescent="0.3">
      <c r="A237" t="s">
        <v>55</v>
      </c>
      <c r="B237" t="s">
        <v>662</v>
      </c>
      <c r="C237" t="s">
        <v>49</v>
      </c>
      <c r="D237" s="23">
        <v>45372</v>
      </c>
      <c r="F237">
        <v>4.87</v>
      </c>
      <c r="H237">
        <v>1.54</v>
      </c>
      <c r="I237">
        <v>4.5999999999999996</v>
      </c>
      <c r="J237">
        <v>7.62</v>
      </c>
      <c r="K237">
        <v>2.68</v>
      </c>
      <c r="L237">
        <v>150</v>
      </c>
      <c r="M237">
        <v>135</v>
      </c>
      <c r="N237">
        <v>200</v>
      </c>
    </row>
    <row r="238" spans="1:18" x14ac:dyDescent="0.3">
      <c r="A238" t="s">
        <v>55</v>
      </c>
      <c r="B238" t="s">
        <v>662</v>
      </c>
      <c r="C238" t="s">
        <v>49</v>
      </c>
      <c r="D238" s="23">
        <v>45139</v>
      </c>
      <c r="E238">
        <v>100.9</v>
      </c>
      <c r="G238">
        <v>180</v>
      </c>
      <c r="O238">
        <v>24.6</v>
      </c>
      <c r="P238">
        <v>44.1</v>
      </c>
      <c r="Q238">
        <v>31.1</v>
      </c>
      <c r="R238">
        <v>24.3</v>
      </c>
    </row>
    <row r="239" spans="1:18" x14ac:dyDescent="0.3">
      <c r="A239" t="s">
        <v>55</v>
      </c>
      <c r="B239" t="s">
        <v>662</v>
      </c>
      <c r="C239" t="s">
        <v>49</v>
      </c>
      <c r="D239" s="23">
        <v>44896</v>
      </c>
      <c r="E239">
        <v>109.8</v>
      </c>
      <c r="H239">
        <v>1.72</v>
      </c>
      <c r="I239">
        <v>4.8099999999999996</v>
      </c>
      <c r="J239">
        <v>8.1199999999999992</v>
      </c>
      <c r="K239">
        <v>2.46</v>
      </c>
    </row>
    <row r="240" spans="1:18" x14ac:dyDescent="0.3">
      <c r="A240" t="s">
        <v>55</v>
      </c>
      <c r="B240" t="s">
        <v>662</v>
      </c>
      <c r="C240" t="s">
        <v>49</v>
      </c>
      <c r="D240" s="23">
        <v>44986</v>
      </c>
      <c r="L240">
        <v>140</v>
      </c>
      <c r="M240">
        <v>115</v>
      </c>
      <c r="N240">
        <v>180</v>
      </c>
    </row>
    <row r="241" spans="1:18" x14ac:dyDescent="0.3">
      <c r="A241" t="s">
        <v>55</v>
      </c>
      <c r="B241" t="s">
        <v>662</v>
      </c>
      <c r="C241" t="s">
        <v>49</v>
      </c>
      <c r="D241" s="23">
        <v>45078</v>
      </c>
      <c r="E241">
        <v>104.6</v>
      </c>
      <c r="G241">
        <v>181.3</v>
      </c>
      <c r="H241">
        <v>1.55</v>
      </c>
      <c r="I241">
        <v>4.6399999999999997</v>
      </c>
      <c r="J241">
        <v>7.31</v>
      </c>
      <c r="K241">
        <v>2.48</v>
      </c>
      <c r="L241">
        <v>140</v>
      </c>
    </row>
    <row r="242" spans="1:18" x14ac:dyDescent="0.3">
      <c r="A242" t="s">
        <v>540</v>
      </c>
      <c r="B242" t="s">
        <v>688</v>
      </c>
      <c r="C242" t="s">
        <v>66</v>
      </c>
      <c r="D242" s="23">
        <v>45108</v>
      </c>
      <c r="E242">
        <v>89</v>
      </c>
      <c r="G242">
        <v>175</v>
      </c>
      <c r="O242">
        <v>19.3</v>
      </c>
      <c r="P242">
        <v>40.1</v>
      </c>
      <c r="Q242">
        <v>29.1</v>
      </c>
      <c r="R242">
        <v>21.7</v>
      </c>
    </row>
    <row r="243" spans="1:18" x14ac:dyDescent="0.3">
      <c r="A243" t="s">
        <v>540</v>
      </c>
      <c r="B243" t="s">
        <v>688</v>
      </c>
      <c r="C243" t="s">
        <v>66</v>
      </c>
      <c r="D243" s="23">
        <v>45322</v>
      </c>
      <c r="H243">
        <v>1.54</v>
      </c>
      <c r="I243">
        <v>4.96</v>
      </c>
      <c r="J243">
        <v>8.16</v>
      </c>
      <c r="K243">
        <v>2.33</v>
      </c>
    </row>
    <row r="244" spans="1:18" x14ac:dyDescent="0.3">
      <c r="A244" t="s">
        <v>540</v>
      </c>
      <c r="B244" t="s">
        <v>688</v>
      </c>
      <c r="C244" t="s">
        <v>66</v>
      </c>
      <c r="D244" s="23">
        <v>45139</v>
      </c>
      <c r="E244">
        <v>90</v>
      </c>
      <c r="G244">
        <v>173.8</v>
      </c>
      <c r="O244">
        <v>21</v>
      </c>
      <c r="P244">
        <v>39.4</v>
      </c>
      <c r="Q244">
        <v>29.8</v>
      </c>
      <c r="R244">
        <v>23.3</v>
      </c>
    </row>
    <row r="245" spans="1:18" x14ac:dyDescent="0.3">
      <c r="A245" t="s">
        <v>540</v>
      </c>
      <c r="B245" t="s">
        <v>688</v>
      </c>
      <c r="C245" t="s">
        <v>66</v>
      </c>
      <c r="D245" s="23">
        <v>45251</v>
      </c>
      <c r="H245">
        <v>1.54</v>
      </c>
      <c r="I245">
        <v>4.9000000000000004</v>
      </c>
      <c r="J245">
        <v>7.76</v>
      </c>
      <c r="K245">
        <v>2.4</v>
      </c>
      <c r="L245">
        <v>115</v>
      </c>
      <c r="M245">
        <v>100</v>
      </c>
      <c r="N245">
        <v>150</v>
      </c>
    </row>
    <row r="246" spans="1:18" x14ac:dyDescent="0.3">
      <c r="A246" t="s">
        <v>540</v>
      </c>
      <c r="B246" t="s">
        <v>688</v>
      </c>
      <c r="C246" t="s">
        <v>66</v>
      </c>
      <c r="D246" s="23">
        <v>45231</v>
      </c>
      <c r="E246">
        <v>86.2</v>
      </c>
      <c r="G246">
        <v>176</v>
      </c>
      <c r="O246">
        <v>13.7</v>
      </c>
      <c r="P246">
        <v>41.6</v>
      </c>
      <c r="Q246">
        <v>27.8</v>
      </c>
      <c r="R246">
        <v>15.8</v>
      </c>
    </row>
    <row r="247" spans="1:18" x14ac:dyDescent="0.3">
      <c r="A247" t="s">
        <v>540</v>
      </c>
      <c r="B247" t="s">
        <v>688</v>
      </c>
      <c r="C247" t="s">
        <v>66</v>
      </c>
      <c r="D247" s="23">
        <v>45108</v>
      </c>
      <c r="H247">
        <v>1.56</v>
      </c>
      <c r="I247">
        <v>5.55</v>
      </c>
      <c r="J247">
        <v>7.82</v>
      </c>
      <c r="K247">
        <v>2.37</v>
      </c>
    </row>
    <row r="248" spans="1:18" x14ac:dyDescent="0.3">
      <c r="A248" t="s">
        <v>540</v>
      </c>
      <c r="B248" t="s">
        <v>688</v>
      </c>
      <c r="C248" t="s">
        <v>66</v>
      </c>
      <c r="D248" s="23">
        <v>45372</v>
      </c>
      <c r="F248">
        <v>4.8499999999999996</v>
      </c>
      <c r="H248">
        <v>1.5</v>
      </c>
      <c r="I248">
        <v>4.53</v>
      </c>
      <c r="J248">
        <v>7.4</v>
      </c>
      <c r="K248">
        <v>2.48</v>
      </c>
      <c r="L248">
        <v>120</v>
      </c>
      <c r="M248">
        <v>105</v>
      </c>
      <c r="N248">
        <v>160</v>
      </c>
    </row>
    <row r="249" spans="1:18" x14ac:dyDescent="0.3">
      <c r="A249" t="s">
        <v>537</v>
      </c>
      <c r="B249" t="s">
        <v>703</v>
      </c>
      <c r="C249" t="s">
        <v>85</v>
      </c>
      <c r="D249" s="23">
        <v>45231</v>
      </c>
      <c r="E249">
        <v>123.9</v>
      </c>
      <c r="G249">
        <v>190.2</v>
      </c>
      <c r="O249">
        <v>33.5</v>
      </c>
      <c r="P249">
        <v>52.1</v>
      </c>
      <c r="Q249">
        <v>34.200000000000003</v>
      </c>
      <c r="R249">
        <v>27</v>
      </c>
    </row>
    <row r="250" spans="1:18" x14ac:dyDescent="0.3">
      <c r="A250" t="s">
        <v>537</v>
      </c>
      <c r="B250" t="s">
        <v>703</v>
      </c>
      <c r="C250" t="s">
        <v>85</v>
      </c>
      <c r="D250" s="23">
        <v>45372</v>
      </c>
      <c r="L250">
        <v>125</v>
      </c>
    </row>
    <row r="251" spans="1:18" x14ac:dyDescent="0.3">
      <c r="A251" t="s">
        <v>537</v>
      </c>
      <c r="B251" t="s">
        <v>703</v>
      </c>
      <c r="C251" t="s">
        <v>85</v>
      </c>
      <c r="D251" s="23">
        <v>45108</v>
      </c>
      <c r="E251">
        <v>116.4</v>
      </c>
      <c r="G251">
        <v>190</v>
      </c>
      <c r="O251">
        <v>27.9</v>
      </c>
      <c r="P251">
        <v>50.9</v>
      </c>
      <c r="Q251">
        <v>32.200000000000003</v>
      </c>
      <c r="R251">
        <v>24</v>
      </c>
    </row>
    <row r="252" spans="1:18" x14ac:dyDescent="0.3">
      <c r="A252" t="s">
        <v>537</v>
      </c>
      <c r="B252" t="s">
        <v>703</v>
      </c>
      <c r="C252" t="s">
        <v>85</v>
      </c>
      <c r="D252" s="23">
        <v>45251</v>
      </c>
      <c r="L252">
        <v>95</v>
      </c>
    </row>
    <row r="253" spans="1:18" x14ac:dyDescent="0.3">
      <c r="A253" t="s">
        <v>537</v>
      </c>
      <c r="B253" t="s">
        <v>703</v>
      </c>
      <c r="C253" t="s">
        <v>85</v>
      </c>
      <c r="D253" s="23">
        <v>45139</v>
      </c>
      <c r="E253">
        <v>122</v>
      </c>
      <c r="G253">
        <v>188.5</v>
      </c>
      <c r="O253">
        <v>31.2</v>
      </c>
      <c r="P253">
        <v>52.4</v>
      </c>
      <c r="Q253">
        <v>34.299999999999997</v>
      </c>
      <c r="R253">
        <v>25.5</v>
      </c>
    </row>
    <row r="254" spans="1:18" x14ac:dyDescent="0.3">
      <c r="A254" t="s">
        <v>166</v>
      </c>
      <c r="B254" t="s">
        <v>625</v>
      </c>
      <c r="C254" t="s">
        <v>131</v>
      </c>
      <c r="D254" s="23">
        <v>45078</v>
      </c>
      <c r="E254">
        <v>78.5</v>
      </c>
      <c r="G254">
        <v>172</v>
      </c>
      <c r="H254">
        <v>1.39</v>
      </c>
      <c r="I254">
        <v>4.3099999999999996</v>
      </c>
      <c r="J254">
        <v>7.15</v>
      </c>
      <c r="K254">
        <v>2.62</v>
      </c>
      <c r="L254">
        <v>90</v>
      </c>
    </row>
    <row r="255" spans="1:18" x14ac:dyDescent="0.3">
      <c r="A255" t="s">
        <v>65</v>
      </c>
      <c r="B255" t="s">
        <v>681</v>
      </c>
      <c r="C255" t="s">
        <v>49</v>
      </c>
      <c r="D255" s="23">
        <v>45108</v>
      </c>
      <c r="E255">
        <v>101.4</v>
      </c>
      <c r="G255">
        <v>183.5</v>
      </c>
      <c r="O255">
        <v>24.5</v>
      </c>
      <c r="P255">
        <v>44.7</v>
      </c>
      <c r="Q255">
        <v>30.1</v>
      </c>
      <c r="R255">
        <v>24.2</v>
      </c>
    </row>
    <row r="256" spans="1:18" x14ac:dyDescent="0.3">
      <c r="A256" t="s">
        <v>65</v>
      </c>
      <c r="B256" t="s">
        <v>681</v>
      </c>
      <c r="C256" t="s">
        <v>49</v>
      </c>
      <c r="D256" s="23">
        <v>45251</v>
      </c>
      <c r="H256">
        <v>1.5</v>
      </c>
      <c r="I256">
        <v>4.8499999999999996</v>
      </c>
      <c r="J256">
        <v>7.75</v>
      </c>
      <c r="K256">
        <v>2.56</v>
      </c>
      <c r="L256">
        <v>110</v>
      </c>
      <c r="M256">
        <v>110</v>
      </c>
      <c r="N256">
        <v>160</v>
      </c>
    </row>
    <row r="257" spans="1:18" x14ac:dyDescent="0.3">
      <c r="A257" t="s">
        <v>65</v>
      </c>
      <c r="B257" t="s">
        <v>681</v>
      </c>
      <c r="C257" t="s">
        <v>49</v>
      </c>
      <c r="D257" s="23">
        <v>45139</v>
      </c>
      <c r="E257">
        <v>98.4</v>
      </c>
      <c r="G257">
        <v>183.5</v>
      </c>
      <c r="O257">
        <v>22.9</v>
      </c>
      <c r="P257">
        <v>43.8</v>
      </c>
      <c r="Q257">
        <v>29.2</v>
      </c>
      <c r="R257">
        <v>23.3</v>
      </c>
    </row>
    <row r="258" spans="1:18" x14ac:dyDescent="0.3">
      <c r="A258" t="s">
        <v>65</v>
      </c>
      <c r="B258" t="s">
        <v>681</v>
      </c>
      <c r="C258" t="s">
        <v>49</v>
      </c>
      <c r="D258" s="23">
        <v>45322</v>
      </c>
      <c r="H258">
        <v>1.53</v>
      </c>
      <c r="I258">
        <v>7.68</v>
      </c>
      <c r="J258">
        <v>4.71</v>
      </c>
      <c r="K258">
        <v>2.48</v>
      </c>
    </row>
    <row r="259" spans="1:18" x14ac:dyDescent="0.3">
      <c r="A259" t="s">
        <v>65</v>
      </c>
      <c r="B259" t="s">
        <v>681</v>
      </c>
      <c r="C259" t="s">
        <v>49</v>
      </c>
      <c r="D259" s="23">
        <v>45231</v>
      </c>
      <c r="E259">
        <v>94.7</v>
      </c>
      <c r="G259">
        <v>183.8</v>
      </c>
      <c r="O259">
        <v>19.100000000000001</v>
      </c>
      <c r="P259">
        <v>43.8</v>
      </c>
      <c r="Q259">
        <v>28</v>
      </c>
      <c r="R259">
        <v>20.2</v>
      </c>
    </row>
    <row r="260" spans="1:18" x14ac:dyDescent="0.3">
      <c r="A260" t="s">
        <v>65</v>
      </c>
      <c r="B260" t="s">
        <v>681</v>
      </c>
      <c r="C260" t="s">
        <v>49</v>
      </c>
      <c r="D260" s="23">
        <v>45078</v>
      </c>
      <c r="E260">
        <v>111.7</v>
      </c>
      <c r="G260">
        <v>181</v>
      </c>
      <c r="H260">
        <v>1.51</v>
      </c>
      <c r="I260">
        <v>4.6100000000000003</v>
      </c>
      <c r="J260">
        <v>7.44</v>
      </c>
      <c r="K260">
        <v>2.42</v>
      </c>
      <c r="L260">
        <v>110</v>
      </c>
    </row>
    <row r="261" spans="1:18" x14ac:dyDescent="0.3">
      <c r="A261" t="s">
        <v>65</v>
      </c>
      <c r="B261" t="s">
        <v>681</v>
      </c>
      <c r="C261" t="s">
        <v>49</v>
      </c>
      <c r="D261" s="23">
        <v>45372</v>
      </c>
      <c r="F261">
        <v>4.88</v>
      </c>
      <c r="H261">
        <v>1.51</v>
      </c>
      <c r="I261">
        <v>4.76</v>
      </c>
      <c r="J261">
        <v>7.6</v>
      </c>
      <c r="K261">
        <v>2.62</v>
      </c>
      <c r="L261">
        <v>120</v>
      </c>
    </row>
    <row r="262" spans="1:18" x14ac:dyDescent="0.3">
      <c r="A262" t="s">
        <v>116</v>
      </c>
      <c r="B262" t="s">
        <v>671</v>
      </c>
      <c r="C262" t="s">
        <v>109</v>
      </c>
      <c r="D262" s="23">
        <v>45231</v>
      </c>
      <c r="E262">
        <v>71.5</v>
      </c>
      <c r="G262">
        <v>182</v>
      </c>
      <c r="O262">
        <v>5.4</v>
      </c>
      <c r="P262">
        <v>38.200000000000003</v>
      </c>
      <c r="Q262">
        <v>21.6</v>
      </c>
      <c r="R262">
        <v>7.5</v>
      </c>
    </row>
    <row r="263" spans="1:18" x14ac:dyDescent="0.3">
      <c r="A263" t="s">
        <v>116</v>
      </c>
      <c r="B263" t="s">
        <v>671</v>
      </c>
      <c r="C263" t="s">
        <v>109</v>
      </c>
      <c r="D263" s="23">
        <v>45078</v>
      </c>
      <c r="E263">
        <v>68.400000000000006</v>
      </c>
      <c r="G263">
        <v>182.2</v>
      </c>
      <c r="H263">
        <v>1.45</v>
      </c>
      <c r="I263">
        <v>4.4800000000000004</v>
      </c>
      <c r="J263">
        <v>6.97</v>
      </c>
      <c r="K263">
        <v>2.91</v>
      </c>
      <c r="L263">
        <v>75</v>
      </c>
    </row>
    <row r="264" spans="1:18" x14ac:dyDescent="0.3">
      <c r="A264" t="s">
        <v>116</v>
      </c>
      <c r="B264" t="s">
        <v>671</v>
      </c>
      <c r="C264" t="s">
        <v>109</v>
      </c>
      <c r="D264" s="23">
        <v>45139</v>
      </c>
    </row>
    <row r="265" spans="1:18" x14ac:dyDescent="0.3">
      <c r="A265" t="s">
        <v>116</v>
      </c>
      <c r="B265" t="s">
        <v>671</v>
      </c>
      <c r="C265" t="s">
        <v>109</v>
      </c>
      <c r="D265" s="23">
        <v>45322</v>
      </c>
      <c r="H265">
        <v>1.45</v>
      </c>
      <c r="I265">
        <v>4.6399999999999997</v>
      </c>
      <c r="J265">
        <v>7.34</v>
      </c>
      <c r="K265">
        <v>2.94</v>
      </c>
    </row>
    <row r="266" spans="1:18" x14ac:dyDescent="0.3">
      <c r="A266" t="s">
        <v>116</v>
      </c>
      <c r="B266" t="s">
        <v>671</v>
      </c>
      <c r="C266" t="s">
        <v>109</v>
      </c>
      <c r="D266" s="23">
        <v>45108</v>
      </c>
      <c r="E266">
        <v>69.099999999999994</v>
      </c>
      <c r="G266">
        <v>182.5</v>
      </c>
      <c r="O266">
        <v>6.1</v>
      </c>
      <c r="P266">
        <v>36.299999999999997</v>
      </c>
      <c r="Q266">
        <v>20.7</v>
      </c>
      <c r="R266">
        <v>8.9</v>
      </c>
    </row>
    <row r="267" spans="1:18" x14ac:dyDescent="0.3">
      <c r="A267" t="s">
        <v>116</v>
      </c>
      <c r="B267" t="s">
        <v>671</v>
      </c>
      <c r="C267" t="s">
        <v>109</v>
      </c>
      <c r="D267" s="23">
        <v>45251</v>
      </c>
      <c r="H267">
        <v>1.45</v>
      </c>
      <c r="I267">
        <v>4.58</v>
      </c>
      <c r="J267">
        <v>7.22</v>
      </c>
      <c r="K267">
        <v>3</v>
      </c>
      <c r="M267">
        <v>105</v>
      </c>
      <c r="N267">
        <v>130</v>
      </c>
    </row>
    <row r="268" spans="1:18" x14ac:dyDescent="0.3">
      <c r="A268" t="s">
        <v>116</v>
      </c>
      <c r="B268" t="s">
        <v>671</v>
      </c>
      <c r="C268" t="s">
        <v>109</v>
      </c>
      <c r="D268" s="23">
        <v>45372</v>
      </c>
      <c r="F268">
        <v>4.4800000000000004</v>
      </c>
      <c r="H268">
        <v>1.48</v>
      </c>
      <c r="I268">
        <v>4.45</v>
      </c>
      <c r="J268">
        <v>7.24</v>
      </c>
      <c r="K268">
        <v>2.97</v>
      </c>
      <c r="L268">
        <v>85</v>
      </c>
      <c r="M268">
        <v>120</v>
      </c>
      <c r="N268">
        <v>155</v>
      </c>
    </row>
    <row r="269" spans="1:18" x14ac:dyDescent="0.3">
      <c r="A269" t="s">
        <v>162</v>
      </c>
      <c r="B269" t="s">
        <v>655</v>
      </c>
      <c r="C269" t="s">
        <v>49</v>
      </c>
      <c r="D269" s="23">
        <v>45108</v>
      </c>
      <c r="E269">
        <v>84.3</v>
      </c>
      <c r="G269">
        <v>185</v>
      </c>
      <c r="O269">
        <v>10.4</v>
      </c>
      <c r="P269">
        <v>42.5</v>
      </c>
      <c r="Q269">
        <v>24.6</v>
      </c>
      <c r="R269">
        <v>12.4</v>
      </c>
    </row>
    <row r="270" spans="1:18" x14ac:dyDescent="0.3">
      <c r="A270" t="s">
        <v>162</v>
      </c>
      <c r="B270" t="s">
        <v>655</v>
      </c>
      <c r="C270" t="s">
        <v>49</v>
      </c>
      <c r="D270" s="23">
        <v>45078</v>
      </c>
      <c r="E270">
        <v>102.2</v>
      </c>
      <c r="G270">
        <v>184</v>
      </c>
      <c r="H270">
        <v>1.51</v>
      </c>
      <c r="I270">
        <v>4.95</v>
      </c>
      <c r="J270">
        <v>7.81</v>
      </c>
      <c r="K270">
        <v>2.35</v>
      </c>
      <c r="L270">
        <v>90</v>
      </c>
    </row>
    <row r="271" spans="1:18" x14ac:dyDescent="0.3">
      <c r="A271" t="s">
        <v>162</v>
      </c>
      <c r="B271" t="s">
        <v>655</v>
      </c>
      <c r="C271" t="s">
        <v>49</v>
      </c>
      <c r="D271" s="23">
        <v>45139</v>
      </c>
      <c r="E271">
        <v>84.1</v>
      </c>
      <c r="G271">
        <v>184</v>
      </c>
      <c r="O271">
        <v>13.2</v>
      </c>
      <c r="P271">
        <v>40.799999999999997</v>
      </c>
      <c r="Q271">
        <v>24.8</v>
      </c>
      <c r="R271">
        <v>15.7</v>
      </c>
    </row>
    <row r="272" spans="1:18" x14ac:dyDescent="0.3">
      <c r="A272" t="s">
        <v>162</v>
      </c>
      <c r="B272" t="s">
        <v>655</v>
      </c>
      <c r="C272" t="s">
        <v>49</v>
      </c>
      <c r="D272" s="23">
        <v>45231</v>
      </c>
    </row>
    <row r="273" spans="1:18" x14ac:dyDescent="0.3">
      <c r="A273" t="s">
        <v>738</v>
      </c>
      <c r="B273" t="s">
        <v>739</v>
      </c>
      <c r="C273" t="s">
        <v>49</v>
      </c>
      <c r="D273" s="23">
        <v>45372</v>
      </c>
      <c r="F273">
        <v>5.15</v>
      </c>
      <c r="H273">
        <v>1.55</v>
      </c>
      <c r="I273">
        <v>4.68</v>
      </c>
      <c r="J273">
        <v>7.7</v>
      </c>
      <c r="K273">
        <v>2.7</v>
      </c>
      <c r="L273">
        <v>90</v>
      </c>
      <c r="M273">
        <v>80</v>
      </c>
      <c r="N273">
        <v>130</v>
      </c>
    </row>
    <row r="274" spans="1:18" x14ac:dyDescent="0.3">
      <c r="A274" t="s">
        <v>164</v>
      </c>
      <c r="B274" t="s">
        <v>693</v>
      </c>
      <c r="C274" t="s">
        <v>529</v>
      </c>
      <c r="D274" s="23">
        <v>44986</v>
      </c>
      <c r="L274">
        <v>80</v>
      </c>
      <c r="M274">
        <v>85</v>
      </c>
      <c r="N274">
        <v>130</v>
      </c>
    </row>
    <row r="275" spans="1:18" x14ac:dyDescent="0.3">
      <c r="A275" t="s">
        <v>164</v>
      </c>
      <c r="B275" t="s">
        <v>693</v>
      </c>
      <c r="C275" t="s">
        <v>529</v>
      </c>
      <c r="D275" s="23">
        <v>45078</v>
      </c>
      <c r="E275">
        <v>69.5</v>
      </c>
      <c r="G275">
        <v>172.4</v>
      </c>
      <c r="H275">
        <v>1.51</v>
      </c>
      <c r="I275">
        <v>4.7</v>
      </c>
      <c r="J275">
        <v>7.44</v>
      </c>
      <c r="K275">
        <v>2.39</v>
      </c>
      <c r="L275">
        <v>80</v>
      </c>
    </row>
    <row r="276" spans="1:18" x14ac:dyDescent="0.3">
      <c r="A276" t="s">
        <v>164</v>
      </c>
      <c r="B276" t="s">
        <v>693</v>
      </c>
      <c r="C276" t="s">
        <v>529</v>
      </c>
      <c r="D276" s="23">
        <v>44896</v>
      </c>
      <c r="E276">
        <v>66.599999999999994</v>
      </c>
      <c r="H276">
        <v>1.66</v>
      </c>
      <c r="I276">
        <v>5.03</v>
      </c>
      <c r="J276">
        <v>8</v>
      </c>
      <c r="K276">
        <v>2.46</v>
      </c>
    </row>
    <row r="277" spans="1:18" x14ac:dyDescent="0.3">
      <c r="A277" t="s">
        <v>530</v>
      </c>
      <c r="B277" t="s">
        <v>672</v>
      </c>
      <c r="C277" t="s">
        <v>529</v>
      </c>
      <c r="D277" s="23">
        <v>45139</v>
      </c>
      <c r="E277">
        <v>66.900000000000006</v>
      </c>
      <c r="G277">
        <v>173.2</v>
      </c>
      <c r="O277">
        <v>12.4</v>
      </c>
      <c r="P277">
        <v>30.8</v>
      </c>
      <c r="Q277">
        <v>22.3</v>
      </c>
      <c r="R277">
        <v>18.600000000000001</v>
      </c>
    </row>
    <row r="278" spans="1:18" x14ac:dyDescent="0.3">
      <c r="A278" t="s">
        <v>530</v>
      </c>
      <c r="B278" t="s">
        <v>672</v>
      </c>
      <c r="C278" t="s">
        <v>529</v>
      </c>
      <c r="D278" s="23">
        <v>45372</v>
      </c>
      <c r="F278">
        <v>4.8</v>
      </c>
      <c r="H278">
        <v>1.48</v>
      </c>
      <c r="I278">
        <v>4.54</v>
      </c>
      <c r="J278">
        <v>7.7</v>
      </c>
      <c r="K278">
        <v>2.57</v>
      </c>
      <c r="L278">
        <v>95</v>
      </c>
      <c r="M278">
        <v>100</v>
      </c>
      <c r="N278">
        <v>140</v>
      </c>
    </row>
    <row r="279" spans="1:18" x14ac:dyDescent="0.3">
      <c r="A279" t="s">
        <v>530</v>
      </c>
      <c r="B279" t="s">
        <v>672</v>
      </c>
      <c r="C279" t="s">
        <v>529</v>
      </c>
      <c r="D279" s="23">
        <v>45231</v>
      </c>
      <c r="E279">
        <v>68.599999999999994</v>
      </c>
      <c r="G279">
        <v>172.1</v>
      </c>
      <c r="O279">
        <v>13.3</v>
      </c>
      <c r="P279">
        <v>31.5</v>
      </c>
      <c r="Q279">
        <v>23.2</v>
      </c>
      <c r="R279">
        <v>19.3</v>
      </c>
    </row>
    <row r="280" spans="1:18" x14ac:dyDescent="0.3">
      <c r="A280" t="s">
        <v>530</v>
      </c>
      <c r="B280" t="s">
        <v>672</v>
      </c>
      <c r="C280" t="s">
        <v>529</v>
      </c>
      <c r="D280" s="23">
        <v>45322</v>
      </c>
      <c r="H280">
        <v>1.59</v>
      </c>
      <c r="I280">
        <v>4.49</v>
      </c>
      <c r="J280">
        <v>7.49</v>
      </c>
      <c r="K280">
        <v>2.46</v>
      </c>
    </row>
    <row r="281" spans="1:18" x14ac:dyDescent="0.3">
      <c r="A281" t="s">
        <v>530</v>
      </c>
      <c r="B281" t="s">
        <v>672</v>
      </c>
      <c r="C281" t="s">
        <v>529</v>
      </c>
      <c r="D281" s="23">
        <v>45251</v>
      </c>
      <c r="H281">
        <v>1.52</v>
      </c>
      <c r="I281">
        <v>4.54</v>
      </c>
      <c r="J281">
        <v>7.38</v>
      </c>
      <c r="K281">
        <v>2.62</v>
      </c>
      <c r="L281">
        <v>80</v>
      </c>
      <c r="M281">
        <v>90</v>
      </c>
      <c r="N281">
        <v>120</v>
      </c>
    </row>
    <row r="282" spans="1:18" x14ac:dyDescent="0.3">
      <c r="A282" t="s">
        <v>104</v>
      </c>
      <c r="B282" t="s">
        <v>654</v>
      </c>
      <c r="C282" t="s">
        <v>85</v>
      </c>
      <c r="D282" s="23">
        <v>45108</v>
      </c>
      <c r="E282">
        <v>130.6</v>
      </c>
      <c r="G282">
        <v>185.1</v>
      </c>
      <c r="O282">
        <v>43.8</v>
      </c>
      <c r="P282">
        <v>50.3</v>
      </c>
      <c r="Q282">
        <v>38.1</v>
      </c>
      <c r="R282">
        <v>33.5</v>
      </c>
    </row>
    <row r="283" spans="1:18" x14ac:dyDescent="0.3">
      <c r="A283" t="s">
        <v>104</v>
      </c>
      <c r="B283" t="s">
        <v>654</v>
      </c>
      <c r="C283" t="s">
        <v>85</v>
      </c>
      <c r="D283" s="23">
        <v>45251</v>
      </c>
      <c r="H283">
        <v>1.81</v>
      </c>
      <c r="I283">
        <v>5.48</v>
      </c>
      <c r="J283">
        <v>9.0500000000000007</v>
      </c>
      <c r="K283">
        <v>1.89</v>
      </c>
      <c r="L283">
        <v>125</v>
      </c>
      <c r="M283">
        <v>90</v>
      </c>
      <c r="N283">
        <v>160</v>
      </c>
    </row>
    <row r="284" spans="1:18" x14ac:dyDescent="0.3">
      <c r="A284" t="s">
        <v>104</v>
      </c>
      <c r="B284" t="s">
        <v>654</v>
      </c>
      <c r="C284" t="s">
        <v>85</v>
      </c>
      <c r="D284" s="23">
        <v>45231</v>
      </c>
      <c r="E284">
        <v>132.4</v>
      </c>
      <c r="G284">
        <v>185</v>
      </c>
      <c r="O284">
        <v>45</v>
      </c>
      <c r="P284">
        <v>50.8</v>
      </c>
      <c r="Q284">
        <v>38.700000000000003</v>
      </c>
      <c r="R284">
        <v>34</v>
      </c>
    </row>
    <row r="285" spans="1:18" x14ac:dyDescent="0.3">
      <c r="A285" t="s">
        <v>104</v>
      </c>
      <c r="B285" t="s">
        <v>654</v>
      </c>
      <c r="C285" t="s">
        <v>85</v>
      </c>
      <c r="D285" s="23">
        <v>45372</v>
      </c>
      <c r="L285">
        <v>135</v>
      </c>
    </row>
    <row r="286" spans="1:18" x14ac:dyDescent="0.3">
      <c r="A286" t="s">
        <v>104</v>
      </c>
      <c r="B286" t="s">
        <v>654</v>
      </c>
      <c r="C286" t="s">
        <v>85</v>
      </c>
      <c r="D286" s="23">
        <v>45139</v>
      </c>
      <c r="E286">
        <v>131.69999999999999</v>
      </c>
      <c r="G286">
        <v>184.1</v>
      </c>
      <c r="O286">
        <v>45.7</v>
      </c>
      <c r="P286">
        <v>49.7</v>
      </c>
      <c r="Q286">
        <v>38.9</v>
      </c>
      <c r="R286">
        <v>34.700000000000003</v>
      </c>
    </row>
    <row r="287" spans="1:18" x14ac:dyDescent="0.3">
      <c r="A287" t="s">
        <v>104</v>
      </c>
      <c r="B287" t="s">
        <v>654</v>
      </c>
      <c r="C287" t="s">
        <v>85</v>
      </c>
      <c r="D287" s="23">
        <v>45078</v>
      </c>
      <c r="E287">
        <v>132.30000000000001</v>
      </c>
      <c r="G287">
        <v>185.6</v>
      </c>
      <c r="H287">
        <v>1.78</v>
      </c>
      <c r="I287">
        <v>5.21</v>
      </c>
      <c r="J287">
        <v>8.81</v>
      </c>
      <c r="K287">
        <v>1.88</v>
      </c>
      <c r="L287">
        <v>110</v>
      </c>
    </row>
    <row r="288" spans="1:18" x14ac:dyDescent="0.3">
      <c r="A288" t="s">
        <v>104</v>
      </c>
      <c r="B288" t="s">
        <v>654</v>
      </c>
      <c r="C288" t="s">
        <v>85</v>
      </c>
      <c r="D288" s="23">
        <v>45322</v>
      </c>
      <c r="H288">
        <v>1.93</v>
      </c>
      <c r="I288">
        <v>5.09</v>
      </c>
      <c r="J288">
        <v>8.81</v>
      </c>
      <c r="K288">
        <v>1.96</v>
      </c>
    </row>
    <row r="289" spans="1:18" x14ac:dyDescent="0.3">
      <c r="A289" t="s">
        <v>125</v>
      </c>
      <c r="B289" t="s">
        <v>648</v>
      </c>
      <c r="C289" t="s">
        <v>117</v>
      </c>
      <c r="D289" s="23">
        <v>45108</v>
      </c>
      <c r="E289">
        <v>87.5</v>
      </c>
      <c r="G289">
        <v>178</v>
      </c>
      <c r="O289">
        <v>16.899999999999999</v>
      </c>
      <c r="P289">
        <v>40.799999999999997</v>
      </c>
      <c r="Q289">
        <v>27.6</v>
      </c>
      <c r="R289">
        <v>19.3</v>
      </c>
    </row>
    <row r="290" spans="1:18" x14ac:dyDescent="0.3">
      <c r="A290" t="s">
        <v>125</v>
      </c>
      <c r="B290" t="s">
        <v>648</v>
      </c>
      <c r="C290" t="s">
        <v>117</v>
      </c>
      <c r="D290" s="23">
        <v>45078</v>
      </c>
      <c r="H290">
        <v>1.42</v>
      </c>
      <c r="I290">
        <v>4.37</v>
      </c>
      <c r="J290">
        <v>7.15</v>
      </c>
      <c r="K290">
        <v>2.3199999999999998</v>
      </c>
      <c r="L290">
        <v>110</v>
      </c>
    </row>
    <row r="291" spans="1:18" x14ac:dyDescent="0.3">
      <c r="A291" t="s">
        <v>125</v>
      </c>
      <c r="B291" t="s">
        <v>648</v>
      </c>
      <c r="C291" t="s">
        <v>117</v>
      </c>
      <c r="D291" s="23">
        <v>45139</v>
      </c>
      <c r="E291">
        <v>88.5</v>
      </c>
      <c r="G291">
        <v>176.6</v>
      </c>
      <c r="O291">
        <v>17.8</v>
      </c>
      <c r="P291">
        <v>40.5</v>
      </c>
      <c r="Q291">
        <v>28.4</v>
      </c>
      <c r="R291">
        <v>20.100000000000001</v>
      </c>
    </row>
    <row r="292" spans="1:18" x14ac:dyDescent="0.3">
      <c r="A292" t="s">
        <v>125</v>
      </c>
      <c r="B292" t="s">
        <v>648</v>
      </c>
      <c r="C292" t="s">
        <v>117</v>
      </c>
      <c r="D292" s="23">
        <v>45372</v>
      </c>
      <c r="J292">
        <v>7.15</v>
      </c>
    </row>
    <row r="293" spans="1:18" x14ac:dyDescent="0.3">
      <c r="A293" t="s">
        <v>125</v>
      </c>
      <c r="B293" t="s">
        <v>648</v>
      </c>
      <c r="C293" t="s">
        <v>117</v>
      </c>
      <c r="D293" s="23">
        <v>45231</v>
      </c>
      <c r="E293">
        <v>85.8</v>
      </c>
      <c r="G293">
        <v>177</v>
      </c>
      <c r="O293">
        <v>17.100000000000001</v>
      </c>
      <c r="P293">
        <v>39.5</v>
      </c>
      <c r="Q293">
        <v>27.4</v>
      </c>
      <c r="R293">
        <v>19.899999999999999</v>
      </c>
    </row>
    <row r="294" spans="1:18" x14ac:dyDescent="0.3">
      <c r="A294" t="s">
        <v>125</v>
      </c>
      <c r="B294" t="s">
        <v>648</v>
      </c>
      <c r="C294" t="s">
        <v>117</v>
      </c>
      <c r="D294" s="23">
        <v>44986</v>
      </c>
      <c r="L294">
        <v>115</v>
      </c>
      <c r="M294">
        <v>115</v>
      </c>
      <c r="N294">
        <v>155</v>
      </c>
    </row>
    <row r="295" spans="1:18" x14ac:dyDescent="0.3">
      <c r="A295" t="s">
        <v>125</v>
      </c>
      <c r="B295" t="s">
        <v>648</v>
      </c>
      <c r="C295" t="s">
        <v>117</v>
      </c>
      <c r="D295" s="23">
        <v>45251</v>
      </c>
      <c r="L295">
        <v>115</v>
      </c>
    </row>
    <row r="296" spans="1:18" x14ac:dyDescent="0.3">
      <c r="A296" t="s">
        <v>125</v>
      </c>
      <c r="B296" t="s">
        <v>648</v>
      </c>
      <c r="C296" t="s">
        <v>117</v>
      </c>
      <c r="D296" s="23">
        <v>44896</v>
      </c>
      <c r="E296">
        <v>84.3</v>
      </c>
      <c r="H296">
        <v>1.66</v>
      </c>
      <c r="I296">
        <v>4.7699999999999996</v>
      </c>
      <c r="J296">
        <v>7.85</v>
      </c>
      <c r="K296">
        <v>2.46</v>
      </c>
    </row>
    <row r="297" spans="1:18" x14ac:dyDescent="0.3">
      <c r="A297" t="s">
        <v>30</v>
      </c>
      <c r="B297" t="s">
        <v>704</v>
      </c>
      <c r="C297" t="s">
        <v>536</v>
      </c>
      <c r="D297" s="23">
        <v>45139</v>
      </c>
      <c r="E297">
        <v>78.400000000000006</v>
      </c>
      <c r="G297">
        <v>173</v>
      </c>
      <c r="O297">
        <v>11.8</v>
      </c>
      <c r="P297">
        <v>38.1</v>
      </c>
      <c r="Q297">
        <v>26.2</v>
      </c>
      <c r="R297">
        <v>15</v>
      </c>
    </row>
    <row r="298" spans="1:18" x14ac:dyDescent="0.3">
      <c r="A298" t="s">
        <v>30</v>
      </c>
      <c r="B298" t="s">
        <v>704</v>
      </c>
      <c r="C298" t="s">
        <v>536</v>
      </c>
      <c r="D298" s="23">
        <v>44896</v>
      </c>
      <c r="E298">
        <v>74.599999999999994</v>
      </c>
      <c r="K298">
        <v>2.76</v>
      </c>
    </row>
    <row r="299" spans="1:18" x14ac:dyDescent="0.3">
      <c r="A299" t="s">
        <v>30</v>
      </c>
      <c r="B299" t="s">
        <v>704</v>
      </c>
      <c r="C299" t="s">
        <v>536</v>
      </c>
      <c r="D299" s="23">
        <v>45231</v>
      </c>
      <c r="E299">
        <v>76.900000000000006</v>
      </c>
      <c r="G299">
        <v>173</v>
      </c>
      <c r="O299">
        <v>10.9</v>
      </c>
      <c r="P299">
        <v>38.1</v>
      </c>
      <c r="Q299">
        <v>25.7</v>
      </c>
      <c r="R299">
        <v>14.1</v>
      </c>
    </row>
    <row r="300" spans="1:18" x14ac:dyDescent="0.3">
      <c r="A300" t="s">
        <v>30</v>
      </c>
      <c r="B300" t="s">
        <v>704</v>
      </c>
      <c r="C300" t="s">
        <v>536</v>
      </c>
      <c r="D300" s="23">
        <v>45372</v>
      </c>
    </row>
    <row r="301" spans="1:18" x14ac:dyDescent="0.3">
      <c r="A301" t="s">
        <v>30</v>
      </c>
      <c r="B301" t="s">
        <v>704</v>
      </c>
      <c r="C301" t="s">
        <v>536</v>
      </c>
      <c r="D301" s="23">
        <v>45108</v>
      </c>
      <c r="E301">
        <v>79.3</v>
      </c>
      <c r="G301">
        <v>173.5</v>
      </c>
      <c r="O301">
        <v>13.4</v>
      </c>
      <c r="P301">
        <v>37.9</v>
      </c>
      <c r="Q301">
        <v>26.3</v>
      </c>
      <c r="R301">
        <v>16.899999999999999</v>
      </c>
    </row>
    <row r="302" spans="1:18" x14ac:dyDescent="0.3">
      <c r="A302" t="s">
        <v>30</v>
      </c>
      <c r="B302" t="s">
        <v>704</v>
      </c>
      <c r="C302" t="s">
        <v>536</v>
      </c>
      <c r="D302" s="23">
        <v>44986</v>
      </c>
      <c r="L302">
        <v>105</v>
      </c>
    </row>
    <row r="303" spans="1:18" x14ac:dyDescent="0.3">
      <c r="A303" t="s">
        <v>30</v>
      </c>
      <c r="B303" t="s">
        <v>704</v>
      </c>
      <c r="C303" t="s">
        <v>536</v>
      </c>
      <c r="D303" s="23">
        <v>45322</v>
      </c>
      <c r="H303">
        <v>1.47</v>
      </c>
      <c r="I303">
        <v>4.72</v>
      </c>
    </row>
    <row r="304" spans="1:18" x14ac:dyDescent="0.3">
      <c r="A304" t="s">
        <v>30</v>
      </c>
      <c r="B304" t="s">
        <v>704</v>
      </c>
      <c r="C304" t="s">
        <v>536</v>
      </c>
      <c r="D304" s="23">
        <v>45078</v>
      </c>
      <c r="L304">
        <v>110</v>
      </c>
    </row>
    <row r="305" spans="1:18" x14ac:dyDescent="0.3">
      <c r="A305" t="s">
        <v>30</v>
      </c>
      <c r="B305" t="s">
        <v>704</v>
      </c>
      <c r="C305" t="s">
        <v>536</v>
      </c>
      <c r="D305" s="23">
        <v>45251</v>
      </c>
      <c r="H305">
        <v>1.54</v>
      </c>
      <c r="I305">
        <v>4.53</v>
      </c>
      <c r="J305">
        <v>7.3</v>
      </c>
      <c r="K305">
        <v>2.69</v>
      </c>
      <c r="L305">
        <v>110</v>
      </c>
      <c r="M305">
        <v>100</v>
      </c>
      <c r="N305">
        <v>130</v>
      </c>
    </row>
    <row r="306" spans="1:18" x14ac:dyDescent="0.3">
      <c r="A306" t="s">
        <v>30</v>
      </c>
      <c r="B306" t="s">
        <v>704</v>
      </c>
      <c r="C306" t="s">
        <v>536</v>
      </c>
      <c r="D306" s="23">
        <v>45108</v>
      </c>
      <c r="H306">
        <v>1.53</v>
      </c>
      <c r="I306">
        <v>4.8099999999999996</v>
      </c>
      <c r="J306">
        <v>7.84</v>
      </c>
      <c r="K306">
        <v>2.59</v>
      </c>
    </row>
    <row r="307" spans="1:18" x14ac:dyDescent="0.3">
      <c r="A307" t="s">
        <v>147</v>
      </c>
      <c r="B307" t="s">
        <v>621</v>
      </c>
      <c r="C307" t="s">
        <v>131</v>
      </c>
      <c r="D307" s="23">
        <v>45231</v>
      </c>
      <c r="E307">
        <v>61.7</v>
      </c>
      <c r="G307">
        <v>180.2</v>
      </c>
      <c r="O307">
        <v>5.3</v>
      </c>
      <c r="P307">
        <v>32.1</v>
      </c>
      <c r="Q307">
        <v>19</v>
      </c>
      <c r="R307">
        <v>8.6</v>
      </c>
    </row>
    <row r="308" spans="1:18" x14ac:dyDescent="0.3">
      <c r="A308" t="s">
        <v>147</v>
      </c>
      <c r="B308" t="s">
        <v>621</v>
      </c>
      <c r="C308" t="s">
        <v>131</v>
      </c>
      <c r="D308" s="23">
        <v>45372</v>
      </c>
      <c r="F308">
        <v>4.46</v>
      </c>
      <c r="H308">
        <v>1.42</v>
      </c>
      <c r="I308">
        <v>4.2300000000000004</v>
      </c>
      <c r="J308">
        <v>7.03</v>
      </c>
      <c r="K308">
        <v>3.73</v>
      </c>
    </row>
    <row r="309" spans="1:18" x14ac:dyDescent="0.3">
      <c r="A309" t="s">
        <v>147</v>
      </c>
      <c r="B309" t="s">
        <v>621</v>
      </c>
      <c r="C309" t="s">
        <v>131</v>
      </c>
      <c r="D309" s="23">
        <v>45139</v>
      </c>
      <c r="E309">
        <v>65.099999999999994</v>
      </c>
      <c r="G309">
        <v>180.5</v>
      </c>
      <c r="O309">
        <v>6.2</v>
      </c>
      <c r="P309">
        <v>33.4</v>
      </c>
      <c r="Q309">
        <v>20</v>
      </c>
      <c r="R309">
        <v>9.5</v>
      </c>
    </row>
    <row r="310" spans="1:18" x14ac:dyDescent="0.3">
      <c r="A310" t="s">
        <v>147</v>
      </c>
      <c r="B310" t="s">
        <v>621</v>
      </c>
      <c r="C310" t="s">
        <v>131</v>
      </c>
      <c r="D310" s="23">
        <v>44986</v>
      </c>
      <c r="L310">
        <v>80</v>
      </c>
      <c r="M310">
        <v>90</v>
      </c>
      <c r="N310">
        <v>110</v>
      </c>
    </row>
    <row r="311" spans="1:18" x14ac:dyDescent="0.3">
      <c r="A311" t="s">
        <v>147</v>
      </c>
      <c r="B311" t="s">
        <v>621</v>
      </c>
      <c r="C311" t="s">
        <v>131</v>
      </c>
      <c r="D311" s="23">
        <v>45108</v>
      </c>
      <c r="E311">
        <v>65</v>
      </c>
      <c r="G311">
        <v>180</v>
      </c>
      <c r="O311">
        <v>7.3</v>
      </c>
      <c r="P311">
        <v>32.700000000000003</v>
      </c>
      <c r="Q311">
        <v>20.100000000000001</v>
      </c>
      <c r="R311">
        <v>11.2</v>
      </c>
    </row>
    <row r="312" spans="1:18" x14ac:dyDescent="0.3">
      <c r="A312" t="s">
        <v>147</v>
      </c>
      <c r="B312" t="s">
        <v>621</v>
      </c>
      <c r="C312" t="s">
        <v>131</v>
      </c>
      <c r="D312" s="23">
        <v>45078</v>
      </c>
      <c r="E312">
        <v>64</v>
      </c>
      <c r="G312">
        <v>180.5</v>
      </c>
      <c r="L312">
        <v>80</v>
      </c>
    </row>
    <row r="313" spans="1:18" x14ac:dyDescent="0.3">
      <c r="A313" t="s">
        <v>147</v>
      </c>
      <c r="B313" t="s">
        <v>621</v>
      </c>
      <c r="C313" t="s">
        <v>131</v>
      </c>
      <c r="D313" s="23">
        <v>45108</v>
      </c>
      <c r="H313">
        <v>1.6</v>
      </c>
      <c r="I313">
        <v>4.6100000000000003</v>
      </c>
      <c r="J313">
        <v>7.34</v>
      </c>
      <c r="K313">
        <v>2.76</v>
      </c>
    </row>
    <row r="314" spans="1:18" x14ac:dyDescent="0.3">
      <c r="A314" t="s">
        <v>147</v>
      </c>
      <c r="B314" t="s">
        <v>621</v>
      </c>
      <c r="C314" t="s">
        <v>131</v>
      </c>
      <c r="D314" s="23">
        <v>45251</v>
      </c>
      <c r="H314">
        <v>1.4</v>
      </c>
      <c r="I314">
        <v>4.3</v>
      </c>
      <c r="J314">
        <v>7.27</v>
      </c>
      <c r="K314">
        <v>2.85</v>
      </c>
      <c r="M314">
        <v>80</v>
      </c>
    </row>
    <row r="315" spans="1:18" x14ac:dyDescent="0.3">
      <c r="A315" t="s">
        <v>147</v>
      </c>
      <c r="B315" t="s">
        <v>621</v>
      </c>
      <c r="C315" t="s">
        <v>131</v>
      </c>
      <c r="D315" s="23">
        <v>45322</v>
      </c>
      <c r="H315">
        <v>1.67</v>
      </c>
      <c r="I315">
        <v>4.49</v>
      </c>
      <c r="J315">
        <v>7.14</v>
      </c>
      <c r="K315">
        <v>2.74</v>
      </c>
    </row>
    <row r="316" spans="1:18" x14ac:dyDescent="0.3">
      <c r="A316" t="s">
        <v>337</v>
      </c>
      <c r="B316" t="s">
        <v>666</v>
      </c>
      <c r="C316" t="s">
        <v>49</v>
      </c>
      <c r="D316" s="23">
        <v>45108</v>
      </c>
      <c r="E316">
        <v>116.8</v>
      </c>
      <c r="G316">
        <v>178</v>
      </c>
      <c r="O316">
        <v>35.4</v>
      </c>
      <c r="P316">
        <v>47.3</v>
      </c>
      <c r="Q316">
        <v>36.9</v>
      </c>
      <c r="R316">
        <v>30.3</v>
      </c>
    </row>
    <row r="317" spans="1:18" x14ac:dyDescent="0.3">
      <c r="A317" t="s">
        <v>337</v>
      </c>
      <c r="B317" t="s">
        <v>666</v>
      </c>
      <c r="C317" t="s">
        <v>49</v>
      </c>
      <c r="D317" s="23">
        <v>45372</v>
      </c>
      <c r="F317">
        <v>5</v>
      </c>
      <c r="H317">
        <v>1.63</v>
      </c>
      <c r="I317">
        <v>4.75</v>
      </c>
      <c r="J317">
        <v>7.73</v>
      </c>
      <c r="K317">
        <v>2.58</v>
      </c>
      <c r="L317">
        <v>160</v>
      </c>
      <c r="M317">
        <v>150</v>
      </c>
      <c r="N317">
        <v>220</v>
      </c>
    </row>
    <row r="318" spans="1:18" x14ac:dyDescent="0.3">
      <c r="A318" t="s">
        <v>337</v>
      </c>
      <c r="B318" t="s">
        <v>666</v>
      </c>
      <c r="C318" t="s">
        <v>49</v>
      </c>
      <c r="D318" s="23">
        <v>45231</v>
      </c>
    </row>
    <row r="319" spans="1:18" x14ac:dyDescent="0.3">
      <c r="A319" t="s">
        <v>337</v>
      </c>
      <c r="B319" t="s">
        <v>666</v>
      </c>
      <c r="C319" t="s">
        <v>49</v>
      </c>
      <c r="D319" s="23">
        <v>45322</v>
      </c>
      <c r="H319">
        <v>1.5</v>
      </c>
      <c r="I319">
        <v>7.66</v>
      </c>
      <c r="J319">
        <v>4.6500000000000004</v>
      </c>
      <c r="K319">
        <v>2.4900000000000002</v>
      </c>
    </row>
    <row r="320" spans="1:18" x14ac:dyDescent="0.3">
      <c r="A320" t="s">
        <v>337</v>
      </c>
      <c r="B320" t="s">
        <v>666</v>
      </c>
      <c r="C320" t="s">
        <v>49</v>
      </c>
      <c r="D320" s="23">
        <v>45139</v>
      </c>
      <c r="E320">
        <v>117.2</v>
      </c>
      <c r="G320">
        <v>178</v>
      </c>
      <c r="O320">
        <v>35.1</v>
      </c>
      <c r="P320">
        <v>47.7</v>
      </c>
      <c r="Q320">
        <v>37</v>
      </c>
      <c r="R320">
        <v>29.9</v>
      </c>
    </row>
    <row r="321" spans="1:18" x14ac:dyDescent="0.3">
      <c r="A321" t="s">
        <v>337</v>
      </c>
      <c r="B321" t="s">
        <v>666</v>
      </c>
      <c r="C321" t="s">
        <v>49</v>
      </c>
      <c r="D321" s="23">
        <v>45078</v>
      </c>
      <c r="E321">
        <v>117.1</v>
      </c>
      <c r="G321">
        <v>177.4</v>
      </c>
      <c r="H321">
        <v>1.52</v>
      </c>
      <c r="I321">
        <v>4.51</v>
      </c>
      <c r="J321">
        <v>7.47</v>
      </c>
      <c r="K321">
        <v>2.48</v>
      </c>
      <c r="L321">
        <v>140</v>
      </c>
    </row>
    <row r="322" spans="1:18" x14ac:dyDescent="0.3">
      <c r="A322" t="s">
        <v>337</v>
      </c>
      <c r="B322" t="s">
        <v>666</v>
      </c>
      <c r="C322" t="s">
        <v>49</v>
      </c>
      <c r="D322" s="23">
        <v>45251</v>
      </c>
      <c r="H322">
        <v>1.58</v>
      </c>
      <c r="I322">
        <v>4.5999999999999996</v>
      </c>
      <c r="J322">
        <v>7.29</v>
      </c>
      <c r="K322">
        <v>2.6</v>
      </c>
      <c r="L322">
        <v>155</v>
      </c>
      <c r="M322">
        <v>140</v>
      </c>
      <c r="N322">
        <v>210</v>
      </c>
    </row>
    <row r="323" spans="1:18" x14ac:dyDescent="0.3">
      <c r="A323" t="s">
        <v>337</v>
      </c>
      <c r="B323" t="s">
        <v>666</v>
      </c>
      <c r="C323" t="s">
        <v>49</v>
      </c>
      <c r="D323" s="23">
        <v>44986</v>
      </c>
      <c r="L323">
        <v>150</v>
      </c>
      <c r="M323">
        <v>145</v>
      </c>
      <c r="N323">
        <v>230</v>
      </c>
    </row>
    <row r="324" spans="1:18" x14ac:dyDescent="0.3">
      <c r="A324" t="s">
        <v>72</v>
      </c>
      <c r="B324" t="s">
        <v>629</v>
      </c>
      <c r="C324" t="s">
        <v>66</v>
      </c>
      <c r="D324" s="23">
        <v>45108</v>
      </c>
      <c r="E324">
        <v>91.9</v>
      </c>
      <c r="G324">
        <v>177.5</v>
      </c>
      <c r="O324">
        <v>20.100000000000001</v>
      </c>
      <c r="P324">
        <v>41.7</v>
      </c>
      <c r="Q324">
        <v>29.2</v>
      </c>
      <c r="R324">
        <v>21.9</v>
      </c>
    </row>
    <row r="325" spans="1:18" x14ac:dyDescent="0.3">
      <c r="A325" t="s">
        <v>72</v>
      </c>
      <c r="B325" t="s">
        <v>629</v>
      </c>
      <c r="C325" t="s">
        <v>66</v>
      </c>
      <c r="D325" s="23">
        <v>45372</v>
      </c>
      <c r="F325">
        <v>4.55</v>
      </c>
      <c r="H325">
        <v>1.4</v>
      </c>
      <c r="I325">
        <v>4.33</v>
      </c>
      <c r="J325">
        <v>7.13</v>
      </c>
      <c r="K325">
        <v>2.66</v>
      </c>
      <c r="M325">
        <v>130</v>
      </c>
      <c r="N325">
        <v>185</v>
      </c>
    </row>
    <row r="326" spans="1:18" x14ac:dyDescent="0.3">
      <c r="A326" t="s">
        <v>72</v>
      </c>
      <c r="B326" t="s">
        <v>629</v>
      </c>
      <c r="C326" t="s">
        <v>66</v>
      </c>
      <c r="D326" s="23">
        <v>45231</v>
      </c>
      <c r="E326">
        <v>95.5</v>
      </c>
      <c r="G326">
        <v>180</v>
      </c>
      <c r="O326">
        <v>17.3</v>
      </c>
      <c r="P326">
        <v>45.1</v>
      </c>
      <c r="Q326">
        <v>29.5</v>
      </c>
      <c r="R326">
        <v>18.100000000000001</v>
      </c>
    </row>
    <row r="327" spans="1:18" x14ac:dyDescent="0.3">
      <c r="A327" t="s">
        <v>72</v>
      </c>
      <c r="B327" t="s">
        <v>629</v>
      </c>
      <c r="C327" t="s">
        <v>66</v>
      </c>
      <c r="D327" s="23">
        <v>44986</v>
      </c>
      <c r="L327">
        <v>110</v>
      </c>
      <c r="M327">
        <v>130</v>
      </c>
      <c r="N327">
        <v>190</v>
      </c>
    </row>
    <row r="328" spans="1:18" x14ac:dyDescent="0.3">
      <c r="A328" t="s">
        <v>72</v>
      </c>
      <c r="B328" t="s">
        <v>629</v>
      </c>
      <c r="C328" t="s">
        <v>66</v>
      </c>
      <c r="D328" s="23">
        <v>45139</v>
      </c>
      <c r="E328">
        <v>93.3</v>
      </c>
      <c r="G328">
        <v>179</v>
      </c>
      <c r="O328">
        <v>17.399999999999999</v>
      </c>
      <c r="P328">
        <v>43.9</v>
      </c>
      <c r="Q328">
        <v>29.1</v>
      </c>
      <c r="R328">
        <v>18.600000000000001</v>
      </c>
    </row>
    <row r="329" spans="1:18" x14ac:dyDescent="0.3">
      <c r="A329" t="s">
        <v>72</v>
      </c>
      <c r="B329" t="s">
        <v>629</v>
      </c>
      <c r="C329" t="s">
        <v>66</v>
      </c>
      <c r="D329" s="23">
        <v>44896</v>
      </c>
      <c r="E329">
        <v>89.1</v>
      </c>
      <c r="H329">
        <v>1.6</v>
      </c>
      <c r="I329">
        <v>4.18</v>
      </c>
      <c r="J329">
        <v>7.09</v>
      </c>
      <c r="K329">
        <v>2.64</v>
      </c>
    </row>
    <row r="330" spans="1:18" x14ac:dyDescent="0.3">
      <c r="A330" t="s">
        <v>72</v>
      </c>
      <c r="B330" t="s">
        <v>629</v>
      </c>
      <c r="C330" t="s">
        <v>66</v>
      </c>
      <c r="D330" s="23">
        <v>45322</v>
      </c>
      <c r="H330">
        <v>1.5</v>
      </c>
      <c r="I330">
        <v>4.41</v>
      </c>
      <c r="J330">
        <v>7.28</v>
      </c>
      <c r="K330">
        <v>2.64</v>
      </c>
    </row>
    <row r="331" spans="1:18" x14ac:dyDescent="0.3">
      <c r="A331" t="s">
        <v>72</v>
      </c>
      <c r="B331" t="s">
        <v>629</v>
      </c>
      <c r="C331" t="s">
        <v>66</v>
      </c>
      <c r="D331" s="23">
        <v>45251</v>
      </c>
      <c r="H331">
        <v>1.47</v>
      </c>
      <c r="I331">
        <v>4.38</v>
      </c>
      <c r="J331">
        <v>6.99</v>
      </c>
      <c r="K331">
        <v>2.62</v>
      </c>
      <c r="L331">
        <v>120</v>
      </c>
      <c r="M331">
        <v>115</v>
      </c>
      <c r="N331">
        <v>185</v>
      </c>
    </row>
    <row r="332" spans="1:18" x14ac:dyDescent="0.3">
      <c r="A332" t="s">
        <v>59</v>
      </c>
      <c r="B332" t="s">
        <v>659</v>
      </c>
      <c r="C332" t="s">
        <v>49</v>
      </c>
      <c r="D332" s="23">
        <v>45231</v>
      </c>
      <c r="E332">
        <v>103.8</v>
      </c>
      <c r="G332">
        <v>181</v>
      </c>
      <c r="O332">
        <v>21.3</v>
      </c>
      <c r="P332">
        <v>47.7</v>
      </c>
      <c r="Q332">
        <v>31.7</v>
      </c>
      <c r="R332">
        <v>20.5</v>
      </c>
    </row>
    <row r="333" spans="1:18" x14ac:dyDescent="0.3">
      <c r="A333" t="s">
        <v>59</v>
      </c>
      <c r="B333" t="s">
        <v>659</v>
      </c>
      <c r="C333" t="s">
        <v>49</v>
      </c>
      <c r="D333" s="23">
        <v>44986</v>
      </c>
      <c r="L333">
        <v>140</v>
      </c>
      <c r="M333">
        <v>140</v>
      </c>
      <c r="N333">
        <v>200</v>
      </c>
    </row>
    <row r="334" spans="1:18" x14ac:dyDescent="0.3">
      <c r="A334" t="s">
        <v>59</v>
      </c>
      <c r="B334" t="s">
        <v>659</v>
      </c>
      <c r="C334" t="s">
        <v>49</v>
      </c>
      <c r="D334" s="23">
        <v>45108</v>
      </c>
      <c r="E334">
        <v>109.1</v>
      </c>
      <c r="G334">
        <v>181</v>
      </c>
      <c r="O334">
        <v>23.2</v>
      </c>
      <c r="P334">
        <v>49.8</v>
      </c>
      <c r="Q334">
        <v>33.299999999999997</v>
      </c>
      <c r="R334">
        <v>21.2</v>
      </c>
    </row>
    <row r="335" spans="1:18" x14ac:dyDescent="0.3">
      <c r="A335" t="s">
        <v>59</v>
      </c>
      <c r="B335" t="s">
        <v>659</v>
      </c>
      <c r="C335" t="s">
        <v>49</v>
      </c>
      <c r="D335" s="23">
        <v>45372</v>
      </c>
      <c r="L335">
        <v>150</v>
      </c>
      <c r="M335">
        <v>150</v>
      </c>
      <c r="N335">
        <v>220</v>
      </c>
    </row>
    <row r="336" spans="1:18" x14ac:dyDescent="0.3">
      <c r="A336" t="s">
        <v>59</v>
      </c>
      <c r="B336" t="s">
        <v>659</v>
      </c>
      <c r="C336" t="s">
        <v>49</v>
      </c>
      <c r="D336" s="23">
        <v>45139</v>
      </c>
    </row>
    <row r="337" spans="1:18" x14ac:dyDescent="0.3">
      <c r="A337" t="s">
        <v>59</v>
      </c>
      <c r="B337" t="s">
        <v>659</v>
      </c>
      <c r="C337" t="s">
        <v>49</v>
      </c>
      <c r="D337" s="23">
        <v>45078</v>
      </c>
      <c r="E337">
        <v>109.2</v>
      </c>
      <c r="G337">
        <v>180.1</v>
      </c>
      <c r="L337">
        <v>155</v>
      </c>
    </row>
    <row r="338" spans="1:18" x14ac:dyDescent="0.3">
      <c r="A338" t="s">
        <v>59</v>
      </c>
      <c r="B338" t="s">
        <v>659</v>
      </c>
      <c r="C338" t="s">
        <v>49</v>
      </c>
      <c r="D338" s="23">
        <v>44896</v>
      </c>
      <c r="E338">
        <v>97.5</v>
      </c>
      <c r="H338">
        <v>1.6</v>
      </c>
      <c r="I338">
        <v>4.4000000000000004</v>
      </c>
      <c r="J338">
        <v>7.48</v>
      </c>
      <c r="K338">
        <v>2.6</v>
      </c>
    </row>
    <row r="339" spans="1:18" x14ac:dyDescent="0.3">
      <c r="A339" t="s">
        <v>59</v>
      </c>
      <c r="B339" t="s">
        <v>659</v>
      </c>
      <c r="C339" t="s">
        <v>49</v>
      </c>
      <c r="D339" s="23">
        <v>45251</v>
      </c>
      <c r="L339">
        <v>140</v>
      </c>
    </row>
    <row r="340" spans="1:18" x14ac:dyDescent="0.3">
      <c r="A340" t="s">
        <v>334</v>
      </c>
      <c r="B340" t="s">
        <v>639</v>
      </c>
      <c r="C340" t="s">
        <v>117</v>
      </c>
      <c r="D340" s="23">
        <v>45139</v>
      </c>
      <c r="E340">
        <v>74.5</v>
      </c>
      <c r="G340">
        <v>177.5</v>
      </c>
      <c r="O340">
        <v>9.6</v>
      </c>
      <c r="P340">
        <v>37.200000000000003</v>
      </c>
      <c r="Q340">
        <v>23.6</v>
      </c>
      <c r="R340">
        <v>12.8</v>
      </c>
    </row>
    <row r="341" spans="1:18" x14ac:dyDescent="0.3">
      <c r="A341" t="s">
        <v>334</v>
      </c>
      <c r="B341" t="s">
        <v>639</v>
      </c>
      <c r="C341" t="s">
        <v>117</v>
      </c>
      <c r="D341" s="23">
        <v>45372</v>
      </c>
    </row>
    <row r="342" spans="1:18" x14ac:dyDescent="0.3">
      <c r="A342" t="s">
        <v>334</v>
      </c>
      <c r="B342" t="s">
        <v>639</v>
      </c>
      <c r="C342" t="s">
        <v>117</v>
      </c>
      <c r="D342" s="23">
        <v>45108</v>
      </c>
      <c r="E342">
        <v>73.599999999999994</v>
      </c>
      <c r="G342">
        <v>178.3</v>
      </c>
      <c r="O342">
        <v>7</v>
      </c>
      <c r="P342">
        <v>38.4</v>
      </c>
      <c r="Q342">
        <v>23.2</v>
      </c>
      <c r="R342">
        <v>9.6</v>
      </c>
    </row>
    <row r="343" spans="1:18" x14ac:dyDescent="0.3">
      <c r="A343" t="s">
        <v>334</v>
      </c>
      <c r="B343" t="s">
        <v>639</v>
      </c>
      <c r="C343" t="s">
        <v>117</v>
      </c>
      <c r="D343" s="23">
        <v>45251</v>
      </c>
      <c r="H343">
        <v>1.48</v>
      </c>
      <c r="I343">
        <v>4.2699999999999996</v>
      </c>
      <c r="J343">
        <v>7.18</v>
      </c>
      <c r="K343">
        <v>2.64</v>
      </c>
      <c r="L343">
        <v>90</v>
      </c>
      <c r="M343">
        <v>110</v>
      </c>
      <c r="N343">
        <v>140</v>
      </c>
    </row>
    <row r="344" spans="1:18" x14ac:dyDescent="0.3">
      <c r="A344" t="s">
        <v>334</v>
      </c>
      <c r="B344" t="s">
        <v>639</v>
      </c>
      <c r="C344" t="s">
        <v>117</v>
      </c>
      <c r="D344" s="23">
        <v>45231</v>
      </c>
      <c r="E344">
        <v>74.400000000000006</v>
      </c>
      <c r="G344">
        <v>177.5</v>
      </c>
      <c r="O344">
        <v>8.9</v>
      </c>
      <c r="P344">
        <v>37.4</v>
      </c>
      <c r="Q344">
        <v>23.6</v>
      </c>
      <c r="R344">
        <v>12</v>
      </c>
    </row>
    <row r="345" spans="1:18" x14ac:dyDescent="0.3">
      <c r="A345" t="s">
        <v>334</v>
      </c>
      <c r="B345" t="s">
        <v>639</v>
      </c>
      <c r="C345" t="s">
        <v>117</v>
      </c>
      <c r="D345" s="23">
        <v>45078</v>
      </c>
      <c r="E345">
        <v>78.2</v>
      </c>
      <c r="G345">
        <v>177</v>
      </c>
      <c r="H345">
        <v>1.39</v>
      </c>
      <c r="I345">
        <v>4.2699999999999996</v>
      </c>
      <c r="J345">
        <v>7</v>
      </c>
      <c r="K345">
        <v>2.64</v>
      </c>
      <c r="L345">
        <v>110</v>
      </c>
    </row>
    <row r="346" spans="1:18" x14ac:dyDescent="0.3">
      <c r="A346" t="s">
        <v>334</v>
      </c>
      <c r="B346" t="s">
        <v>639</v>
      </c>
      <c r="C346" t="s">
        <v>117</v>
      </c>
      <c r="D346" s="23">
        <v>45322</v>
      </c>
      <c r="H346">
        <v>1.43</v>
      </c>
      <c r="I346">
        <v>4.3600000000000003</v>
      </c>
      <c r="J346">
        <v>7.33</v>
      </c>
      <c r="K346">
        <v>2.54</v>
      </c>
    </row>
    <row r="347" spans="1:18" x14ac:dyDescent="0.3">
      <c r="A347" t="s">
        <v>334</v>
      </c>
      <c r="B347" t="s">
        <v>639</v>
      </c>
      <c r="C347" t="s">
        <v>117</v>
      </c>
      <c r="D347" s="23">
        <v>44896</v>
      </c>
      <c r="E347">
        <v>70.7</v>
      </c>
      <c r="H347">
        <v>1.53</v>
      </c>
      <c r="I347">
        <v>4.6500000000000004</v>
      </c>
      <c r="J347">
        <v>7.44</v>
      </c>
      <c r="K347">
        <v>2.75</v>
      </c>
    </row>
    <row r="348" spans="1:18" x14ac:dyDescent="0.3">
      <c r="A348" t="s">
        <v>334</v>
      </c>
      <c r="B348" t="s">
        <v>639</v>
      </c>
      <c r="C348" t="s">
        <v>117</v>
      </c>
      <c r="D348" s="23">
        <v>44986</v>
      </c>
      <c r="L348">
        <v>105</v>
      </c>
      <c r="M348">
        <v>120</v>
      </c>
      <c r="N348">
        <v>140</v>
      </c>
    </row>
    <row r="349" spans="1:18" x14ac:dyDescent="0.3">
      <c r="A349" t="s">
        <v>150</v>
      </c>
      <c r="B349" t="s">
        <v>646</v>
      </c>
      <c r="C349" t="s">
        <v>529</v>
      </c>
      <c r="D349" s="23">
        <v>44896</v>
      </c>
      <c r="E349">
        <v>78.7</v>
      </c>
      <c r="H349">
        <v>1.65</v>
      </c>
      <c r="I349">
        <v>4.38</v>
      </c>
      <c r="J349">
        <v>7.72</v>
      </c>
      <c r="K349">
        <v>2.5299999999999998</v>
      </c>
    </row>
    <row r="350" spans="1:18" x14ac:dyDescent="0.3">
      <c r="A350" t="s">
        <v>36</v>
      </c>
      <c r="B350" t="s">
        <v>653</v>
      </c>
      <c r="C350" t="s">
        <v>529</v>
      </c>
      <c r="D350" s="23">
        <v>45108</v>
      </c>
      <c r="E350">
        <v>75.599999999999994</v>
      </c>
      <c r="G350">
        <v>168</v>
      </c>
      <c r="O350">
        <v>9.9</v>
      </c>
      <c r="P350">
        <v>38.4</v>
      </c>
      <c r="Q350">
        <v>26.8</v>
      </c>
      <c r="R350">
        <v>13.1</v>
      </c>
    </row>
    <row r="351" spans="1:18" x14ac:dyDescent="0.3">
      <c r="A351" t="s">
        <v>36</v>
      </c>
      <c r="B351" t="s">
        <v>653</v>
      </c>
      <c r="C351" t="s">
        <v>529</v>
      </c>
      <c r="D351" s="23">
        <v>44986</v>
      </c>
      <c r="L351">
        <v>100</v>
      </c>
      <c r="M351">
        <v>115</v>
      </c>
      <c r="N351">
        <v>155</v>
      </c>
    </row>
    <row r="352" spans="1:18" x14ac:dyDescent="0.3">
      <c r="A352" t="s">
        <v>36</v>
      </c>
      <c r="B352" t="s">
        <v>653</v>
      </c>
      <c r="C352" t="s">
        <v>529</v>
      </c>
      <c r="D352" s="23">
        <v>45231</v>
      </c>
      <c r="E352">
        <v>73.900000000000006</v>
      </c>
      <c r="G352">
        <v>170.2</v>
      </c>
      <c r="O352">
        <v>7.5</v>
      </c>
      <c r="P352">
        <v>39.1</v>
      </c>
      <c r="Q352">
        <v>25.5</v>
      </c>
      <c r="R352">
        <v>10.1</v>
      </c>
    </row>
    <row r="353" spans="1:18" x14ac:dyDescent="0.3">
      <c r="A353" t="s">
        <v>36</v>
      </c>
      <c r="B353" t="s">
        <v>653</v>
      </c>
      <c r="C353" t="s">
        <v>529</v>
      </c>
      <c r="D353" s="23">
        <v>44896</v>
      </c>
      <c r="E353">
        <v>76.099999999999994</v>
      </c>
      <c r="H353">
        <v>1.53</v>
      </c>
      <c r="I353">
        <v>4.3499999999999996</v>
      </c>
      <c r="J353">
        <v>7.35</v>
      </c>
      <c r="K353">
        <v>2.65</v>
      </c>
    </row>
    <row r="354" spans="1:18" x14ac:dyDescent="0.3">
      <c r="A354" t="s">
        <v>36</v>
      </c>
      <c r="B354" t="s">
        <v>653</v>
      </c>
      <c r="C354" t="s">
        <v>529</v>
      </c>
      <c r="D354" s="23">
        <v>45139</v>
      </c>
      <c r="E354">
        <v>75.2</v>
      </c>
      <c r="G354">
        <v>168</v>
      </c>
      <c r="O354">
        <v>8.5</v>
      </c>
      <c r="P354">
        <v>39</v>
      </c>
      <c r="Q354">
        <v>26.6</v>
      </c>
      <c r="R354">
        <v>11.3</v>
      </c>
    </row>
    <row r="355" spans="1:18" x14ac:dyDescent="0.3">
      <c r="A355" t="s">
        <v>36</v>
      </c>
      <c r="B355" t="s">
        <v>653</v>
      </c>
      <c r="C355" t="s">
        <v>529</v>
      </c>
      <c r="D355" s="23">
        <v>45322</v>
      </c>
      <c r="H355">
        <v>1.38</v>
      </c>
      <c r="I355">
        <v>4.4800000000000004</v>
      </c>
      <c r="J355">
        <v>7.33</v>
      </c>
      <c r="K355">
        <v>2.74</v>
      </c>
    </row>
    <row r="356" spans="1:18" x14ac:dyDescent="0.3">
      <c r="A356" t="s">
        <v>36</v>
      </c>
      <c r="B356" t="s">
        <v>653</v>
      </c>
      <c r="C356" t="s">
        <v>529</v>
      </c>
      <c r="D356" s="23">
        <v>45372</v>
      </c>
      <c r="F356">
        <v>4.47</v>
      </c>
      <c r="H356">
        <v>1.43</v>
      </c>
      <c r="I356">
        <v>4.3899999999999997</v>
      </c>
      <c r="J356">
        <v>7.35</v>
      </c>
      <c r="K356">
        <v>2.84</v>
      </c>
      <c r="M356">
        <v>120</v>
      </c>
      <c r="N356">
        <v>160</v>
      </c>
    </row>
    <row r="357" spans="1:18" x14ac:dyDescent="0.3">
      <c r="A357" t="s">
        <v>36</v>
      </c>
      <c r="B357" t="s">
        <v>653</v>
      </c>
      <c r="C357" t="s">
        <v>529</v>
      </c>
      <c r="D357" s="23">
        <v>45251</v>
      </c>
      <c r="H357">
        <v>1.42</v>
      </c>
      <c r="I357">
        <v>4.42</v>
      </c>
      <c r="J357">
        <v>7.06</v>
      </c>
      <c r="K357">
        <v>2.9</v>
      </c>
      <c r="L357">
        <v>90</v>
      </c>
      <c r="M357">
        <v>105</v>
      </c>
      <c r="N357">
        <v>140</v>
      </c>
    </row>
    <row r="358" spans="1:18" x14ac:dyDescent="0.3">
      <c r="A358" t="s">
        <v>36</v>
      </c>
      <c r="B358" t="s">
        <v>653</v>
      </c>
      <c r="C358" t="s">
        <v>529</v>
      </c>
      <c r="D358" s="23">
        <v>45078</v>
      </c>
      <c r="H358">
        <v>1.43</v>
      </c>
      <c r="I358">
        <v>4.34</v>
      </c>
      <c r="J358">
        <v>6.94</v>
      </c>
      <c r="K358">
        <v>2.85</v>
      </c>
      <c r="L358">
        <v>105</v>
      </c>
    </row>
    <row r="359" spans="1:18" x14ac:dyDescent="0.3">
      <c r="A359" t="s">
        <v>282</v>
      </c>
      <c r="B359" t="s">
        <v>660</v>
      </c>
      <c r="C359" t="s">
        <v>109</v>
      </c>
      <c r="D359" s="23">
        <v>45231</v>
      </c>
      <c r="E359">
        <v>94</v>
      </c>
      <c r="G359">
        <v>184.7</v>
      </c>
      <c r="O359">
        <v>16.399999999999999</v>
      </c>
      <c r="P359">
        <v>44.8</v>
      </c>
      <c r="Q359">
        <v>27.6</v>
      </c>
      <c r="R359">
        <v>17.399999999999999</v>
      </c>
    </row>
    <row r="360" spans="1:18" x14ac:dyDescent="0.3">
      <c r="A360" t="s">
        <v>282</v>
      </c>
      <c r="B360" t="s">
        <v>660</v>
      </c>
      <c r="C360" t="s">
        <v>109</v>
      </c>
      <c r="D360" s="23">
        <v>45251</v>
      </c>
      <c r="H360">
        <v>1.53</v>
      </c>
      <c r="I360">
        <v>4.6500000000000004</v>
      </c>
      <c r="J360">
        <v>7.8</v>
      </c>
      <c r="K360">
        <v>2.61</v>
      </c>
      <c r="M360">
        <v>105</v>
      </c>
      <c r="N360">
        <v>130</v>
      </c>
    </row>
    <row r="361" spans="1:18" x14ac:dyDescent="0.3">
      <c r="A361" t="s">
        <v>282</v>
      </c>
      <c r="B361" t="s">
        <v>660</v>
      </c>
      <c r="C361" t="s">
        <v>109</v>
      </c>
      <c r="D361" s="23">
        <v>45139</v>
      </c>
      <c r="E361">
        <v>95.4</v>
      </c>
      <c r="G361">
        <v>184.3</v>
      </c>
      <c r="O361">
        <v>17.600000000000001</v>
      </c>
      <c r="P361">
        <v>44.8</v>
      </c>
      <c r="Q361">
        <v>28.1</v>
      </c>
      <c r="R361">
        <v>18.5</v>
      </c>
    </row>
    <row r="362" spans="1:18" x14ac:dyDescent="0.3">
      <c r="A362" t="s">
        <v>282</v>
      </c>
      <c r="B362" t="s">
        <v>660</v>
      </c>
      <c r="C362" t="s">
        <v>109</v>
      </c>
      <c r="D362" s="23">
        <v>45372</v>
      </c>
      <c r="F362">
        <v>4.9800000000000004</v>
      </c>
      <c r="H362">
        <v>1.56</v>
      </c>
      <c r="I362">
        <v>4.4800000000000004</v>
      </c>
      <c r="J362">
        <v>7.75</v>
      </c>
      <c r="K362">
        <v>2.57</v>
      </c>
      <c r="L362">
        <v>100</v>
      </c>
      <c r="M362">
        <v>110</v>
      </c>
      <c r="N362">
        <v>150</v>
      </c>
    </row>
    <row r="363" spans="1:18" x14ac:dyDescent="0.3">
      <c r="A363" t="s">
        <v>282</v>
      </c>
      <c r="B363" t="s">
        <v>660</v>
      </c>
      <c r="C363" t="s">
        <v>109</v>
      </c>
      <c r="D363" s="23">
        <v>45108</v>
      </c>
      <c r="E363">
        <v>93.8</v>
      </c>
      <c r="G363">
        <v>182</v>
      </c>
      <c r="O363">
        <v>19.899999999999999</v>
      </c>
      <c r="P363">
        <v>42.5</v>
      </c>
      <c r="Q363">
        <v>28.3</v>
      </c>
      <c r="R363">
        <v>21.2</v>
      </c>
    </row>
    <row r="364" spans="1:18" x14ac:dyDescent="0.3">
      <c r="A364" t="s">
        <v>282</v>
      </c>
      <c r="B364" t="s">
        <v>660</v>
      </c>
      <c r="C364" t="s">
        <v>109</v>
      </c>
      <c r="D364" s="23">
        <v>44986</v>
      </c>
    </row>
    <row r="365" spans="1:18" x14ac:dyDescent="0.3">
      <c r="A365" t="s">
        <v>282</v>
      </c>
      <c r="B365" t="s">
        <v>660</v>
      </c>
      <c r="C365" t="s">
        <v>109</v>
      </c>
      <c r="D365" s="23">
        <v>45078</v>
      </c>
      <c r="E365">
        <v>93.2</v>
      </c>
      <c r="G365">
        <v>184</v>
      </c>
      <c r="H365">
        <v>1.58</v>
      </c>
      <c r="I365">
        <v>4.6500000000000004</v>
      </c>
      <c r="J365">
        <v>7.68</v>
      </c>
    </row>
    <row r="366" spans="1:18" x14ac:dyDescent="0.3">
      <c r="A366" t="s">
        <v>282</v>
      </c>
      <c r="B366" t="s">
        <v>660</v>
      </c>
      <c r="C366" t="s">
        <v>109</v>
      </c>
      <c r="D366" s="23">
        <v>44896</v>
      </c>
      <c r="E366">
        <v>90.2</v>
      </c>
      <c r="H366">
        <v>1.59</v>
      </c>
      <c r="I366">
        <v>4.62</v>
      </c>
      <c r="K366">
        <v>2.58</v>
      </c>
    </row>
    <row r="367" spans="1:18" x14ac:dyDescent="0.3">
      <c r="A367" t="s">
        <v>89</v>
      </c>
      <c r="B367" t="s">
        <v>668</v>
      </c>
      <c r="C367" t="s">
        <v>85</v>
      </c>
      <c r="D367" s="23">
        <v>45231</v>
      </c>
    </row>
    <row r="368" spans="1:18" x14ac:dyDescent="0.3">
      <c r="A368" t="s">
        <v>89</v>
      </c>
      <c r="B368" t="s">
        <v>668</v>
      </c>
      <c r="C368" t="s">
        <v>85</v>
      </c>
      <c r="D368" s="23">
        <v>45108</v>
      </c>
      <c r="H368">
        <v>1.75</v>
      </c>
      <c r="I368">
        <v>5</v>
      </c>
      <c r="J368">
        <v>8.2799999999999994</v>
      </c>
      <c r="K368">
        <v>2.29</v>
      </c>
    </row>
    <row r="369" spans="1:18" x14ac:dyDescent="0.3">
      <c r="A369" t="s">
        <v>89</v>
      </c>
      <c r="B369" t="s">
        <v>668</v>
      </c>
      <c r="C369" t="s">
        <v>85</v>
      </c>
      <c r="D369" s="23">
        <v>45108</v>
      </c>
      <c r="E369">
        <v>118.2</v>
      </c>
      <c r="G369">
        <v>178</v>
      </c>
      <c r="O369">
        <v>37.9</v>
      </c>
      <c r="P369">
        <v>46.8</v>
      </c>
      <c r="Q369">
        <v>37.299999999999997</v>
      </c>
      <c r="R369">
        <v>32</v>
      </c>
    </row>
    <row r="370" spans="1:18" x14ac:dyDescent="0.3">
      <c r="A370" t="s">
        <v>89</v>
      </c>
      <c r="B370" t="s">
        <v>668</v>
      </c>
      <c r="C370" t="s">
        <v>85</v>
      </c>
      <c r="D370" s="23">
        <v>44986</v>
      </c>
      <c r="L370">
        <v>130</v>
      </c>
      <c r="M370">
        <v>110</v>
      </c>
      <c r="N370">
        <v>170</v>
      </c>
    </row>
    <row r="371" spans="1:18" x14ac:dyDescent="0.3">
      <c r="A371" t="s">
        <v>89</v>
      </c>
      <c r="B371" t="s">
        <v>668</v>
      </c>
      <c r="C371" t="s">
        <v>85</v>
      </c>
      <c r="D371" s="23">
        <v>45139</v>
      </c>
      <c r="E371">
        <v>120.1</v>
      </c>
      <c r="G371">
        <v>177.1</v>
      </c>
      <c r="O371">
        <v>39.700000000000003</v>
      </c>
      <c r="P371">
        <v>46.7</v>
      </c>
      <c r="Q371">
        <v>38.299999999999997</v>
      </c>
      <c r="R371">
        <v>33</v>
      </c>
    </row>
    <row r="372" spans="1:18" x14ac:dyDescent="0.3">
      <c r="A372" t="s">
        <v>89</v>
      </c>
      <c r="B372" t="s">
        <v>668</v>
      </c>
      <c r="C372" t="s">
        <v>85</v>
      </c>
      <c r="D372" s="23">
        <v>45251</v>
      </c>
      <c r="H372">
        <v>1.71</v>
      </c>
      <c r="I372">
        <v>5.08</v>
      </c>
      <c r="J372">
        <v>8.1999999999999993</v>
      </c>
      <c r="K372">
        <v>2.4300000000000002</v>
      </c>
    </row>
    <row r="373" spans="1:18" x14ac:dyDescent="0.3">
      <c r="A373" t="s">
        <v>89</v>
      </c>
      <c r="B373" t="s">
        <v>668</v>
      </c>
      <c r="C373" t="s">
        <v>85</v>
      </c>
      <c r="D373" s="23">
        <v>44896</v>
      </c>
      <c r="E373">
        <v>107</v>
      </c>
      <c r="H373">
        <v>1.63</v>
      </c>
      <c r="I373">
        <v>4.8099999999999996</v>
      </c>
      <c r="J373">
        <v>7.97</v>
      </c>
      <c r="K373">
        <v>2.6</v>
      </c>
    </row>
    <row r="374" spans="1:18" x14ac:dyDescent="0.3">
      <c r="A374" t="s">
        <v>89</v>
      </c>
      <c r="B374" t="s">
        <v>668</v>
      </c>
      <c r="C374" t="s">
        <v>85</v>
      </c>
      <c r="D374" s="23">
        <v>44896</v>
      </c>
      <c r="E374">
        <v>111.5</v>
      </c>
      <c r="H374">
        <v>1.85</v>
      </c>
      <c r="I374">
        <v>4.74</v>
      </c>
      <c r="J374">
        <v>8.32</v>
      </c>
      <c r="K374">
        <v>2.4900000000000002</v>
      </c>
    </row>
    <row r="375" spans="1:18" x14ac:dyDescent="0.3">
      <c r="A375" t="s">
        <v>89</v>
      </c>
      <c r="B375" t="s">
        <v>668</v>
      </c>
      <c r="C375" t="s">
        <v>85</v>
      </c>
      <c r="D375" s="23">
        <v>45078</v>
      </c>
      <c r="L375">
        <v>140</v>
      </c>
    </row>
    <row r="376" spans="1:18" x14ac:dyDescent="0.3">
      <c r="A376" t="s">
        <v>261</v>
      </c>
      <c r="B376" t="s">
        <v>642</v>
      </c>
      <c r="C376" t="s">
        <v>131</v>
      </c>
      <c r="D376" s="23">
        <v>45231</v>
      </c>
      <c r="E376">
        <v>64.599999999999994</v>
      </c>
      <c r="G376">
        <v>170.5</v>
      </c>
      <c r="O376">
        <v>6.6</v>
      </c>
      <c r="P376">
        <v>33.1</v>
      </c>
      <c r="Q376">
        <v>22.2</v>
      </c>
      <c r="R376">
        <v>10.199999999999999</v>
      </c>
    </row>
    <row r="377" spans="1:18" x14ac:dyDescent="0.3">
      <c r="A377" t="s">
        <v>261</v>
      </c>
      <c r="B377" t="s">
        <v>642</v>
      </c>
      <c r="C377" t="s">
        <v>131</v>
      </c>
      <c r="D377" s="23">
        <v>44896</v>
      </c>
      <c r="E377">
        <v>64</v>
      </c>
      <c r="H377">
        <v>1.4</v>
      </c>
      <c r="I377">
        <v>4.72</v>
      </c>
      <c r="J377">
        <v>7.47</v>
      </c>
      <c r="K377">
        <v>2.4900000000000002</v>
      </c>
    </row>
    <row r="378" spans="1:18" x14ac:dyDescent="0.3">
      <c r="A378" t="s">
        <v>261</v>
      </c>
      <c r="B378" t="s">
        <v>642</v>
      </c>
      <c r="C378" t="s">
        <v>131</v>
      </c>
      <c r="D378" s="23">
        <v>45108</v>
      </c>
      <c r="E378">
        <v>62.7</v>
      </c>
      <c r="G378">
        <v>172.3</v>
      </c>
      <c r="O378">
        <v>5.6</v>
      </c>
      <c r="P378">
        <v>32.9</v>
      </c>
      <c r="Q378">
        <v>21.1</v>
      </c>
      <c r="R378">
        <v>8.9</v>
      </c>
    </row>
    <row r="379" spans="1:18" x14ac:dyDescent="0.3">
      <c r="A379" t="s">
        <v>261</v>
      </c>
      <c r="B379" t="s">
        <v>642</v>
      </c>
      <c r="C379" t="s">
        <v>131</v>
      </c>
      <c r="D379" s="23">
        <v>45078</v>
      </c>
      <c r="H379">
        <v>1.44</v>
      </c>
      <c r="I379">
        <v>4.3899999999999997</v>
      </c>
      <c r="J379">
        <v>6.94</v>
      </c>
      <c r="K379">
        <v>2.57</v>
      </c>
      <c r="L379">
        <v>80</v>
      </c>
    </row>
    <row r="380" spans="1:18" x14ac:dyDescent="0.3">
      <c r="A380" t="s">
        <v>261</v>
      </c>
      <c r="B380" t="s">
        <v>642</v>
      </c>
      <c r="C380" t="s">
        <v>131</v>
      </c>
      <c r="D380" s="23">
        <v>45139</v>
      </c>
    </row>
    <row r="381" spans="1:18" x14ac:dyDescent="0.3">
      <c r="A381" t="s">
        <v>261</v>
      </c>
      <c r="B381" t="s">
        <v>642</v>
      </c>
      <c r="C381" t="s">
        <v>131</v>
      </c>
      <c r="D381" s="23">
        <v>44986</v>
      </c>
      <c r="L381">
        <v>85</v>
      </c>
      <c r="M381">
        <v>100</v>
      </c>
      <c r="N381">
        <v>110</v>
      </c>
    </row>
    <row r="382" spans="1:18" x14ac:dyDescent="0.3">
      <c r="A382" t="s">
        <v>261</v>
      </c>
      <c r="B382" t="s">
        <v>642</v>
      </c>
      <c r="C382" t="s">
        <v>131</v>
      </c>
      <c r="D382" s="23">
        <v>45251</v>
      </c>
      <c r="H382">
        <v>1.45</v>
      </c>
      <c r="I382">
        <v>4.4800000000000004</v>
      </c>
      <c r="J382">
        <v>7.16</v>
      </c>
      <c r="K382">
        <v>2.58</v>
      </c>
      <c r="L382">
        <v>85</v>
      </c>
      <c r="M382">
        <v>80</v>
      </c>
      <c r="N382">
        <v>110</v>
      </c>
    </row>
    <row r="383" spans="1:18" x14ac:dyDescent="0.3">
      <c r="A383" t="s">
        <v>261</v>
      </c>
      <c r="B383" t="s">
        <v>642</v>
      </c>
      <c r="C383" t="s">
        <v>131</v>
      </c>
      <c r="D383" s="23">
        <v>45372</v>
      </c>
      <c r="F383">
        <v>4.58</v>
      </c>
      <c r="H383">
        <v>1.45</v>
      </c>
      <c r="I383">
        <v>4.29</v>
      </c>
      <c r="J383">
        <v>7.36</v>
      </c>
      <c r="K383">
        <v>2.63</v>
      </c>
      <c r="L383">
        <v>85</v>
      </c>
      <c r="M383">
        <v>85</v>
      </c>
      <c r="N383">
        <v>115</v>
      </c>
    </row>
    <row r="384" spans="1:18" x14ac:dyDescent="0.3">
      <c r="A384" t="s">
        <v>261</v>
      </c>
      <c r="B384" t="s">
        <v>642</v>
      </c>
      <c r="C384" t="s">
        <v>131</v>
      </c>
      <c r="D384" s="23">
        <v>45322</v>
      </c>
      <c r="H384">
        <v>1.47</v>
      </c>
      <c r="I384">
        <v>4.43</v>
      </c>
      <c r="J384">
        <v>7</v>
      </c>
      <c r="K384">
        <v>2.5099999999999998</v>
      </c>
    </row>
    <row r="385" spans="1:18" x14ac:dyDescent="0.3">
      <c r="A385" t="s">
        <v>91</v>
      </c>
      <c r="B385" t="s">
        <v>631</v>
      </c>
      <c r="C385" t="s">
        <v>85</v>
      </c>
      <c r="D385" s="23">
        <v>45139</v>
      </c>
      <c r="E385">
        <v>106.5</v>
      </c>
      <c r="G385">
        <v>178</v>
      </c>
      <c r="O385">
        <v>31.7</v>
      </c>
      <c r="P385">
        <v>43.1</v>
      </c>
      <c r="Q385">
        <v>33.6</v>
      </c>
      <c r="R385">
        <v>29.7</v>
      </c>
    </row>
    <row r="386" spans="1:18" x14ac:dyDescent="0.3">
      <c r="A386" t="s">
        <v>91</v>
      </c>
      <c r="B386" t="s">
        <v>631</v>
      </c>
      <c r="C386" t="s">
        <v>85</v>
      </c>
      <c r="D386" s="23">
        <v>44986</v>
      </c>
      <c r="L386">
        <v>130</v>
      </c>
      <c r="M386">
        <v>110</v>
      </c>
      <c r="N386">
        <v>190</v>
      </c>
    </row>
    <row r="387" spans="1:18" x14ac:dyDescent="0.3">
      <c r="A387" t="s">
        <v>91</v>
      </c>
      <c r="B387" t="s">
        <v>631</v>
      </c>
      <c r="C387" t="s">
        <v>85</v>
      </c>
      <c r="D387" s="23">
        <v>45108</v>
      </c>
      <c r="E387">
        <v>107.7</v>
      </c>
      <c r="G387">
        <v>177</v>
      </c>
      <c r="O387">
        <v>32.700000000000003</v>
      </c>
      <c r="P387">
        <v>43.4</v>
      </c>
      <c r="Q387">
        <v>34.4</v>
      </c>
      <c r="R387">
        <v>30.3</v>
      </c>
    </row>
    <row r="388" spans="1:18" x14ac:dyDescent="0.3">
      <c r="A388" t="s">
        <v>91</v>
      </c>
      <c r="B388" t="s">
        <v>631</v>
      </c>
      <c r="C388" t="s">
        <v>85</v>
      </c>
      <c r="D388" s="23">
        <v>45372</v>
      </c>
      <c r="F388">
        <v>5.03</v>
      </c>
      <c r="H388">
        <v>1.55</v>
      </c>
      <c r="I388">
        <v>4.78</v>
      </c>
      <c r="J388">
        <v>7.66</v>
      </c>
      <c r="K388">
        <v>2.2799999999999998</v>
      </c>
      <c r="L388">
        <v>135</v>
      </c>
      <c r="M388">
        <v>120</v>
      </c>
      <c r="N388">
        <v>180</v>
      </c>
    </row>
    <row r="389" spans="1:18" x14ac:dyDescent="0.3">
      <c r="A389" t="s">
        <v>91</v>
      </c>
      <c r="B389" t="s">
        <v>631</v>
      </c>
      <c r="C389" t="s">
        <v>85</v>
      </c>
      <c r="D389" s="23">
        <v>45231</v>
      </c>
      <c r="E389">
        <v>105.8</v>
      </c>
      <c r="G389">
        <v>178.6</v>
      </c>
      <c r="O389">
        <v>28.2</v>
      </c>
      <c r="P389">
        <v>44.8</v>
      </c>
      <c r="Q389">
        <v>33.200000000000003</v>
      </c>
      <c r="R389">
        <v>26.7</v>
      </c>
    </row>
    <row r="390" spans="1:18" x14ac:dyDescent="0.3">
      <c r="A390" t="s">
        <v>91</v>
      </c>
      <c r="B390" t="s">
        <v>631</v>
      </c>
      <c r="C390" t="s">
        <v>85</v>
      </c>
      <c r="D390" s="23">
        <v>45322</v>
      </c>
      <c r="H390">
        <v>1.65</v>
      </c>
      <c r="I390">
        <v>4.84</v>
      </c>
      <c r="J390">
        <v>7.94</v>
      </c>
      <c r="K390">
        <v>2.25</v>
      </c>
    </row>
    <row r="391" spans="1:18" x14ac:dyDescent="0.3">
      <c r="A391" t="s">
        <v>91</v>
      </c>
      <c r="B391" t="s">
        <v>631</v>
      </c>
      <c r="C391" t="s">
        <v>85</v>
      </c>
      <c r="D391" s="23">
        <v>45251</v>
      </c>
      <c r="H391">
        <v>1.73</v>
      </c>
      <c r="I391">
        <v>4.8499999999999996</v>
      </c>
      <c r="J391">
        <v>7.94</v>
      </c>
      <c r="K391">
        <v>2.14</v>
      </c>
      <c r="L391">
        <v>135</v>
      </c>
      <c r="M391">
        <v>110</v>
      </c>
      <c r="N391">
        <v>180</v>
      </c>
    </row>
    <row r="392" spans="1:18" x14ac:dyDescent="0.3">
      <c r="A392" t="s">
        <v>91</v>
      </c>
      <c r="B392" t="s">
        <v>631</v>
      </c>
      <c r="C392" t="s">
        <v>85</v>
      </c>
      <c r="D392" s="23">
        <v>45078</v>
      </c>
      <c r="E392">
        <v>108.7</v>
      </c>
      <c r="G392">
        <v>176</v>
      </c>
      <c r="H392">
        <v>1.65</v>
      </c>
      <c r="I392">
        <v>4.92</v>
      </c>
      <c r="J392">
        <v>7.94</v>
      </c>
      <c r="K392">
        <v>2.21</v>
      </c>
      <c r="L392">
        <v>140</v>
      </c>
    </row>
    <row r="393" spans="1:18" x14ac:dyDescent="0.3">
      <c r="A393" t="s">
        <v>91</v>
      </c>
      <c r="B393" t="s">
        <v>631</v>
      </c>
      <c r="C393" t="s">
        <v>85</v>
      </c>
      <c r="D393" s="23">
        <v>44896</v>
      </c>
      <c r="E393">
        <v>105.9</v>
      </c>
      <c r="H393">
        <v>1.76</v>
      </c>
      <c r="I393">
        <v>4.84</v>
      </c>
      <c r="J393">
        <v>8.52</v>
      </c>
      <c r="K393">
        <v>2.09</v>
      </c>
    </row>
    <row r="394" spans="1:18" x14ac:dyDescent="0.3">
      <c r="A394" t="s">
        <v>157</v>
      </c>
      <c r="B394" t="s">
        <v>674</v>
      </c>
      <c r="C394" t="s">
        <v>131</v>
      </c>
      <c r="D394" s="23">
        <v>44896</v>
      </c>
      <c r="E394">
        <v>59.9</v>
      </c>
      <c r="H394">
        <v>1.49</v>
      </c>
      <c r="I394">
        <v>4.63</v>
      </c>
      <c r="J394">
        <v>7.7</v>
      </c>
      <c r="K394">
        <v>2.74</v>
      </c>
    </row>
    <row r="395" spans="1:18" x14ac:dyDescent="0.3">
      <c r="A395" t="s">
        <v>87</v>
      </c>
      <c r="B395" t="s">
        <v>651</v>
      </c>
      <c r="C395" t="s">
        <v>85</v>
      </c>
      <c r="D395" s="23">
        <v>45108</v>
      </c>
      <c r="E395">
        <v>124.2</v>
      </c>
      <c r="G395">
        <v>180.1</v>
      </c>
      <c r="O395">
        <v>45.6</v>
      </c>
      <c r="P395">
        <v>45.6</v>
      </c>
      <c r="Q395">
        <v>38.299999999999997</v>
      </c>
      <c r="R395">
        <v>36.700000000000003</v>
      </c>
    </row>
    <row r="396" spans="1:18" x14ac:dyDescent="0.3">
      <c r="A396" t="s">
        <v>87</v>
      </c>
      <c r="B396" t="s">
        <v>651</v>
      </c>
      <c r="C396" t="s">
        <v>85</v>
      </c>
      <c r="D396" s="23">
        <v>44896</v>
      </c>
      <c r="E396">
        <v>125.1</v>
      </c>
      <c r="H396">
        <v>1.87</v>
      </c>
      <c r="I396">
        <v>5.38</v>
      </c>
      <c r="J396">
        <v>9.06</v>
      </c>
      <c r="K396">
        <v>2.08</v>
      </c>
    </row>
    <row r="397" spans="1:18" x14ac:dyDescent="0.3">
      <c r="A397" t="s">
        <v>87</v>
      </c>
      <c r="B397" t="s">
        <v>651</v>
      </c>
      <c r="C397" t="s">
        <v>85</v>
      </c>
      <c r="D397" s="23">
        <v>45231</v>
      </c>
      <c r="E397">
        <v>130.30000000000001</v>
      </c>
      <c r="G397">
        <v>180.1</v>
      </c>
      <c r="O397">
        <v>44.1</v>
      </c>
      <c r="P397">
        <v>50</v>
      </c>
      <c r="Q397">
        <v>40.200000000000003</v>
      </c>
      <c r="R397">
        <v>33.799999999999997</v>
      </c>
    </row>
    <row r="398" spans="1:18" x14ac:dyDescent="0.3">
      <c r="A398" t="s">
        <v>87</v>
      </c>
      <c r="B398" t="s">
        <v>651</v>
      </c>
      <c r="C398" t="s">
        <v>85</v>
      </c>
      <c r="D398" s="23">
        <v>45251</v>
      </c>
      <c r="H398">
        <v>1.78</v>
      </c>
      <c r="I398">
        <v>5.28</v>
      </c>
      <c r="J398">
        <v>8.52</v>
      </c>
      <c r="K398">
        <v>2.06</v>
      </c>
      <c r="L398">
        <v>130</v>
      </c>
      <c r="M398">
        <v>100</v>
      </c>
      <c r="N398">
        <v>160</v>
      </c>
    </row>
    <row r="399" spans="1:18" x14ac:dyDescent="0.3">
      <c r="A399" t="s">
        <v>87</v>
      </c>
      <c r="B399" t="s">
        <v>651</v>
      </c>
      <c r="C399" t="s">
        <v>85</v>
      </c>
      <c r="D399" s="23">
        <v>45139</v>
      </c>
      <c r="E399">
        <v>124.9</v>
      </c>
      <c r="G399">
        <v>180.5</v>
      </c>
      <c r="O399">
        <v>41</v>
      </c>
      <c r="P399">
        <v>48.5</v>
      </c>
      <c r="Q399">
        <v>38.299999999999997</v>
      </c>
      <c r="R399">
        <v>32.799999999999997</v>
      </c>
    </row>
    <row r="400" spans="1:18" x14ac:dyDescent="0.3">
      <c r="A400" t="s">
        <v>87</v>
      </c>
      <c r="B400" t="s">
        <v>651</v>
      </c>
      <c r="C400" t="s">
        <v>85</v>
      </c>
      <c r="D400" s="23">
        <v>44986</v>
      </c>
      <c r="L400">
        <v>130</v>
      </c>
      <c r="M400">
        <v>100</v>
      </c>
      <c r="N400">
        <v>160</v>
      </c>
    </row>
    <row r="401" spans="1:18" x14ac:dyDescent="0.3">
      <c r="A401" t="s">
        <v>87</v>
      </c>
      <c r="B401" t="s">
        <v>651</v>
      </c>
      <c r="C401" t="s">
        <v>85</v>
      </c>
      <c r="D401" s="23">
        <v>45372</v>
      </c>
    </row>
    <row r="402" spans="1:18" x14ac:dyDescent="0.3">
      <c r="A402" t="s">
        <v>87</v>
      </c>
      <c r="B402" t="s">
        <v>651</v>
      </c>
      <c r="C402" t="s">
        <v>85</v>
      </c>
      <c r="D402" s="23">
        <v>45078</v>
      </c>
      <c r="E402">
        <v>131</v>
      </c>
      <c r="G402">
        <v>180</v>
      </c>
      <c r="H402">
        <v>1.73</v>
      </c>
      <c r="I402">
        <v>4.96</v>
      </c>
      <c r="J402">
        <v>8.5299999999999994</v>
      </c>
      <c r="K402">
        <v>2.0499999999999998</v>
      </c>
      <c r="L402">
        <v>130</v>
      </c>
    </row>
    <row r="403" spans="1:18" x14ac:dyDescent="0.3">
      <c r="A403" t="s">
        <v>135</v>
      </c>
      <c r="B403" t="s">
        <v>634</v>
      </c>
      <c r="C403" t="s">
        <v>131</v>
      </c>
      <c r="D403" s="23">
        <v>45108</v>
      </c>
      <c r="E403">
        <v>64.599999999999994</v>
      </c>
      <c r="G403">
        <v>168.3</v>
      </c>
      <c r="O403">
        <v>7.6</v>
      </c>
      <c r="P403">
        <v>32.700000000000003</v>
      </c>
      <c r="Q403">
        <v>22.8</v>
      </c>
      <c r="R403">
        <v>11.8</v>
      </c>
    </row>
    <row r="404" spans="1:18" x14ac:dyDescent="0.3">
      <c r="A404" t="s">
        <v>135</v>
      </c>
      <c r="B404" t="s">
        <v>634</v>
      </c>
      <c r="C404" t="s">
        <v>131</v>
      </c>
      <c r="D404" s="23">
        <v>45322</v>
      </c>
      <c r="H404">
        <v>1.38</v>
      </c>
      <c r="I404">
        <v>4.3</v>
      </c>
      <c r="J404">
        <v>7.12</v>
      </c>
      <c r="K404">
        <v>2.59</v>
      </c>
    </row>
    <row r="405" spans="1:18" x14ac:dyDescent="0.3">
      <c r="A405" t="s">
        <v>135</v>
      </c>
      <c r="B405" t="s">
        <v>634</v>
      </c>
      <c r="C405" t="s">
        <v>131</v>
      </c>
      <c r="D405" s="23">
        <v>45231</v>
      </c>
    </row>
    <row r="406" spans="1:18" x14ac:dyDescent="0.3">
      <c r="A406" t="s">
        <v>135</v>
      </c>
      <c r="B406" t="s">
        <v>634</v>
      </c>
      <c r="C406" t="s">
        <v>131</v>
      </c>
      <c r="D406" s="23">
        <v>45372</v>
      </c>
      <c r="F406">
        <v>4.3600000000000003</v>
      </c>
      <c r="H406">
        <v>1.43</v>
      </c>
      <c r="I406">
        <v>4.29</v>
      </c>
      <c r="J406">
        <v>6.85</v>
      </c>
      <c r="K406">
        <v>2.66</v>
      </c>
      <c r="N406">
        <v>130</v>
      </c>
    </row>
    <row r="407" spans="1:18" x14ac:dyDescent="0.3">
      <c r="A407" t="s">
        <v>135</v>
      </c>
      <c r="B407" t="s">
        <v>634</v>
      </c>
      <c r="C407" t="s">
        <v>131</v>
      </c>
      <c r="D407" s="23">
        <v>45139</v>
      </c>
      <c r="E407">
        <v>66.7</v>
      </c>
      <c r="G407">
        <v>168.5</v>
      </c>
      <c r="O407">
        <v>6.1</v>
      </c>
      <c r="P407">
        <v>34.9</v>
      </c>
      <c r="Q407">
        <v>23.5</v>
      </c>
      <c r="R407">
        <v>9.1</v>
      </c>
    </row>
    <row r="408" spans="1:18" x14ac:dyDescent="0.3">
      <c r="A408" t="s">
        <v>135</v>
      </c>
      <c r="B408" t="s">
        <v>634</v>
      </c>
      <c r="C408" t="s">
        <v>131</v>
      </c>
      <c r="D408" s="23">
        <v>45251</v>
      </c>
      <c r="I408">
        <v>4.8</v>
      </c>
      <c r="J408">
        <v>7.54</v>
      </c>
      <c r="K408">
        <v>2.72</v>
      </c>
    </row>
    <row r="409" spans="1:18" x14ac:dyDescent="0.3">
      <c r="A409" t="s">
        <v>135</v>
      </c>
      <c r="B409" t="s">
        <v>634</v>
      </c>
      <c r="C409" t="s">
        <v>131</v>
      </c>
      <c r="D409" s="23">
        <v>45078</v>
      </c>
      <c r="E409">
        <v>67.7</v>
      </c>
      <c r="G409">
        <v>168</v>
      </c>
      <c r="L409">
        <v>100</v>
      </c>
    </row>
    <row r="410" spans="1:18" x14ac:dyDescent="0.3">
      <c r="A410" t="s">
        <v>135</v>
      </c>
      <c r="B410" t="s">
        <v>634</v>
      </c>
      <c r="C410" t="s">
        <v>131</v>
      </c>
      <c r="D410" s="23">
        <v>44986</v>
      </c>
      <c r="L410">
        <v>95</v>
      </c>
      <c r="M410">
        <v>95</v>
      </c>
      <c r="N410">
        <v>145</v>
      </c>
    </row>
    <row r="411" spans="1:18" x14ac:dyDescent="0.3">
      <c r="A411" t="s">
        <v>93</v>
      </c>
      <c r="B411" t="s">
        <v>680</v>
      </c>
      <c r="C411" t="s">
        <v>85</v>
      </c>
      <c r="D411" s="23">
        <v>45108</v>
      </c>
      <c r="E411">
        <v>129.6</v>
      </c>
      <c r="G411">
        <v>187.5</v>
      </c>
      <c r="O411">
        <v>41.8</v>
      </c>
      <c r="P411">
        <v>50.5</v>
      </c>
      <c r="Q411">
        <v>36.9</v>
      </c>
      <c r="R411">
        <v>32.200000000000003</v>
      </c>
    </row>
    <row r="412" spans="1:18" x14ac:dyDescent="0.3">
      <c r="A412" t="s">
        <v>93</v>
      </c>
      <c r="B412" t="s">
        <v>680</v>
      </c>
      <c r="C412" t="s">
        <v>85</v>
      </c>
      <c r="D412" s="23">
        <v>45372</v>
      </c>
      <c r="F412">
        <v>5.6</v>
      </c>
      <c r="H412">
        <v>1.74</v>
      </c>
      <c r="I412">
        <v>4.91</v>
      </c>
      <c r="J412">
        <v>8.2100000000000009</v>
      </c>
      <c r="K412">
        <v>2.12</v>
      </c>
      <c r="L412">
        <v>110</v>
      </c>
      <c r="M412">
        <v>100</v>
      </c>
      <c r="N412">
        <v>180</v>
      </c>
    </row>
    <row r="413" spans="1:18" x14ac:dyDescent="0.3">
      <c r="A413" t="s">
        <v>93</v>
      </c>
      <c r="B413" t="s">
        <v>680</v>
      </c>
      <c r="C413" t="s">
        <v>85</v>
      </c>
      <c r="D413" s="23">
        <v>45139</v>
      </c>
      <c r="E413">
        <v>129.4</v>
      </c>
      <c r="G413">
        <v>188</v>
      </c>
      <c r="O413">
        <v>43.4</v>
      </c>
      <c r="P413">
        <v>49.3</v>
      </c>
      <c r="Q413">
        <v>36.6</v>
      </c>
      <c r="R413">
        <v>33.5</v>
      </c>
    </row>
    <row r="414" spans="1:18" x14ac:dyDescent="0.3">
      <c r="A414" t="s">
        <v>93</v>
      </c>
      <c r="B414" t="s">
        <v>680</v>
      </c>
      <c r="C414" t="s">
        <v>85</v>
      </c>
      <c r="D414" s="23">
        <v>44896</v>
      </c>
      <c r="E414">
        <v>127</v>
      </c>
      <c r="H414">
        <v>1.75</v>
      </c>
      <c r="I414">
        <v>5.05</v>
      </c>
      <c r="J414">
        <v>8.65</v>
      </c>
      <c r="K414">
        <v>2.21</v>
      </c>
    </row>
    <row r="415" spans="1:18" x14ac:dyDescent="0.3">
      <c r="A415" t="s">
        <v>93</v>
      </c>
      <c r="B415" t="s">
        <v>680</v>
      </c>
      <c r="C415" t="s">
        <v>85</v>
      </c>
      <c r="D415" s="23">
        <v>45231</v>
      </c>
      <c r="E415">
        <v>132.6</v>
      </c>
      <c r="G415">
        <v>191</v>
      </c>
      <c r="O415">
        <v>38.700000000000003</v>
      </c>
      <c r="P415">
        <v>53.9</v>
      </c>
      <c r="Q415">
        <v>36.299999999999997</v>
      </c>
      <c r="R415">
        <v>29.2</v>
      </c>
    </row>
    <row r="416" spans="1:18" x14ac:dyDescent="0.3">
      <c r="A416" t="s">
        <v>93</v>
      </c>
      <c r="B416" t="s">
        <v>680</v>
      </c>
      <c r="C416" t="s">
        <v>85</v>
      </c>
      <c r="D416" s="23">
        <v>45078</v>
      </c>
      <c r="E416">
        <v>130</v>
      </c>
      <c r="G416">
        <v>188</v>
      </c>
      <c r="H416">
        <v>1.72</v>
      </c>
      <c r="I416">
        <v>4.97</v>
      </c>
      <c r="J416">
        <v>8.2200000000000006</v>
      </c>
      <c r="K416">
        <v>2.19</v>
      </c>
      <c r="L416">
        <v>110</v>
      </c>
    </row>
    <row r="417" spans="1:18" x14ac:dyDescent="0.3">
      <c r="A417" t="s">
        <v>93</v>
      </c>
      <c r="B417" t="s">
        <v>680</v>
      </c>
      <c r="C417" t="s">
        <v>85</v>
      </c>
      <c r="D417" s="23">
        <v>45251</v>
      </c>
      <c r="L417">
        <v>100</v>
      </c>
      <c r="N417">
        <v>160</v>
      </c>
    </row>
    <row r="418" spans="1:18" x14ac:dyDescent="0.3">
      <c r="A418" t="s">
        <v>93</v>
      </c>
      <c r="B418" t="s">
        <v>680</v>
      </c>
      <c r="C418" t="s">
        <v>85</v>
      </c>
      <c r="D418" s="23">
        <v>45322</v>
      </c>
      <c r="H418">
        <v>1.75</v>
      </c>
      <c r="I418">
        <v>5.1100000000000003</v>
      </c>
      <c r="J418">
        <v>8.2200000000000006</v>
      </c>
      <c r="K418">
        <v>2.1800000000000002</v>
      </c>
    </row>
    <row r="419" spans="1:18" x14ac:dyDescent="0.3">
      <c r="A419" t="s">
        <v>93</v>
      </c>
      <c r="B419" t="s">
        <v>680</v>
      </c>
      <c r="C419" t="s">
        <v>85</v>
      </c>
      <c r="D419" s="23">
        <v>44986</v>
      </c>
      <c r="L419">
        <v>100</v>
      </c>
      <c r="M419">
        <v>100</v>
      </c>
      <c r="N419">
        <v>150</v>
      </c>
    </row>
    <row r="420" spans="1:18" x14ac:dyDescent="0.3">
      <c r="A420" t="s">
        <v>111</v>
      </c>
      <c r="B420" t="s">
        <v>643</v>
      </c>
      <c r="C420" t="s">
        <v>109</v>
      </c>
      <c r="D420" s="23">
        <v>45139</v>
      </c>
      <c r="E420">
        <v>83.4</v>
      </c>
      <c r="G420">
        <v>177</v>
      </c>
      <c r="O420">
        <v>14.1</v>
      </c>
      <c r="P420">
        <v>40.200000000000003</v>
      </c>
      <c r="Q420">
        <v>26.6</v>
      </c>
      <c r="R420">
        <v>17</v>
      </c>
    </row>
    <row r="421" spans="1:18" x14ac:dyDescent="0.3">
      <c r="A421" t="s">
        <v>111</v>
      </c>
      <c r="B421" t="s">
        <v>643</v>
      </c>
      <c r="C421" t="s">
        <v>109</v>
      </c>
      <c r="D421" s="23">
        <v>45372</v>
      </c>
      <c r="F421">
        <v>4.72</v>
      </c>
      <c r="H421">
        <v>1.43</v>
      </c>
      <c r="I421">
        <v>4.3899999999999997</v>
      </c>
      <c r="J421">
        <v>7.21</v>
      </c>
      <c r="K421">
        <v>2.72</v>
      </c>
      <c r="L421">
        <v>100</v>
      </c>
      <c r="M421">
        <v>120</v>
      </c>
      <c r="N421">
        <v>150</v>
      </c>
    </row>
    <row r="422" spans="1:18" x14ac:dyDescent="0.3">
      <c r="A422" t="s">
        <v>111</v>
      </c>
      <c r="B422" t="s">
        <v>643</v>
      </c>
      <c r="C422" t="s">
        <v>109</v>
      </c>
      <c r="D422" s="23">
        <v>45231</v>
      </c>
      <c r="E422">
        <v>81.599999999999994</v>
      </c>
      <c r="G422">
        <v>177.1</v>
      </c>
      <c r="O422">
        <v>12.6</v>
      </c>
      <c r="P422">
        <v>40</v>
      </c>
      <c r="Q422">
        <v>26</v>
      </c>
      <c r="R422">
        <v>15.4</v>
      </c>
    </row>
    <row r="423" spans="1:18" x14ac:dyDescent="0.3">
      <c r="A423" t="s">
        <v>111</v>
      </c>
      <c r="B423" t="s">
        <v>643</v>
      </c>
      <c r="C423" t="s">
        <v>109</v>
      </c>
      <c r="D423" s="23">
        <v>44896</v>
      </c>
      <c r="E423">
        <v>83</v>
      </c>
      <c r="H423">
        <v>1.54</v>
      </c>
      <c r="I423">
        <v>4.46</v>
      </c>
      <c r="J423">
        <v>7.5</v>
      </c>
      <c r="K423">
        <v>2.66</v>
      </c>
    </row>
    <row r="424" spans="1:18" x14ac:dyDescent="0.3">
      <c r="A424" t="s">
        <v>111</v>
      </c>
      <c r="B424" t="s">
        <v>643</v>
      </c>
      <c r="C424" t="s">
        <v>109</v>
      </c>
      <c r="D424" s="23">
        <v>45108</v>
      </c>
      <c r="E424">
        <v>85.1</v>
      </c>
      <c r="G424">
        <v>177.5</v>
      </c>
      <c r="O424">
        <v>15.4</v>
      </c>
      <c r="P424">
        <v>40.4</v>
      </c>
      <c r="Q424">
        <v>27</v>
      </c>
      <c r="R424">
        <v>18.2</v>
      </c>
    </row>
    <row r="425" spans="1:18" x14ac:dyDescent="0.3">
      <c r="A425" t="s">
        <v>111</v>
      </c>
      <c r="B425" t="s">
        <v>643</v>
      </c>
      <c r="C425" t="s">
        <v>109</v>
      </c>
      <c r="D425" s="23">
        <v>45078</v>
      </c>
      <c r="H425">
        <v>1.43</v>
      </c>
      <c r="I425">
        <v>4.45</v>
      </c>
      <c r="J425">
        <v>7.19</v>
      </c>
      <c r="K425">
        <v>2.64</v>
      </c>
      <c r="L425">
        <v>105</v>
      </c>
    </row>
    <row r="426" spans="1:18" x14ac:dyDescent="0.3">
      <c r="A426" t="s">
        <v>111</v>
      </c>
      <c r="B426" t="s">
        <v>643</v>
      </c>
      <c r="C426" t="s">
        <v>109</v>
      </c>
      <c r="D426" s="23">
        <v>45251</v>
      </c>
      <c r="H426">
        <v>1.5</v>
      </c>
      <c r="I426">
        <v>4.4400000000000004</v>
      </c>
      <c r="J426">
        <v>7.22</v>
      </c>
      <c r="K426">
        <v>2.78</v>
      </c>
      <c r="L426">
        <v>100</v>
      </c>
      <c r="M426">
        <v>105</v>
      </c>
      <c r="N426">
        <v>140</v>
      </c>
    </row>
    <row r="427" spans="1:18" x14ac:dyDescent="0.3">
      <c r="A427" t="s">
        <v>111</v>
      </c>
      <c r="B427" t="s">
        <v>643</v>
      </c>
      <c r="C427" t="s">
        <v>109</v>
      </c>
      <c r="D427" s="23">
        <v>45322</v>
      </c>
      <c r="H427">
        <v>1.41</v>
      </c>
      <c r="I427">
        <v>4.43</v>
      </c>
      <c r="J427">
        <v>7.15</v>
      </c>
      <c r="K427">
        <v>2.73</v>
      </c>
    </row>
    <row r="428" spans="1:18" x14ac:dyDescent="0.3">
      <c r="A428" t="s">
        <v>111</v>
      </c>
      <c r="B428" t="s">
        <v>643</v>
      </c>
      <c r="C428" t="s">
        <v>109</v>
      </c>
      <c r="D428" s="23">
        <v>44986</v>
      </c>
      <c r="L428">
        <v>100</v>
      </c>
      <c r="M428">
        <v>110</v>
      </c>
      <c r="N428">
        <v>150</v>
      </c>
    </row>
    <row r="429" spans="1:18" x14ac:dyDescent="0.3">
      <c r="A429" t="s">
        <v>319</v>
      </c>
      <c r="B429" t="s">
        <v>701</v>
      </c>
      <c r="C429" t="s">
        <v>536</v>
      </c>
      <c r="D429" s="23">
        <v>45231</v>
      </c>
      <c r="E429">
        <v>79</v>
      </c>
      <c r="G429">
        <v>182.8</v>
      </c>
      <c r="O429">
        <v>12.4</v>
      </c>
      <c r="P429">
        <v>38.4</v>
      </c>
      <c r="Q429">
        <v>23.6</v>
      </c>
      <c r="R429">
        <v>15.7</v>
      </c>
    </row>
    <row r="430" spans="1:18" x14ac:dyDescent="0.3">
      <c r="A430" t="s">
        <v>319</v>
      </c>
      <c r="B430" t="s">
        <v>701</v>
      </c>
      <c r="C430" t="s">
        <v>536</v>
      </c>
      <c r="D430" s="23">
        <v>45251</v>
      </c>
      <c r="H430">
        <v>1.45</v>
      </c>
      <c r="I430">
        <v>4.6500000000000004</v>
      </c>
      <c r="J430">
        <v>7.38</v>
      </c>
      <c r="K430">
        <v>2.73</v>
      </c>
      <c r="L430">
        <v>100</v>
      </c>
      <c r="M430">
        <v>90</v>
      </c>
      <c r="N430">
        <v>130</v>
      </c>
    </row>
    <row r="431" spans="1:18" x14ac:dyDescent="0.3">
      <c r="A431" t="s">
        <v>319</v>
      </c>
      <c r="B431" t="s">
        <v>701</v>
      </c>
      <c r="C431" t="s">
        <v>536</v>
      </c>
      <c r="D431" s="23">
        <v>45139</v>
      </c>
      <c r="E431">
        <v>77.7</v>
      </c>
      <c r="G431">
        <v>182.5</v>
      </c>
      <c r="O431">
        <v>11.8</v>
      </c>
      <c r="P431">
        <v>38</v>
      </c>
      <c r="Q431">
        <v>23.3</v>
      </c>
      <c r="R431">
        <v>15.1</v>
      </c>
    </row>
    <row r="432" spans="1:18" x14ac:dyDescent="0.3">
      <c r="A432" t="s">
        <v>319</v>
      </c>
      <c r="B432" t="s">
        <v>701</v>
      </c>
      <c r="C432" t="s">
        <v>536</v>
      </c>
      <c r="D432" s="23">
        <v>45322</v>
      </c>
      <c r="H432">
        <v>1.49</v>
      </c>
      <c r="I432">
        <v>4.45</v>
      </c>
      <c r="J432">
        <v>7.4</v>
      </c>
    </row>
    <row r="433" spans="1:18" x14ac:dyDescent="0.3">
      <c r="A433" t="s">
        <v>319</v>
      </c>
      <c r="B433" t="s">
        <v>701</v>
      </c>
      <c r="C433" t="s">
        <v>536</v>
      </c>
      <c r="D433" s="23">
        <v>45108</v>
      </c>
      <c r="E433">
        <v>79</v>
      </c>
      <c r="G433">
        <v>182</v>
      </c>
      <c r="O433">
        <v>12.5</v>
      </c>
      <c r="P433">
        <v>38.200000000000003</v>
      </c>
      <c r="Q433">
        <v>23.8</v>
      </c>
      <c r="R433">
        <v>15.9</v>
      </c>
    </row>
    <row r="434" spans="1:18" x14ac:dyDescent="0.3">
      <c r="A434" t="s">
        <v>319</v>
      </c>
      <c r="B434" t="s">
        <v>701</v>
      </c>
      <c r="C434" t="s">
        <v>536</v>
      </c>
      <c r="D434" s="23">
        <v>45372</v>
      </c>
      <c r="F434">
        <v>4.6100000000000003</v>
      </c>
      <c r="H434">
        <v>1.48</v>
      </c>
      <c r="I434">
        <v>4.43</v>
      </c>
      <c r="J434">
        <v>7.24</v>
      </c>
      <c r="K434">
        <v>2.74</v>
      </c>
      <c r="L434">
        <v>100</v>
      </c>
      <c r="M434">
        <v>100</v>
      </c>
      <c r="N434">
        <v>150</v>
      </c>
    </row>
    <row r="435" spans="1:18" x14ac:dyDescent="0.3">
      <c r="A435" t="s">
        <v>319</v>
      </c>
      <c r="B435" t="s">
        <v>701</v>
      </c>
      <c r="C435" t="s">
        <v>536</v>
      </c>
      <c r="D435" s="23">
        <v>45078</v>
      </c>
      <c r="H435">
        <v>1.45</v>
      </c>
      <c r="I435">
        <v>4.43</v>
      </c>
      <c r="J435">
        <v>7.57</v>
      </c>
      <c r="K435">
        <v>2.7</v>
      </c>
      <c r="L435">
        <v>90</v>
      </c>
    </row>
    <row r="436" spans="1:18" x14ac:dyDescent="0.3">
      <c r="A436" t="s">
        <v>319</v>
      </c>
      <c r="B436" t="s">
        <v>701</v>
      </c>
      <c r="C436" t="s">
        <v>536</v>
      </c>
      <c r="D436" s="23">
        <v>44986</v>
      </c>
      <c r="L436">
        <v>90</v>
      </c>
      <c r="M436">
        <v>105</v>
      </c>
      <c r="N436">
        <v>130</v>
      </c>
    </row>
    <row r="437" spans="1:18" x14ac:dyDescent="0.3">
      <c r="A437" t="s">
        <v>319</v>
      </c>
      <c r="B437" t="s">
        <v>701</v>
      </c>
      <c r="C437" t="s">
        <v>536</v>
      </c>
      <c r="D437" s="23">
        <v>44896</v>
      </c>
      <c r="E437">
        <v>75.8</v>
      </c>
      <c r="H437">
        <v>1.63</v>
      </c>
      <c r="I437">
        <v>4.47</v>
      </c>
      <c r="J437">
        <v>7.47</v>
      </c>
      <c r="K437">
        <v>2.54</v>
      </c>
    </row>
    <row r="438" spans="1:18" x14ac:dyDescent="0.3">
      <c r="A438" t="s">
        <v>53</v>
      </c>
      <c r="B438" t="s">
        <v>690</v>
      </c>
      <c r="C438" t="s">
        <v>49</v>
      </c>
      <c r="D438" s="23">
        <v>45231</v>
      </c>
      <c r="E438">
        <v>102.8</v>
      </c>
      <c r="G438">
        <v>178.2</v>
      </c>
      <c r="O438">
        <v>22.9</v>
      </c>
      <c r="P438">
        <v>46.7</v>
      </c>
      <c r="Q438">
        <v>32.4</v>
      </c>
      <c r="R438">
        <v>22.3</v>
      </c>
    </row>
    <row r="439" spans="1:18" x14ac:dyDescent="0.3">
      <c r="A439" t="s">
        <v>53</v>
      </c>
      <c r="B439" t="s">
        <v>690</v>
      </c>
      <c r="C439" t="s">
        <v>49</v>
      </c>
      <c r="D439" s="23">
        <v>45251</v>
      </c>
      <c r="H439">
        <v>1.59</v>
      </c>
      <c r="I439">
        <v>4.6500000000000004</v>
      </c>
      <c r="J439">
        <v>7.66</v>
      </c>
      <c r="K439">
        <v>2.5099999999999998</v>
      </c>
      <c r="L439">
        <v>120</v>
      </c>
      <c r="M439">
        <v>120</v>
      </c>
      <c r="N439">
        <v>180</v>
      </c>
    </row>
    <row r="440" spans="1:18" x14ac:dyDescent="0.3">
      <c r="A440" t="s">
        <v>53</v>
      </c>
      <c r="B440" t="s">
        <v>690</v>
      </c>
      <c r="C440" t="s">
        <v>49</v>
      </c>
      <c r="D440" s="23">
        <v>45108</v>
      </c>
      <c r="E440">
        <v>106.4</v>
      </c>
      <c r="G440">
        <v>178</v>
      </c>
      <c r="O440">
        <v>25.9</v>
      </c>
      <c r="P440">
        <v>46.9</v>
      </c>
      <c r="Q440">
        <v>33.6</v>
      </c>
      <c r="R440">
        <v>24.4</v>
      </c>
    </row>
    <row r="441" spans="1:18" x14ac:dyDescent="0.3">
      <c r="A441" t="s">
        <v>53</v>
      </c>
      <c r="B441" t="s">
        <v>690</v>
      </c>
      <c r="C441" t="s">
        <v>49</v>
      </c>
      <c r="D441" s="23">
        <v>45322</v>
      </c>
      <c r="H441">
        <v>1.57</v>
      </c>
      <c r="I441">
        <v>7.68</v>
      </c>
      <c r="J441">
        <v>4.68</v>
      </c>
      <c r="K441">
        <v>2.56</v>
      </c>
    </row>
    <row r="442" spans="1:18" x14ac:dyDescent="0.3">
      <c r="A442" t="s">
        <v>53</v>
      </c>
      <c r="B442" t="s">
        <v>690</v>
      </c>
      <c r="C442" t="s">
        <v>49</v>
      </c>
      <c r="D442" s="23">
        <v>45139</v>
      </c>
      <c r="E442">
        <v>107.2</v>
      </c>
      <c r="G442">
        <v>178.5</v>
      </c>
      <c r="O442">
        <v>25.7</v>
      </c>
      <c r="P442">
        <v>47.4</v>
      </c>
      <c r="Q442">
        <v>33.6</v>
      </c>
      <c r="R442">
        <v>23.9</v>
      </c>
    </row>
    <row r="443" spans="1:18" x14ac:dyDescent="0.3">
      <c r="A443" t="s">
        <v>53</v>
      </c>
      <c r="B443" t="s">
        <v>690</v>
      </c>
      <c r="C443" t="s">
        <v>49</v>
      </c>
      <c r="D443" s="23">
        <v>44896</v>
      </c>
      <c r="E443">
        <v>95.4</v>
      </c>
      <c r="H443">
        <v>1.67</v>
      </c>
      <c r="I443">
        <v>4.75</v>
      </c>
      <c r="J443">
        <v>7.72</v>
      </c>
      <c r="K443">
        <v>2.42</v>
      </c>
    </row>
    <row r="444" spans="1:18" x14ac:dyDescent="0.3">
      <c r="A444" t="s">
        <v>53</v>
      </c>
      <c r="B444" t="s">
        <v>690</v>
      </c>
      <c r="C444" t="s">
        <v>49</v>
      </c>
      <c r="D444" s="23">
        <v>45078</v>
      </c>
      <c r="E444">
        <v>104.9</v>
      </c>
      <c r="G444">
        <v>178</v>
      </c>
      <c r="H444">
        <v>1.58</v>
      </c>
      <c r="I444">
        <v>4.7699999999999996</v>
      </c>
      <c r="J444">
        <v>7.53</v>
      </c>
      <c r="K444">
        <v>2.4300000000000002</v>
      </c>
      <c r="L444">
        <v>120</v>
      </c>
    </row>
    <row r="445" spans="1:18" x14ac:dyDescent="0.3">
      <c r="A445" t="s">
        <v>53</v>
      </c>
      <c r="B445" t="s">
        <v>690</v>
      </c>
      <c r="C445" t="s">
        <v>49</v>
      </c>
      <c r="D445" s="23">
        <v>45372</v>
      </c>
      <c r="F445">
        <v>5.0999999999999996</v>
      </c>
      <c r="H445">
        <v>1.67</v>
      </c>
      <c r="I445">
        <v>4.59</v>
      </c>
      <c r="J445">
        <v>7.49</v>
      </c>
      <c r="K445">
        <v>2.6</v>
      </c>
      <c r="L445">
        <v>125</v>
      </c>
      <c r="M445">
        <v>130</v>
      </c>
      <c r="N445">
        <v>210</v>
      </c>
    </row>
    <row r="446" spans="1:18" x14ac:dyDescent="0.3">
      <c r="A446" t="s">
        <v>53</v>
      </c>
      <c r="B446" t="s">
        <v>690</v>
      </c>
      <c r="C446" t="s">
        <v>49</v>
      </c>
      <c r="D446" s="23">
        <v>44986</v>
      </c>
      <c r="L446">
        <v>125</v>
      </c>
      <c r="M446">
        <v>120</v>
      </c>
      <c r="N446">
        <v>190</v>
      </c>
    </row>
    <row r="447" spans="1:18" x14ac:dyDescent="0.3">
      <c r="A447" t="s">
        <v>561</v>
      </c>
      <c r="B447" t="s">
        <v>705</v>
      </c>
      <c r="C447" t="s">
        <v>117</v>
      </c>
      <c r="D447" s="23">
        <v>45108</v>
      </c>
      <c r="E447">
        <v>78.900000000000006</v>
      </c>
      <c r="G447">
        <v>175</v>
      </c>
      <c r="O447">
        <v>10.3</v>
      </c>
      <c r="P447">
        <v>39.700000000000003</v>
      </c>
      <c r="Q447">
        <v>25.8</v>
      </c>
      <c r="R447">
        <v>13</v>
      </c>
    </row>
    <row r="448" spans="1:18" x14ac:dyDescent="0.3">
      <c r="A448" t="s">
        <v>561</v>
      </c>
      <c r="B448" t="s">
        <v>705</v>
      </c>
      <c r="C448" t="s">
        <v>117</v>
      </c>
      <c r="D448" s="23">
        <v>45372</v>
      </c>
      <c r="F448">
        <v>4.66</v>
      </c>
      <c r="H448">
        <v>1.51</v>
      </c>
      <c r="I448">
        <v>4.32</v>
      </c>
      <c r="J448">
        <v>7.03</v>
      </c>
      <c r="K448">
        <v>2.72</v>
      </c>
      <c r="L448">
        <v>110</v>
      </c>
      <c r="M448">
        <v>140</v>
      </c>
      <c r="N448">
        <v>185</v>
      </c>
    </row>
    <row r="449" spans="1:18" x14ac:dyDescent="0.3">
      <c r="A449" t="s">
        <v>561</v>
      </c>
      <c r="B449" t="s">
        <v>705</v>
      </c>
      <c r="C449" t="s">
        <v>117</v>
      </c>
      <c r="D449" s="23">
        <v>45231</v>
      </c>
      <c r="E449">
        <v>81.5</v>
      </c>
      <c r="G449">
        <v>174.6</v>
      </c>
      <c r="O449">
        <v>13</v>
      </c>
      <c r="P449">
        <v>39.6</v>
      </c>
      <c r="Q449">
        <v>26.7</v>
      </c>
      <c r="R449">
        <v>16</v>
      </c>
    </row>
    <row r="450" spans="1:18" x14ac:dyDescent="0.3">
      <c r="A450" t="s">
        <v>561</v>
      </c>
      <c r="B450" t="s">
        <v>705</v>
      </c>
      <c r="C450" t="s">
        <v>117</v>
      </c>
      <c r="D450" s="23">
        <v>45322</v>
      </c>
      <c r="H450">
        <v>1.52</v>
      </c>
      <c r="I450">
        <v>4.34</v>
      </c>
      <c r="J450">
        <v>6.9</v>
      </c>
      <c r="K450">
        <v>2.6</v>
      </c>
    </row>
    <row r="451" spans="1:18" x14ac:dyDescent="0.3">
      <c r="A451" t="s">
        <v>561</v>
      </c>
      <c r="B451" t="s">
        <v>705</v>
      </c>
      <c r="C451" t="s">
        <v>117</v>
      </c>
      <c r="D451" s="23">
        <v>45139</v>
      </c>
    </row>
    <row r="452" spans="1:18" x14ac:dyDescent="0.3">
      <c r="A452" t="s">
        <v>561</v>
      </c>
      <c r="B452" t="s">
        <v>705</v>
      </c>
      <c r="C452" t="s">
        <v>117</v>
      </c>
      <c r="D452" s="23">
        <v>45251</v>
      </c>
      <c r="H452">
        <v>1.51</v>
      </c>
      <c r="I452">
        <v>4.45</v>
      </c>
      <c r="J452">
        <v>7.37</v>
      </c>
      <c r="K452">
        <v>2.35</v>
      </c>
      <c r="M452">
        <v>120</v>
      </c>
      <c r="N452">
        <v>150</v>
      </c>
    </row>
    <row r="453" spans="1:18" x14ac:dyDescent="0.3">
      <c r="A453" t="s">
        <v>561</v>
      </c>
      <c r="B453" t="s">
        <v>705</v>
      </c>
      <c r="C453" t="s">
        <v>117</v>
      </c>
      <c r="D453" s="23">
        <v>45108</v>
      </c>
      <c r="H453">
        <v>1.5</v>
      </c>
      <c r="I453">
        <v>4.46</v>
      </c>
      <c r="J453">
        <v>7.34</v>
      </c>
      <c r="K453">
        <v>2.69</v>
      </c>
    </row>
    <row r="454" spans="1:18" x14ac:dyDescent="0.3">
      <c r="A454" t="s">
        <v>61</v>
      </c>
      <c r="B454" t="s">
        <v>665</v>
      </c>
      <c r="C454" t="s">
        <v>49</v>
      </c>
      <c r="D454" s="23">
        <v>45139</v>
      </c>
      <c r="E454">
        <v>98.1</v>
      </c>
      <c r="G454">
        <v>188.3</v>
      </c>
      <c r="O454">
        <v>18.600000000000001</v>
      </c>
      <c r="P454">
        <v>45.5</v>
      </c>
      <c r="Q454">
        <v>27.7</v>
      </c>
      <c r="R454">
        <v>19</v>
      </c>
    </row>
    <row r="455" spans="1:18" x14ac:dyDescent="0.3">
      <c r="A455" t="s">
        <v>61</v>
      </c>
      <c r="B455" t="s">
        <v>665</v>
      </c>
      <c r="C455" t="s">
        <v>49</v>
      </c>
      <c r="D455" s="23">
        <v>45078</v>
      </c>
      <c r="H455">
        <v>1.61</v>
      </c>
      <c r="I455">
        <v>4.83</v>
      </c>
      <c r="J455">
        <v>7.68</v>
      </c>
      <c r="K455">
        <v>2.33</v>
      </c>
      <c r="L455">
        <v>105</v>
      </c>
    </row>
    <row r="456" spans="1:18" x14ac:dyDescent="0.3">
      <c r="A456" t="s">
        <v>61</v>
      </c>
      <c r="B456" t="s">
        <v>665</v>
      </c>
      <c r="C456" t="s">
        <v>49</v>
      </c>
      <c r="D456" s="23">
        <v>45231</v>
      </c>
    </row>
    <row r="457" spans="1:18" x14ac:dyDescent="0.3">
      <c r="A457" t="s">
        <v>61</v>
      </c>
      <c r="B457" t="s">
        <v>665</v>
      </c>
      <c r="C457" t="s">
        <v>49</v>
      </c>
      <c r="D457" s="23">
        <v>44896</v>
      </c>
      <c r="E457">
        <v>93.7</v>
      </c>
      <c r="H457">
        <v>1.72</v>
      </c>
      <c r="I457">
        <v>4.43</v>
      </c>
      <c r="J457">
        <v>7.58</v>
      </c>
      <c r="K457">
        <v>2.46</v>
      </c>
    </row>
    <row r="458" spans="1:18" x14ac:dyDescent="0.3">
      <c r="A458" t="s">
        <v>61</v>
      </c>
      <c r="B458" t="s">
        <v>665</v>
      </c>
      <c r="C458" t="s">
        <v>49</v>
      </c>
      <c r="D458" s="23">
        <v>45108</v>
      </c>
      <c r="E458">
        <v>99</v>
      </c>
      <c r="G458">
        <v>187.5</v>
      </c>
      <c r="O458">
        <v>17.8</v>
      </c>
      <c r="P458">
        <v>46.4</v>
      </c>
      <c r="Q458">
        <v>28.2</v>
      </c>
      <c r="R458">
        <v>18</v>
      </c>
    </row>
    <row r="459" spans="1:18" x14ac:dyDescent="0.3">
      <c r="A459" t="s">
        <v>61</v>
      </c>
      <c r="B459" t="s">
        <v>665</v>
      </c>
      <c r="C459" t="s">
        <v>49</v>
      </c>
      <c r="D459" s="23">
        <v>44986</v>
      </c>
      <c r="L459">
        <v>105</v>
      </c>
      <c r="M459">
        <v>105</v>
      </c>
      <c r="N459">
        <v>130</v>
      </c>
    </row>
    <row r="460" spans="1:18" x14ac:dyDescent="0.3">
      <c r="A460" t="s">
        <v>61</v>
      </c>
      <c r="B460" t="s">
        <v>665</v>
      </c>
      <c r="C460" t="s">
        <v>49</v>
      </c>
      <c r="D460" s="23">
        <v>45322</v>
      </c>
      <c r="H460">
        <v>1.62</v>
      </c>
      <c r="I460">
        <v>7.66</v>
      </c>
      <c r="J460">
        <v>4.74</v>
      </c>
      <c r="K460">
        <v>2.25</v>
      </c>
    </row>
    <row r="461" spans="1:18" x14ac:dyDescent="0.3">
      <c r="A461" t="s">
        <v>61</v>
      </c>
      <c r="B461" t="s">
        <v>665</v>
      </c>
      <c r="C461" t="s">
        <v>49</v>
      </c>
      <c r="D461" s="23">
        <v>45372</v>
      </c>
      <c r="L461">
        <v>95</v>
      </c>
    </row>
    <row r="462" spans="1:18" x14ac:dyDescent="0.3">
      <c r="A462" t="s">
        <v>34</v>
      </c>
      <c r="B462" t="s">
        <v>706</v>
      </c>
      <c r="C462" t="s">
        <v>536</v>
      </c>
      <c r="D462" s="23">
        <v>45108</v>
      </c>
      <c r="E462">
        <v>83.4</v>
      </c>
      <c r="G462">
        <v>178.5</v>
      </c>
      <c r="O462">
        <v>18</v>
      </c>
      <c r="P462">
        <v>37.4</v>
      </c>
      <c r="Q462">
        <v>26.4</v>
      </c>
      <c r="R462">
        <v>21.6</v>
      </c>
    </row>
    <row r="463" spans="1:18" x14ac:dyDescent="0.3">
      <c r="A463" t="s">
        <v>34</v>
      </c>
      <c r="B463" t="s">
        <v>706</v>
      </c>
      <c r="C463" t="s">
        <v>536</v>
      </c>
      <c r="D463" s="23">
        <v>45078</v>
      </c>
      <c r="E463">
        <v>84.3</v>
      </c>
      <c r="G463">
        <v>178.5</v>
      </c>
      <c r="H463">
        <v>1.45</v>
      </c>
      <c r="I463">
        <v>4.41</v>
      </c>
      <c r="J463">
        <v>7.35</v>
      </c>
      <c r="K463">
        <v>2.65</v>
      </c>
      <c r="L463">
        <v>115</v>
      </c>
    </row>
    <row r="464" spans="1:18" x14ac:dyDescent="0.3">
      <c r="A464" t="s">
        <v>34</v>
      </c>
      <c r="B464" t="s">
        <v>706</v>
      </c>
      <c r="C464" t="s">
        <v>536</v>
      </c>
      <c r="D464" s="23">
        <v>45139</v>
      </c>
      <c r="E464">
        <v>84</v>
      </c>
      <c r="G464">
        <v>178.5</v>
      </c>
      <c r="O464">
        <v>17.7</v>
      </c>
      <c r="P464">
        <v>38</v>
      </c>
      <c r="Q464">
        <v>26.4</v>
      </c>
      <c r="R464">
        <v>21.1</v>
      </c>
    </row>
    <row r="465" spans="1:18" x14ac:dyDescent="0.3">
      <c r="A465" t="s">
        <v>34</v>
      </c>
      <c r="B465" t="s">
        <v>706</v>
      </c>
      <c r="C465" t="s">
        <v>536</v>
      </c>
      <c r="D465" s="23">
        <v>44896</v>
      </c>
      <c r="E465">
        <v>83.9</v>
      </c>
      <c r="H465">
        <v>1.5</v>
      </c>
      <c r="I465">
        <v>4.25</v>
      </c>
      <c r="J465">
        <v>7.85</v>
      </c>
      <c r="K465">
        <v>2.62</v>
      </c>
    </row>
    <row r="466" spans="1:18" x14ac:dyDescent="0.3">
      <c r="A466" t="s">
        <v>34</v>
      </c>
      <c r="B466" t="s">
        <v>706</v>
      </c>
      <c r="C466" t="s">
        <v>536</v>
      </c>
      <c r="D466" s="23">
        <v>45231</v>
      </c>
      <c r="E466">
        <v>81.400000000000006</v>
      </c>
      <c r="G466">
        <v>179</v>
      </c>
      <c r="O466">
        <v>17.100000000000001</v>
      </c>
      <c r="P466">
        <v>36.6</v>
      </c>
      <c r="Q466">
        <v>25.4</v>
      </c>
      <c r="R466">
        <v>21</v>
      </c>
    </row>
    <row r="467" spans="1:18" x14ac:dyDescent="0.3">
      <c r="A467" t="s">
        <v>34</v>
      </c>
      <c r="B467" t="s">
        <v>706</v>
      </c>
      <c r="C467" t="s">
        <v>536</v>
      </c>
      <c r="D467" s="23">
        <v>45372</v>
      </c>
      <c r="F467">
        <v>4.8</v>
      </c>
      <c r="H467">
        <v>1.59</v>
      </c>
      <c r="I467">
        <v>4.3600000000000003</v>
      </c>
      <c r="J467">
        <v>7.25</v>
      </c>
      <c r="K467">
        <v>2.4900000000000002</v>
      </c>
    </row>
    <row r="468" spans="1:18" x14ac:dyDescent="0.3">
      <c r="A468" t="s">
        <v>34</v>
      </c>
      <c r="B468" t="s">
        <v>706</v>
      </c>
      <c r="C468" t="s">
        <v>536</v>
      </c>
      <c r="D468" s="23">
        <v>45251</v>
      </c>
      <c r="H468">
        <v>1.52</v>
      </c>
      <c r="I468">
        <v>4.5</v>
      </c>
      <c r="J468">
        <v>7.33</v>
      </c>
      <c r="K468">
        <v>2.54</v>
      </c>
      <c r="N468">
        <v>150</v>
      </c>
    </row>
    <row r="469" spans="1:18" x14ac:dyDescent="0.3">
      <c r="A469" t="s">
        <v>34</v>
      </c>
      <c r="B469" t="s">
        <v>706</v>
      </c>
      <c r="C469" t="s">
        <v>536</v>
      </c>
      <c r="D469" s="23">
        <v>44986</v>
      </c>
      <c r="L469">
        <v>120</v>
      </c>
      <c r="M469">
        <v>115</v>
      </c>
      <c r="N469">
        <v>150</v>
      </c>
    </row>
    <row r="470" spans="1:18" x14ac:dyDescent="0.3">
      <c r="A470" t="s">
        <v>734</v>
      </c>
      <c r="B470" t="s">
        <v>743</v>
      </c>
      <c r="C470" t="s">
        <v>536</v>
      </c>
      <c r="D470" s="23">
        <v>45372</v>
      </c>
      <c r="F470">
        <v>4.57</v>
      </c>
      <c r="H470">
        <v>1.47</v>
      </c>
      <c r="I470">
        <v>4.12</v>
      </c>
      <c r="J470">
        <v>7.19</v>
      </c>
      <c r="K470">
        <v>2.86</v>
      </c>
      <c r="L470">
        <v>115</v>
      </c>
      <c r="M470">
        <v>120</v>
      </c>
      <c r="N470">
        <v>150</v>
      </c>
    </row>
    <row r="471" spans="1:18" x14ac:dyDescent="0.3">
      <c r="A471" t="s">
        <v>76</v>
      </c>
      <c r="B471" t="s">
        <v>656</v>
      </c>
      <c r="C471" t="s">
        <v>66</v>
      </c>
      <c r="D471" s="23">
        <v>45139</v>
      </c>
      <c r="E471">
        <v>105.2</v>
      </c>
      <c r="G471">
        <v>176</v>
      </c>
      <c r="O471">
        <v>20.399999999999999</v>
      </c>
      <c r="P471">
        <v>41.7</v>
      </c>
      <c r="Q471">
        <v>34</v>
      </c>
      <c r="R471">
        <v>19.399999999999999</v>
      </c>
    </row>
    <row r="472" spans="1:18" x14ac:dyDescent="0.3">
      <c r="A472" t="s">
        <v>76</v>
      </c>
      <c r="B472" t="s">
        <v>656</v>
      </c>
      <c r="C472" t="s">
        <v>66</v>
      </c>
      <c r="D472" s="23">
        <v>45251</v>
      </c>
      <c r="H472">
        <v>1.65</v>
      </c>
      <c r="I472">
        <v>5.04</v>
      </c>
      <c r="J472">
        <v>8.2899999999999991</v>
      </c>
      <c r="L472">
        <v>130</v>
      </c>
      <c r="M472">
        <v>115</v>
      </c>
      <c r="N472">
        <v>160</v>
      </c>
    </row>
    <row r="473" spans="1:18" x14ac:dyDescent="0.3">
      <c r="A473" t="s">
        <v>76</v>
      </c>
      <c r="B473" t="s">
        <v>656</v>
      </c>
      <c r="C473" t="s">
        <v>66</v>
      </c>
      <c r="D473" s="23">
        <v>45108</v>
      </c>
    </row>
    <row r="474" spans="1:18" x14ac:dyDescent="0.3">
      <c r="A474" t="s">
        <v>76</v>
      </c>
      <c r="B474" t="s">
        <v>656</v>
      </c>
      <c r="C474" t="s">
        <v>66</v>
      </c>
      <c r="D474" s="23">
        <v>45322</v>
      </c>
      <c r="H474">
        <v>1.66</v>
      </c>
      <c r="I474">
        <v>4.88</v>
      </c>
      <c r="J474">
        <v>7.9</v>
      </c>
      <c r="K474">
        <v>2.36</v>
      </c>
    </row>
    <row r="475" spans="1:18" x14ac:dyDescent="0.3">
      <c r="A475" t="s">
        <v>76</v>
      </c>
      <c r="B475" t="s">
        <v>656</v>
      </c>
      <c r="C475" t="s">
        <v>66</v>
      </c>
      <c r="D475" s="23">
        <v>45231</v>
      </c>
      <c r="E475">
        <v>106</v>
      </c>
      <c r="G475">
        <v>176.5</v>
      </c>
      <c r="O475">
        <v>21.3</v>
      </c>
      <c r="P475">
        <v>41.2</v>
      </c>
      <c r="Q475">
        <v>34</v>
      </c>
      <c r="R475">
        <v>20.100000000000001</v>
      </c>
    </row>
    <row r="476" spans="1:18" x14ac:dyDescent="0.3">
      <c r="A476" t="s">
        <v>76</v>
      </c>
      <c r="B476" t="s">
        <v>656</v>
      </c>
      <c r="C476" t="s">
        <v>66</v>
      </c>
      <c r="D476" s="23">
        <v>45372</v>
      </c>
      <c r="F476">
        <v>4.8899999999999997</v>
      </c>
      <c r="H476">
        <v>1.57</v>
      </c>
      <c r="I476">
        <v>4.95</v>
      </c>
      <c r="J476">
        <v>7.65</v>
      </c>
      <c r="K476">
        <v>2.4900000000000002</v>
      </c>
      <c r="L476">
        <v>125</v>
      </c>
      <c r="M476">
        <v>125</v>
      </c>
      <c r="N476">
        <v>195</v>
      </c>
    </row>
    <row r="477" spans="1:18" x14ac:dyDescent="0.3">
      <c r="A477" t="s">
        <v>76</v>
      </c>
      <c r="B477" t="s">
        <v>656</v>
      </c>
      <c r="C477" t="s">
        <v>66</v>
      </c>
      <c r="D477" s="23">
        <v>44986</v>
      </c>
      <c r="L477">
        <v>130</v>
      </c>
      <c r="M477">
        <v>110</v>
      </c>
      <c r="N477">
        <v>190</v>
      </c>
    </row>
    <row r="478" spans="1:18" x14ac:dyDescent="0.3">
      <c r="A478" t="s">
        <v>76</v>
      </c>
      <c r="B478" t="s">
        <v>656</v>
      </c>
      <c r="C478" t="s">
        <v>66</v>
      </c>
      <c r="D478" s="23">
        <v>45078</v>
      </c>
      <c r="E478">
        <v>105.6</v>
      </c>
      <c r="G478">
        <v>175.5</v>
      </c>
      <c r="H478">
        <v>1.53</v>
      </c>
      <c r="I478">
        <v>4.8499999999999996</v>
      </c>
      <c r="J478">
        <v>7.84</v>
      </c>
      <c r="K478">
        <v>2.2599999999999998</v>
      </c>
      <c r="L478">
        <v>130</v>
      </c>
    </row>
    <row r="479" spans="1:18" x14ac:dyDescent="0.3">
      <c r="A479" t="s">
        <v>546</v>
      </c>
      <c r="B479" t="s">
        <v>663</v>
      </c>
      <c r="C479" t="s">
        <v>85</v>
      </c>
      <c r="D479" s="23">
        <v>45231</v>
      </c>
      <c r="E479">
        <v>120</v>
      </c>
      <c r="G479">
        <v>187</v>
      </c>
      <c r="O479">
        <v>35.1</v>
      </c>
      <c r="P479">
        <v>49.3</v>
      </c>
      <c r="Q479">
        <v>34.299999999999997</v>
      </c>
      <c r="R479">
        <v>29.3</v>
      </c>
    </row>
    <row r="480" spans="1:18" x14ac:dyDescent="0.3">
      <c r="A480" t="s">
        <v>546</v>
      </c>
      <c r="B480" t="s">
        <v>663</v>
      </c>
      <c r="C480" t="s">
        <v>85</v>
      </c>
      <c r="D480" s="23">
        <v>45322</v>
      </c>
      <c r="H480">
        <v>1.8</v>
      </c>
      <c r="I480">
        <v>5.7</v>
      </c>
      <c r="J480">
        <v>8.9700000000000006</v>
      </c>
      <c r="K480">
        <v>2.17</v>
      </c>
    </row>
    <row r="481" spans="1:18" x14ac:dyDescent="0.3">
      <c r="A481" t="s">
        <v>546</v>
      </c>
      <c r="B481" t="s">
        <v>663</v>
      </c>
      <c r="C481" t="s">
        <v>85</v>
      </c>
      <c r="D481" s="23">
        <v>45139</v>
      </c>
    </row>
    <row r="482" spans="1:18" x14ac:dyDescent="0.3">
      <c r="A482" t="s">
        <v>546</v>
      </c>
      <c r="B482" t="s">
        <v>663</v>
      </c>
      <c r="C482" t="s">
        <v>85</v>
      </c>
      <c r="D482" s="23">
        <v>45251</v>
      </c>
      <c r="H482">
        <v>1.68</v>
      </c>
      <c r="I482">
        <v>5.4</v>
      </c>
      <c r="J482">
        <v>9.07</v>
      </c>
      <c r="K482">
        <v>2.11</v>
      </c>
      <c r="L482">
        <v>135</v>
      </c>
      <c r="N482">
        <v>140</v>
      </c>
    </row>
    <row r="483" spans="1:18" x14ac:dyDescent="0.3">
      <c r="A483" t="s">
        <v>546</v>
      </c>
      <c r="B483" t="s">
        <v>663</v>
      </c>
      <c r="C483" t="s">
        <v>85</v>
      </c>
      <c r="D483" s="23">
        <v>45108</v>
      </c>
      <c r="E483">
        <v>119.9</v>
      </c>
      <c r="G483">
        <v>185.7</v>
      </c>
      <c r="O483">
        <v>37.4</v>
      </c>
      <c r="P483">
        <v>47.9</v>
      </c>
      <c r="Q483">
        <v>34.799999999999997</v>
      </c>
      <c r="R483">
        <v>31.2</v>
      </c>
    </row>
    <row r="484" spans="1:18" x14ac:dyDescent="0.3">
      <c r="A484" t="s">
        <v>40</v>
      </c>
      <c r="B484" t="s">
        <v>691</v>
      </c>
      <c r="C484" t="s">
        <v>536</v>
      </c>
      <c r="D484" s="23">
        <v>45078</v>
      </c>
      <c r="E484">
        <v>84.5</v>
      </c>
      <c r="G484">
        <v>177.1</v>
      </c>
      <c r="H484">
        <v>1.44</v>
      </c>
      <c r="I484">
        <v>4.3899999999999997</v>
      </c>
      <c r="J484">
        <v>7.25</v>
      </c>
      <c r="K484">
        <v>2.65</v>
      </c>
      <c r="L484">
        <v>135</v>
      </c>
    </row>
    <row r="485" spans="1:18" x14ac:dyDescent="0.3">
      <c r="A485" t="s">
        <v>40</v>
      </c>
      <c r="B485" t="s">
        <v>691</v>
      </c>
      <c r="C485" t="s">
        <v>536</v>
      </c>
      <c r="D485" s="23">
        <v>45108</v>
      </c>
      <c r="E485">
        <v>83.5</v>
      </c>
      <c r="G485">
        <v>177</v>
      </c>
      <c r="O485">
        <v>13.3</v>
      </c>
      <c r="P485">
        <v>40.200000000000003</v>
      </c>
      <c r="Q485">
        <v>26.7</v>
      </c>
      <c r="R485">
        <v>16</v>
      </c>
    </row>
    <row r="486" spans="1:18" x14ac:dyDescent="0.3">
      <c r="A486" t="s">
        <v>40</v>
      </c>
      <c r="B486" t="s">
        <v>691</v>
      </c>
      <c r="C486" t="s">
        <v>536</v>
      </c>
      <c r="D486" s="23">
        <v>44986</v>
      </c>
      <c r="L486">
        <v>135</v>
      </c>
      <c r="M486">
        <v>125</v>
      </c>
      <c r="N486">
        <v>145</v>
      </c>
    </row>
    <row r="487" spans="1:18" x14ac:dyDescent="0.3">
      <c r="A487" t="s">
        <v>40</v>
      </c>
      <c r="B487" t="s">
        <v>691</v>
      </c>
      <c r="C487" t="s">
        <v>536</v>
      </c>
      <c r="D487" s="23">
        <v>45231</v>
      </c>
    </row>
    <row r="488" spans="1:18" x14ac:dyDescent="0.3">
      <c r="A488" t="s">
        <v>40</v>
      </c>
      <c r="B488" t="s">
        <v>691</v>
      </c>
      <c r="C488" t="s">
        <v>536</v>
      </c>
      <c r="D488" s="23">
        <v>45139</v>
      </c>
      <c r="E488">
        <v>82.6</v>
      </c>
      <c r="G488">
        <v>177.5</v>
      </c>
      <c r="O488">
        <v>12.3</v>
      </c>
      <c r="P488">
        <v>40.4</v>
      </c>
      <c r="Q488">
        <v>26.2</v>
      </c>
      <c r="R488">
        <v>14.9</v>
      </c>
    </row>
    <row r="489" spans="1:18" x14ac:dyDescent="0.3">
      <c r="A489" t="s">
        <v>266</v>
      </c>
      <c r="B489" t="s">
        <v>678</v>
      </c>
      <c r="C489" t="s">
        <v>66</v>
      </c>
      <c r="D489" s="23">
        <v>45078</v>
      </c>
      <c r="E489">
        <v>89.1</v>
      </c>
      <c r="G489">
        <v>180.5</v>
      </c>
      <c r="L489">
        <v>130</v>
      </c>
    </row>
    <row r="490" spans="1:18" x14ac:dyDescent="0.3">
      <c r="A490" t="s">
        <v>266</v>
      </c>
      <c r="B490" t="s">
        <v>678</v>
      </c>
      <c r="C490" t="s">
        <v>66</v>
      </c>
      <c r="D490" s="23">
        <v>45231</v>
      </c>
      <c r="E490">
        <v>90</v>
      </c>
      <c r="G490">
        <v>181.5</v>
      </c>
      <c r="O490">
        <v>12.1</v>
      </c>
      <c r="P490">
        <v>37.299999999999997</v>
      </c>
      <c r="Q490">
        <v>27.3</v>
      </c>
      <c r="R490">
        <v>13.5</v>
      </c>
    </row>
    <row r="491" spans="1:18" x14ac:dyDescent="0.3">
      <c r="A491" t="s">
        <v>266</v>
      </c>
      <c r="B491" t="s">
        <v>678</v>
      </c>
      <c r="C491" t="s">
        <v>66</v>
      </c>
      <c r="D491" s="23">
        <v>44986</v>
      </c>
      <c r="L491">
        <v>125</v>
      </c>
      <c r="M491">
        <v>115</v>
      </c>
      <c r="N491">
        <v>140</v>
      </c>
    </row>
    <row r="492" spans="1:18" x14ac:dyDescent="0.3">
      <c r="A492" t="s">
        <v>266</v>
      </c>
      <c r="B492" t="s">
        <v>678</v>
      </c>
      <c r="C492" t="s">
        <v>66</v>
      </c>
      <c r="D492" s="23">
        <v>45108</v>
      </c>
      <c r="E492">
        <v>90</v>
      </c>
      <c r="G492">
        <v>181.2</v>
      </c>
      <c r="O492">
        <v>13.8</v>
      </c>
      <c r="P492">
        <v>44.1</v>
      </c>
      <c r="Q492">
        <v>27.4</v>
      </c>
      <c r="R492">
        <v>15.3</v>
      </c>
    </row>
    <row r="493" spans="1:18" x14ac:dyDescent="0.3">
      <c r="A493" t="s">
        <v>266</v>
      </c>
      <c r="B493" t="s">
        <v>678</v>
      </c>
      <c r="C493" t="s">
        <v>66</v>
      </c>
      <c r="D493" s="23">
        <v>45372</v>
      </c>
      <c r="F493">
        <v>5.03</v>
      </c>
      <c r="H493">
        <v>1.57</v>
      </c>
      <c r="I493">
        <v>4.6100000000000003</v>
      </c>
      <c r="J493">
        <v>7.66</v>
      </c>
      <c r="K493">
        <v>2.67</v>
      </c>
      <c r="L493">
        <v>115</v>
      </c>
      <c r="M493">
        <v>115</v>
      </c>
      <c r="N493">
        <v>140</v>
      </c>
    </row>
    <row r="494" spans="1:18" x14ac:dyDescent="0.3">
      <c r="A494" t="s">
        <v>266</v>
      </c>
      <c r="B494" t="s">
        <v>678</v>
      </c>
      <c r="C494" t="s">
        <v>66</v>
      </c>
      <c r="D494" s="23">
        <v>45139</v>
      </c>
      <c r="E494">
        <v>89.9</v>
      </c>
      <c r="G494">
        <v>181.5</v>
      </c>
      <c r="O494">
        <v>13.2</v>
      </c>
      <c r="P494">
        <v>44.4</v>
      </c>
      <c r="Q494">
        <v>27.3</v>
      </c>
      <c r="R494">
        <v>14.7</v>
      </c>
    </row>
    <row r="495" spans="1:18" x14ac:dyDescent="0.3">
      <c r="A495" t="s">
        <v>266</v>
      </c>
      <c r="B495" t="s">
        <v>678</v>
      </c>
      <c r="C495" t="s">
        <v>66</v>
      </c>
      <c r="D495" s="23">
        <v>45322</v>
      </c>
      <c r="H495">
        <v>1.58</v>
      </c>
      <c r="I495">
        <v>7.66</v>
      </c>
      <c r="J495">
        <v>4.58</v>
      </c>
      <c r="K495">
        <v>2.54</v>
      </c>
    </row>
    <row r="496" spans="1:18" x14ac:dyDescent="0.3">
      <c r="A496" t="s">
        <v>266</v>
      </c>
      <c r="B496" t="s">
        <v>678</v>
      </c>
      <c r="C496" t="s">
        <v>66</v>
      </c>
      <c r="D496" s="23">
        <v>44896</v>
      </c>
      <c r="E496">
        <v>90.1</v>
      </c>
      <c r="H496">
        <v>1.72</v>
      </c>
      <c r="I496">
        <v>4.59</v>
      </c>
      <c r="J496">
        <v>7.5</v>
      </c>
      <c r="K496">
        <v>2.44</v>
      </c>
    </row>
    <row r="497" spans="1:18" x14ac:dyDescent="0.3">
      <c r="A497" t="s">
        <v>533</v>
      </c>
      <c r="B497" t="s">
        <v>717</v>
      </c>
      <c r="C497" t="s">
        <v>49</v>
      </c>
      <c r="D497" s="23">
        <v>45231</v>
      </c>
      <c r="E497">
        <v>98.3</v>
      </c>
      <c r="G497">
        <v>186.3</v>
      </c>
      <c r="O497">
        <v>19.7</v>
      </c>
      <c r="P497">
        <v>42.5</v>
      </c>
      <c r="Q497">
        <v>28.3</v>
      </c>
      <c r="R497">
        <v>20.100000000000001</v>
      </c>
    </row>
    <row r="498" spans="1:18" x14ac:dyDescent="0.3">
      <c r="A498" t="s">
        <v>533</v>
      </c>
      <c r="B498" t="s">
        <v>717</v>
      </c>
      <c r="C498" t="s">
        <v>49</v>
      </c>
      <c r="D498" s="23">
        <v>45139</v>
      </c>
      <c r="E498">
        <v>97.2</v>
      </c>
      <c r="G498">
        <v>185</v>
      </c>
      <c r="O498">
        <v>17.5</v>
      </c>
      <c r="P498">
        <v>46</v>
      </c>
      <c r="Q498">
        <v>28.4</v>
      </c>
      <c r="R498">
        <v>18</v>
      </c>
    </row>
    <row r="499" spans="1:18" x14ac:dyDescent="0.3">
      <c r="A499" t="s">
        <v>74</v>
      </c>
      <c r="B499" t="s">
        <v>675</v>
      </c>
      <c r="C499" t="s">
        <v>66</v>
      </c>
      <c r="D499" s="23">
        <v>44986</v>
      </c>
      <c r="L499">
        <v>120</v>
      </c>
      <c r="M499">
        <v>105</v>
      </c>
      <c r="N499">
        <v>170</v>
      </c>
    </row>
    <row r="500" spans="1:18" x14ac:dyDescent="0.3">
      <c r="A500" t="s">
        <v>74</v>
      </c>
      <c r="B500" t="s">
        <v>675</v>
      </c>
      <c r="C500" t="s">
        <v>66</v>
      </c>
      <c r="D500" s="23">
        <v>45108</v>
      </c>
      <c r="E500">
        <v>99.3</v>
      </c>
      <c r="G500">
        <v>178.5</v>
      </c>
      <c r="O500">
        <v>21.9</v>
      </c>
      <c r="P500">
        <v>44.7</v>
      </c>
      <c r="Q500">
        <v>31.2</v>
      </c>
      <c r="R500">
        <v>22</v>
      </c>
    </row>
    <row r="501" spans="1:18" x14ac:dyDescent="0.3">
      <c r="A501" t="s">
        <v>74</v>
      </c>
      <c r="B501" t="s">
        <v>675</v>
      </c>
      <c r="C501" t="s">
        <v>66</v>
      </c>
      <c r="D501" s="23">
        <v>44896</v>
      </c>
      <c r="E501">
        <v>100.3</v>
      </c>
      <c r="H501">
        <v>1.72</v>
      </c>
      <c r="I501">
        <v>4.7300000000000004</v>
      </c>
      <c r="J501">
        <v>8</v>
      </c>
      <c r="K501">
        <v>2.34</v>
      </c>
    </row>
    <row r="502" spans="1:18" x14ac:dyDescent="0.3">
      <c r="A502" t="s">
        <v>74</v>
      </c>
      <c r="B502" t="s">
        <v>675</v>
      </c>
      <c r="C502" t="s">
        <v>66</v>
      </c>
      <c r="D502" s="23">
        <v>45139</v>
      </c>
      <c r="E502">
        <v>99.2</v>
      </c>
      <c r="G502">
        <v>178</v>
      </c>
      <c r="O502">
        <v>21.4</v>
      </c>
      <c r="P502">
        <v>45.1</v>
      </c>
      <c r="Q502">
        <v>31.3</v>
      </c>
      <c r="R502">
        <v>21.6</v>
      </c>
    </row>
    <row r="503" spans="1:18" x14ac:dyDescent="0.3">
      <c r="A503" t="s">
        <v>74</v>
      </c>
      <c r="B503" t="s">
        <v>675</v>
      </c>
      <c r="C503" t="s">
        <v>66</v>
      </c>
      <c r="D503" s="23">
        <v>45372</v>
      </c>
    </row>
    <row r="504" spans="1:18" x14ac:dyDescent="0.3">
      <c r="A504" t="s">
        <v>74</v>
      </c>
      <c r="B504" t="s">
        <v>675</v>
      </c>
      <c r="C504" t="s">
        <v>66</v>
      </c>
      <c r="D504" s="23">
        <v>45231</v>
      </c>
      <c r="E504">
        <v>95.6</v>
      </c>
      <c r="G504">
        <v>179</v>
      </c>
      <c r="O504">
        <v>19.5</v>
      </c>
      <c r="P504">
        <v>44.1</v>
      </c>
      <c r="Q504">
        <v>29.8</v>
      </c>
      <c r="R504">
        <v>20.399999999999999</v>
      </c>
    </row>
    <row r="505" spans="1:18" x14ac:dyDescent="0.3">
      <c r="A505" t="s">
        <v>74</v>
      </c>
      <c r="B505" t="s">
        <v>675</v>
      </c>
      <c r="C505" t="s">
        <v>66</v>
      </c>
      <c r="D505" s="23">
        <v>45251</v>
      </c>
      <c r="H505">
        <v>1.69</v>
      </c>
      <c r="I505">
        <v>4.7300000000000004</v>
      </c>
      <c r="J505">
        <v>7.55</v>
      </c>
      <c r="K505">
        <v>2.4500000000000002</v>
      </c>
      <c r="L505">
        <v>120</v>
      </c>
      <c r="M505">
        <v>115</v>
      </c>
      <c r="N505">
        <v>170</v>
      </c>
    </row>
    <row r="506" spans="1:18" x14ac:dyDescent="0.3">
      <c r="A506" t="s">
        <v>74</v>
      </c>
      <c r="B506" t="s">
        <v>675</v>
      </c>
      <c r="C506" t="s">
        <v>66</v>
      </c>
      <c r="D506" s="23">
        <v>45078</v>
      </c>
      <c r="E506">
        <v>97.5</v>
      </c>
      <c r="G506">
        <v>179.2</v>
      </c>
      <c r="H506">
        <v>1.57</v>
      </c>
      <c r="I506">
        <v>5</v>
      </c>
      <c r="J506">
        <v>8.1199999999999992</v>
      </c>
      <c r="K506">
        <v>2.4</v>
      </c>
      <c r="L506">
        <v>130</v>
      </c>
    </row>
    <row r="507" spans="1:18" x14ac:dyDescent="0.3">
      <c r="A507" t="s">
        <v>130</v>
      </c>
      <c r="B507" t="s">
        <v>661</v>
      </c>
      <c r="C507" t="s">
        <v>126</v>
      </c>
      <c r="D507" s="23">
        <v>45231</v>
      </c>
      <c r="E507">
        <v>106.4</v>
      </c>
      <c r="G507">
        <v>192.1</v>
      </c>
      <c r="O507">
        <v>12.9</v>
      </c>
      <c r="P507">
        <v>53.9</v>
      </c>
      <c r="Q507">
        <v>28.8</v>
      </c>
      <c r="R507">
        <v>12.1</v>
      </c>
    </row>
    <row r="508" spans="1:18" x14ac:dyDescent="0.3">
      <c r="A508" t="s">
        <v>130</v>
      </c>
      <c r="B508" t="s">
        <v>661</v>
      </c>
      <c r="C508" t="s">
        <v>126</v>
      </c>
      <c r="D508" s="23">
        <v>45372</v>
      </c>
      <c r="F508">
        <v>4.75</v>
      </c>
      <c r="H508">
        <v>1.48</v>
      </c>
      <c r="I508">
        <v>4.5599999999999996</v>
      </c>
      <c r="J508">
        <v>7.63</v>
      </c>
      <c r="K508">
        <v>2.79</v>
      </c>
      <c r="L508">
        <v>120</v>
      </c>
      <c r="M508">
        <v>130</v>
      </c>
      <c r="N508">
        <v>150</v>
      </c>
    </row>
    <row r="509" spans="1:18" x14ac:dyDescent="0.3">
      <c r="A509" t="s">
        <v>130</v>
      </c>
      <c r="B509" t="s">
        <v>661</v>
      </c>
      <c r="C509" t="s">
        <v>126</v>
      </c>
      <c r="D509" s="23">
        <v>45139</v>
      </c>
    </row>
    <row r="510" spans="1:18" x14ac:dyDescent="0.3">
      <c r="A510" t="s">
        <v>130</v>
      </c>
      <c r="B510" t="s">
        <v>661</v>
      </c>
      <c r="C510" t="s">
        <v>126</v>
      </c>
      <c r="D510" s="23">
        <v>44896</v>
      </c>
      <c r="E510">
        <v>110</v>
      </c>
      <c r="H510">
        <v>1.62</v>
      </c>
      <c r="I510">
        <v>4.8600000000000003</v>
      </c>
      <c r="J510">
        <v>7.76</v>
      </c>
      <c r="K510">
        <v>2.66</v>
      </c>
    </row>
    <row r="511" spans="1:18" x14ac:dyDescent="0.3">
      <c r="A511" t="s">
        <v>130</v>
      </c>
      <c r="B511" t="s">
        <v>661</v>
      </c>
      <c r="C511" t="s">
        <v>126</v>
      </c>
      <c r="D511" s="23">
        <v>45108</v>
      </c>
      <c r="E511">
        <v>107.7</v>
      </c>
      <c r="G511">
        <v>192.2</v>
      </c>
      <c r="O511">
        <v>14</v>
      </c>
      <c r="P511">
        <v>54.1</v>
      </c>
      <c r="Q511">
        <v>29.2</v>
      </c>
      <c r="R511">
        <v>13</v>
      </c>
    </row>
    <row r="512" spans="1:18" x14ac:dyDescent="0.3">
      <c r="A512" t="s">
        <v>130</v>
      </c>
      <c r="B512" t="s">
        <v>661</v>
      </c>
      <c r="C512" t="s">
        <v>126</v>
      </c>
      <c r="D512" s="23">
        <v>45251</v>
      </c>
      <c r="H512">
        <v>1.55</v>
      </c>
      <c r="I512">
        <v>4.62</v>
      </c>
      <c r="J512">
        <v>7.65</v>
      </c>
      <c r="K512">
        <v>2.66</v>
      </c>
      <c r="L512">
        <v>140</v>
      </c>
      <c r="M512">
        <v>130</v>
      </c>
      <c r="N512">
        <v>160</v>
      </c>
    </row>
    <row r="513" spans="1:18" x14ac:dyDescent="0.3">
      <c r="A513" t="s">
        <v>130</v>
      </c>
      <c r="B513" t="s">
        <v>661</v>
      </c>
      <c r="C513" t="s">
        <v>126</v>
      </c>
      <c r="D513" s="23">
        <v>45078</v>
      </c>
      <c r="E513">
        <v>109.9</v>
      </c>
      <c r="G513">
        <v>191</v>
      </c>
      <c r="L513">
        <v>140</v>
      </c>
    </row>
    <row r="514" spans="1:18" x14ac:dyDescent="0.3">
      <c r="A514" t="s">
        <v>130</v>
      </c>
      <c r="B514" t="s">
        <v>661</v>
      </c>
      <c r="C514" t="s">
        <v>126</v>
      </c>
      <c r="D514" s="23">
        <v>44986</v>
      </c>
      <c r="L514">
        <v>130</v>
      </c>
      <c r="M514">
        <v>130</v>
      </c>
      <c r="N514">
        <v>180</v>
      </c>
    </row>
    <row r="515" spans="1:18" x14ac:dyDescent="0.3">
      <c r="A515" t="s">
        <v>80</v>
      </c>
      <c r="B515" t="s">
        <v>707</v>
      </c>
      <c r="C515" t="s">
        <v>66</v>
      </c>
      <c r="D515" s="23">
        <v>45139</v>
      </c>
      <c r="E515">
        <v>94.8</v>
      </c>
      <c r="G515">
        <v>176</v>
      </c>
      <c r="O515">
        <v>20.5</v>
      </c>
      <c r="P515">
        <v>42.9</v>
      </c>
      <c r="Q515">
        <v>30.6</v>
      </c>
      <c r="R515">
        <v>21.7</v>
      </c>
    </row>
    <row r="516" spans="1:18" x14ac:dyDescent="0.3">
      <c r="A516" t="s">
        <v>80</v>
      </c>
      <c r="B516" t="s">
        <v>707</v>
      </c>
      <c r="C516" t="s">
        <v>66</v>
      </c>
      <c r="D516" s="23">
        <v>45078</v>
      </c>
      <c r="E516">
        <v>97.1</v>
      </c>
      <c r="G516">
        <v>175.5</v>
      </c>
      <c r="H516">
        <v>1.5</v>
      </c>
      <c r="I516">
        <v>4.5199999999999996</v>
      </c>
      <c r="J516">
        <v>7.53</v>
      </c>
      <c r="K516">
        <v>2.54</v>
      </c>
      <c r="L516">
        <v>140</v>
      </c>
    </row>
    <row r="517" spans="1:18" x14ac:dyDescent="0.3">
      <c r="A517" t="s">
        <v>80</v>
      </c>
      <c r="B517" t="s">
        <v>707</v>
      </c>
      <c r="C517" t="s">
        <v>66</v>
      </c>
      <c r="D517" s="23">
        <v>45108</v>
      </c>
      <c r="E517">
        <v>94.9</v>
      </c>
      <c r="G517">
        <v>175</v>
      </c>
      <c r="O517">
        <v>23.8</v>
      </c>
      <c r="P517">
        <v>41.4</v>
      </c>
      <c r="Q517">
        <v>31</v>
      </c>
      <c r="R517">
        <v>25</v>
      </c>
    </row>
    <row r="518" spans="1:18" x14ac:dyDescent="0.3">
      <c r="A518" t="s">
        <v>80</v>
      </c>
      <c r="B518" t="s">
        <v>707</v>
      </c>
      <c r="C518" t="s">
        <v>66</v>
      </c>
      <c r="D518" s="23">
        <v>44896</v>
      </c>
      <c r="E518">
        <v>95.8</v>
      </c>
      <c r="H518">
        <v>1.69</v>
      </c>
      <c r="I518">
        <v>4.59</v>
      </c>
      <c r="J518">
        <v>8.0500000000000007</v>
      </c>
      <c r="K518">
        <v>2.59</v>
      </c>
    </row>
    <row r="519" spans="1:18" x14ac:dyDescent="0.3">
      <c r="A519" t="s">
        <v>80</v>
      </c>
      <c r="B519" t="s">
        <v>707</v>
      </c>
      <c r="C519" t="s">
        <v>66</v>
      </c>
      <c r="D519" s="23">
        <v>45231</v>
      </c>
    </row>
    <row r="520" spans="1:18" x14ac:dyDescent="0.3">
      <c r="A520" t="s">
        <v>80</v>
      </c>
      <c r="B520" t="s">
        <v>707</v>
      </c>
      <c r="C520" t="s">
        <v>66</v>
      </c>
      <c r="D520" s="23">
        <v>45322</v>
      </c>
      <c r="H520">
        <v>1.58</v>
      </c>
      <c r="I520">
        <v>4.6500000000000004</v>
      </c>
      <c r="J520">
        <v>7.6</v>
      </c>
      <c r="K520">
        <v>2.52</v>
      </c>
    </row>
    <row r="521" spans="1:18" x14ac:dyDescent="0.3">
      <c r="A521" t="s">
        <v>80</v>
      </c>
      <c r="B521" t="s">
        <v>707</v>
      </c>
      <c r="C521" t="s">
        <v>66</v>
      </c>
      <c r="D521" s="23">
        <v>45372</v>
      </c>
      <c r="F521">
        <v>4.87</v>
      </c>
      <c r="H521">
        <v>1.51</v>
      </c>
      <c r="I521">
        <v>4.4400000000000004</v>
      </c>
      <c r="J521">
        <v>7.5</v>
      </c>
      <c r="K521">
        <v>2.63</v>
      </c>
    </row>
    <row r="522" spans="1:18" x14ac:dyDescent="0.3">
      <c r="A522" t="s">
        <v>80</v>
      </c>
      <c r="B522" t="s">
        <v>707</v>
      </c>
      <c r="C522" t="s">
        <v>66</v>
      </c>
      <c r="D522" s="23">
        <v>44986</v>
      </c>
      <c r="L522">
        <v>140</v>
      </c>
      <c r="M522">
        <v>130</v>
      </c>
      <c r="N522">
        <v>230</v>
      </c>
    </row>
    <row r="523" spans="1:18" x14ac:dyDescent="0.3">
      <c r="A523" t="s">
        <v>78</v>
      </c>
      <c r="B523" t="s">
        <v>644</v>
      </c>
      <c r="C523" t="s">
        <v>66</v>
      </c>
      <c r="D523" s="23">
        <v>45231</v>
      </c>
    </row>
    <row r="524" spans="1:18" x14ac:dyDescent="0.3">
      <c r="A524" t="s">
        <v>78</v>
      </c>
      <c r="B524" t="s">
        <v>644</v>
      </c>
      <c r="C524" t="s">
        <v>66</v>
      </c>
      <c r="D524" s="23">
        <v>45078</v>
      </c>
      <c r="H524">
        <v>1.44</v>
      </c>
      <c r="I524">
        <v>4.42</v>
      </c>
      <c r="J524">
        <v>7.15</v>
      </c>
      <c r="K524">
        <v>2.76</v>
      </c>
      <c r="L524">
        <v>155</v>
      </c>
    </row>
    <row r="525" spans="1:18" x14ac:dyDescent="0.3">
      <c r="A525" t="s">
        <v>78</v>
      </c>
      <c r="B525" t="s">
        <v>644</v>
      </c>
      <c r="C525" t="s">
        <v>66</v>
      </c>
      <c r="D525" s="23">
        <v>45108</v>
      </c>
    </row>
    <row r="526" spans="1:18" x14ac:dyDescent="0.3">
      <c r="A526" t="s">
        <v>78</v>
      </c>
      <c r="B526" t="s">
        <v>644</v>
      </c>
      <c r="C526" t="s">
        <v>66</v>
      </c>
      <c r="D526" s="23">
        <v>44896</v>
      </c>
      <c r="E526">
        <v>90.6</v>
      </c>
      <c r="H526">
        <v>1.5</v>
      </c>
      <c r="I526">
        <v>4.33</v>
      </c>
      <c r="J526">
        <v>7.2</v>
      </c>
      <c r="K526">
        <v>2.72</v>
      </c>
    </row>
    <row r="527" spans="1:18" x14ac:dyDescent="0.3">
      <c r="A527" t="s">
        <v>78</v>
      </c>
      <c r="B527" t="s">
        <v>644</v>
      </c>
      <c r="C527" t="s">
        <v>66</v>
      </c>
      <c r="D527" s="23">
        <v>45139</v>
      </c>
    </row>
    <row r="528" spans="1:18" x14ac:dyDescent="0.3">
      <c r="A528" t="s">
        <v>78</v>
      </c>
      <c r="B528" t="s">
        <v>644</v>
      </c>
      <c r="C528" t="s">
        <v>66</v>
      </c>
      <c r="D528" s="23">
        <v>45251</v>
      </c>
      <c r="H528">
        <v>1.48</v>
      </c>
      <c r="I528">
        <v>4.5</v>
      </c>
      <c r="K528">
        <v>2.76</v>
      </c>
      <c r="L528">
        <v>150</v>
      </c>
      <c r="M528">
        <v>110</v>
      </c>
      <c r="N528">
        <v>180</v>
      </c>
    </row>
    <row r="529" spans="1:18" x14ac:dyDescent="0.3">
      <c r="A529" t="s">
        <v>78</v>
      </c>
      <c r="B529" t="s">
        <v>644</v>
      </c>
      <c r="C529" t="s">
        <v>66</v>
      </c>
      <c r="D529" s="23">
        <v>44986</v>
      </c>
      <c r="L529">
        <v>155</v>
      </c>
      <c r="M529">
        <v>125</v>
      </c>
      <c r="N529">
        <v>195</v>
      </c>
    </row>
    <row r="530" spans="1:18" x14ac:dyDescent="0.3">
      <c r="A530" t="s">
        <v>28</v>
      </c>
      <c r="B530" t="s">
        <v>627</v>
      </c>
      <c r="C530" t="s">
        <v>529</v>
      </c>
      <c r="D530" s="23">
        <v>45139</v>
      </c>
      <c r="E530">
        <v>83.8</v>
      </c>
      <c r="G530">
        <v>183</v>
      </c>
      <c r="O530">
        <v>13.6</v>
      </c>
      <c r="P530">
        <v>40.6</v>
      </c>
      <c r="Q530">
        <v>25</v>
      </c>
      <c r="R530">
        <v>16.3</v>
      </c>
    </row>
    <row r="531" spans="1:18" x14ac:dyDescent="0.3">
      <c r="A531" t="s">
        <v>28</v>
      </c>
      <c r="B531" t="s">
        <v>627</v>
      </c>
      <c r="C531" t="s">
        <v>529</v>
      </c>
      <c r="D531" s="23">
        <v>44896</v>
      </c>
      <c r="E531">
        <v>80</v>
      </c>
      <c r="H531">
        <v>1.74</v>
      </c>
      <c r="I531">
        <v>4.67</v>
      </c>
      <c r="J531">
        <v>7.67</v>
      </c>
      <c r="K531">
        <v>2.63</v>
      </c>
    </row>
    <row r="532" spans="1:18" x14ac:dyDescent="0.3">
      <c r="A532" t="s">
        <v>28</v>
      </c>
      <c r="B532" t="s">
        <v>627</v>
      </c>
      <c r="C532" t="s">
        <v>529</v>
      </c>
      <c r="D532" s="23">
        <v>45231</v>
      </c>
    </row>
    <row r="533" spans="1:18" x14ac:dyDescent="0.3">
      <c r="A533" t="s">
        <v>28</v>
      </c>
      <c r="B533" t="s">
        <v>627</v>
      </c>
      <c r="C533" t="s">
        <v>529</v>
      </c>
      <c r="D533" s="23">
        <v>44986</v>
      </c>
      <c r="L533">
        <v>110</v>
      </c>
      <c r="M533">
        <v>105</v>
      </c>
      <c r="N533">
        <v>155</v>
      </c>
    </row>
    <row r="534" spans="1:18" x14ac:dyDescent="0.3">
      <c r="A534" t="s">
        <v>28</v>
      </c>
      <c r="B534" t="s">
        <v>627</v>
      </c>
      <c r="C534" t="s">
        <v>529</v>
      </c>
      <c r="D534" s="23">
        <v>45108</v>
      </c>
      <c r="E534">
        <v>83.3</v>
      </c>
      <c r="G534">
        <v>183</v>
      </c>
      <c r="O534">
        <v>14.5</v>
      </c>
      <c r="P534">
        <v>39.5</v>
      </c>
      <c r="Q534">
        <v>24.9</v>
      </c>
      <c r="R534">
        <v>17.399999999999999</v>
      </c>
    </row>
    <row r="535" spans="1:18" x14ac:dyDescent="0.3">
      <c r="A535" t="s">
        <v>28</v>
      </c>
      <c r="B535" t="s">
        <v>627</v>
      </c>
      <c r="C535" t="s">
        <v>529</v>
      </c>
      <c r="D535" s="23">
        <v>45078</v>
      </c>
      <c r="E535">
        <v>83.6</v>
      </c>
      <c r="G535">
        <v>182.1</v>
      </c>
      <c r="H535">
        <v>1.5</v>
      </c>
      <c r="I535">
        <v>4.7</v>
      </c>
      <c r="J535">
        <v>7.37</v>
      </c>
      <c r="K535">
        <v>2.52</v>
      </c>
      <c r="L535">
        <v>110</v>
      </c>
    </row>
    <row r="536" spans="1:18" x14ac:dyDescent="0.3">
      <c r="A536" t="s">
        <v>28</v>
      </c>
      <c r="B536" t="s">
        <v>627</v>
      </c>
      <c r="C536" t="s">
        <v>529</v>
      </c>
      <c r="D536" s="23">
        <v>45372</v>
      </c>
      <c r="F536">
        <v>4.78</v>
      </c>
      <c r="H536">
        <v>1.61</v>
      </c>
      <c r="I536">
        <v>4.2300000000000004</v>
      </c>
      <c r="J536">
        <v>7.27</v>
      </c>
      <c r="K536">
        <v>2.75</v>
      </c>
      <c r="L536">
        <v>110</v>
      </c>
      <c r="M536">
        <v>110</v>
      </c>
    </row>
    <row r="537" spans="1:18" x14ac:dyDescent="0.3">
      <c r="A537" t="s">
        <v>28</v>
      </c>
      <c r="B537" t="s">
        <v>627</v>
      </c>
      <c r="C537" t="s">
        <v>529</v>
      </c>
      <c r="D537" s="23">
        <v>45322</v>
      </c>
      <c r="H537">
        <v>1.54</v>
      </c>
      <c r="I537">
        <v>4.5</v>
      </c>
      <c r="J537">
        <v>7.46</v>
      </c>
      <c r="K537">
        <v>2.59</v>
      </c>
    </row>
    <row r="538" spans="1:18" x14ac:dyDescent="0.3">
      <c r="A538" t="s">
        <v>28</v>
      </c>
      <c r="B538" t="s">
        <v>627</v>
      </c>
      <c r="C538" t="s">
        <v>529</v>
      </c>
      <c r="D538" s="23">
        <v>45251</v>
      </c>
      <c r="H538">
        <v>1.57</v>
      </c>
      <c r="I538">
        <v>4.42</v>
      </c>
      <c r="J538">
        <v>7.21</v>
      </c>
      <c r="K538">
        <v>2.68</v>
      </c>
      <c r="L538">
        <v>100</v>
      </c>
      <c r="M538">
        <v>105</v>
      </c>
      <c r="N538">
        <v>130</v>
      </c>
    </row>
    <row r="539" spans="1:18" x14ac:dyDescent="0.3">
      <c r="A539" t="s">
        <v>97</v>
      </c>
      <c r="B539" t="s">
        <v>667</v>
      </c>
      <c r="C539" t="s">
        <v>85</v>
      </c>
      <c r="D539" s="23">
        <v>45231</v>
      </c>
    </row>
    <row r="540" spans="1:18" x14ac:dyDescent="0.3">
      <c r="A540" t="s">
        <v>97</v>
      </c>
      <c r="B540" t="s">
        <v>667</v>
      </c>
      <c r="C540" t="s">
        <v>85</v>
      </c>
      <c r="D540" s="23">
        <v>44986</v>
      </c>
      <c r="L540">
        <v>140</v>
      </c>
      <c r="M540">
        <v>110</v>
      </c>
    </row>
    <row r="541" spans="1:18" x14ac:dyDescent="0.3">
      <c r="A541" t="s">
        <v>97</v>
      </c>
      <c r="B541" t="s">
        <v>667</v>
      </c>
      <c r="C541" t="s">
        <v>85</v>
      </c>
      <c r="D541" s="23">
        <v>45108</v>
      </c>
      <c r="E541">
        <v>125.8</v>
      </c>
      <c r="G541">
        <v>191.3</v>
      </c>
      <c r="O541">
        <v>34.299999999999997</v>
      </c>
      <c r="P541">
        <v>53.4</v>
      </c>
      <c r="Q541">
        <v>34.4</v>
      </c>
      <c r="R541">
        <v>27.2</v>
      </c>
    </row>
    <row r="542" spans="1:18" x14ac:dyDescent="0.3">
      <c r="A542" t="s">
        <v>97</v>
      </c>
      <c r="B542" t="s">
        <v>667</v>
      </c>
      <c r="C542" t="s">
        <v>85</v>
      </c>
      <c r="D542" s="23">
        <v>45078</v>
      </c>
      <c r="E542">
        <v>127.1</v>
      </c>
      <c r="G542">
        <v>191</v>
      </c>
      <c r="H542">
        <v>1.86</v>
      </c>
      <c r="I542">
        <v>5.43</v>
      </c>
      <c r="J542">
        <v>9</v>
      </c>
      <c r="K542">
        <v>2</v>
      </c>
      <c r="L542">
        <v>150</v>
      </c>
    </row>
    <row r="543" spans="1:18" x14ac:dyDescent="0.3">
      <c r="A543" t="s">
        <v>97</v>
      </c>
      <c r="B543" t="s">
        <v>667</v>
      </c>
      <c r="C543" t="s">
        <v>85</v>
      </c>
      <c r="D543" s="23">
        <v>45139</v>
      </c>
      <c r="E543">
        <v>127.1</v>
      </c>
      <c r="G543">
        <v>191</v>
      </c>
      <c r="O543">
        <v>35.799999999999997</v>
      </c>
      <c r="P543">
        <v>53.1</v>
      </c>
      <c r="Q543">
        <v>34.799999999999997</v>
      </c>
      <c r="R543">
        <v>28.1</v>
      </c>
    </row>
    <row r="544" spans="1:18" x14ac:dyDescent="0.3">
      <c r="A544" t="s">
        <v>97</v>
      </c>
      <c r="B544" t="s">
        <v>667</v>
      </c>
      <c r="C544" t="s">
        <v>85</v>
      </c>
      <c r="D544" s="23">
        <v>45251</v>
      </c>
      <c r="L544">
        <v>145</v>
      </c>
    </row>
    <row r="545" spans="1:18" x14ac:dyDescent="0.3">
      <c r="A545" t="s">
        <v>154</v>
      </c>
      <c r="B545" t="s">
        <v>708</v>
      </c>
      <c r="C545" t="s">
        <v>85</v>
      </c>
      <c r="D545" s="23">
        <v>44896</v>
      </c>
      <c r="E545">
        <v>119.7</v>
      </c>
      <c r="H545">
        <v>1.95</v>
      </c>
      <c r="I545">
        <v>5.34</v>
      </c>
      <c r="J545">
        <v>8.56</v>
      </c>
      <c r="K545">
        <v>2.06</v>
      </c>
    </row>
    <row r="546" spans="1:18" x14ac:dyDescent="0.3">
      <c r="A546" t="s">
        <v>154</v>
      </c>
      <c r="B546" t="s">
        <v>708</v>
      </c>
      <c r="C546" t="s">
        <v>85</v>
      </c>
      <c r="D546" s="23">
        <v>44896</v>
      </c>
      <c r="E546">
        <v>119.7</v>
      </c>
      <c r="H546">
        <v>1.95</v>
      </c>
      <c r="I546">
        <v>5.34</v>
      </c>
      <c r="J546">
        <v>8.56</v>
      </c>
      <c r="K546">
        <v>2.06</v>
      </c>
    </row>
    <row r="547" spans="1:18" x14ac:dyDescent="0.3">
      <c r="A547" t="s">
        <v>154</v>
      </c>
      <c r="B547" t="s">
        <v>708</v>
      </c>
      <c r="C547" t="s">
        <v>85</v>
      </c>
      <c r="D547" s="23">
        <v>44896</v>
      </c>
      <c r="E547">
        <v>119.7</v>
      </c>
      <c r="H547">
        <v>1.95</v>
      </c>
      <c r="I547">
        <v>5.34</v>
      </c>
      <c r="J547">
        <v>8.56</v>
      </c>
      <c r="K547">
        <v>2.06</v>
      </c>
    </row>
    <row r="548" spans="1:18" x14ac:dyDescent="0.3">
      <c r="A548" t="s">
        <v>154</v>
      </c>
      <c r="B548" t="s">
        <v>708</v>
      </c>
      <c r="C548" t="s">
        <v>85</v>
      </c>
      <c r="D548" s="23">
        <v>44896</v>
      </c>
      <c r="E548">
        <v>119.7</v>
      </c>
      <c r="H548">
        <v>1.95</v>
      </c>
      <c r="I548">
        <v>5.34</v>
      </c>
      <c r="J548">
        <v>8.56</v>
      </c>
      <c r="K548">
        <v>2.06</v>
      </c>
    </row>
    <row r="549" spans="1:18" x14ac:dyDescent="0.3">
      <c r="A549" t="s">
        <v>152</v>
      </c>
      <c r="B549" t="s">
        <v>628</v>
      </c>
      <c r="C549" t="s">
        <v>49</v>
      </c>
      <c r="D549" s="23">
        <v>44896</v>
      </c>
      <c r="E549">
        <v>110.6</v>
      </c>
      <c r="H549">
        <v>1.58</v>
      </c>
      <c r="I549">
        <v>4.45</v>
      </c>
      <c r="J549">
        <v>7.35</v>
      </c>
      <c r="K549">
        <v>2.78</v>
      </c>
    </row>
    <row r="550" spans="1:18" x14ac:dyDescent="0.3">
      <c r="A550" t="s">
        <v>291</v>
      </c>
      <c r="B550" t="s">
        <v>624</v>
      </c>
      <c r="C550" t="s">
        <v>49</v>
      </c>
      <c r="D550" s="23">
        <v>45108</v>
      </c>
      <c r="E550">
        <v>123.7</v>
      </c>
      <c r="G550">
        <v>191</v>
      </c>
      <c r="O550">
        <v>34.6</v>
      </c>
      <c r="P550">
        <v>50.9</v>
      </c>
      <c r="Q550">
        <v>33.9</v>
      </c>
      <c r="R550">
        <v>28</v>
      </c>
    </row>
    <row r="551" spans="1:18" x14ac:dyDescent="0.3">
      <c r="A551" t="s">
        <v>291</v>
      </c>
      <c r="B551" t="s">
        <v>624</v>
      </c>
      <c r="C551" t="s">
        <v>49</v>
      </c>
      <c r="D551" s="23">
        <v>45372</v>
      </c>
      <c r="L551">
        <v>135</v>
      </c>
    </row>
    <row r="552" spans="1:18" x14ac:dyDescent="0.3">
      <c r="A552" t="s">
        <v>291</v>
      </c>
      <c r="B552" t="s">
        <v>624</v>
      </c>
      <c r="C552" t="s">
        <v>49</v>
      </c>
      <c r="D552" s="23">
        <v>45231</v>
      </c>
      <c r="E552">
        <v>123.1</v>
      </c>
      <c r="G552">
        <v>193</v>
      </c>
      <c r="O552">
        <v>30.6</v>
      </c>
      <c r="P552">
        <v>53.1</v>
      </c>
      <c r="Q552">
        <v>33</v>
      </c>
      <c r="R552">
        <v>24.8</v>
      </c>
    </row>
    <row r="553" spans="1:18" x14ac:dyDescent="0.3">
      <c r="A553" t="s">
        <v>291</v>
      </c>
      <c r="B553" t="s">
        <v>624</v>
      </c>
      <c r="C553" t="s">
        <v>49</v>
      </c>
      <c r="D553" s="23">
        <v>45322</v>
      </c>
      <c r="H553">
        <v>1.59</v>
      </c>
      <c r="I553">
        <v>7.9</v>
      </c>
      <c r="J553">
        <v>4.97</v>
      </c>
      <c r="K553">
        <v>2.4900000000000002</v>
      </c>
    </row>
    <row r="554" spans="1:18" x14ac:dyDescent="0.3">
      <c r="A554" t="s">
        <v>291</v>
      </c>
      <c r="B554" t="s">
        <v>624</v>
      </c>
      <c r="C554" t="s">
        <v>49</v>
      </c>
      <c r="D554" s="23">
        <v>45139</v>
      </c>
      <c r="E554">
        <v>124.9</v>
      </c>
      <c r="G554">
        <v>180.5</v>
      </c>
      <c r="O554">
        <v>42.6</v>
      </c>
      <c r="P554">
        <v>47.6</v>
      </c>
      <c r="Q554">
        <v>38.299999999999997</v>
      </c>
      <c r="R554">
        <v>24.1</v>
      </c>
    </row>
    <row r="555" spans="1:18" x14ac:dyDescent="0.3">
      <c r="A555" t="s">
        <v>291</v>
      </c>
      <c r="B555" t="s">
        <v>624</v>
      </c>
      <c r="C555" t="s">
        <v>49</v>
      </c>
      <c r="D555" s="23">
        <v>45078</v>
      </c>
      <c r="E555">
        <v>126.2</v>
      </c>
      <c r="G555">
        <v>189.1</v>
      </c>
      <c r="L555">
        <v>140</v>
      </c>
    </row>
    <row r="556" spans="1:18" x14ac:dyDescent="0.3">
      <c r="A556" t="s">
        <v>291</v>
      </c>
      <c r="B556" t="s">
        <v>624</v>
      </c>
      <c r="C556" t="s">
        <v>49</v>
      </c>
      <c r="D556" s="23">
        <v>44986</v>
      </c>
      <c r="L556">
        <v>130</v>
      </c>
    </row>
    <row r="557" spans="1:18" x14ac:dyDescent="0.3">
      <c r="A557" t="s">
        <v>291</v>
      </c>
      <c r="B557" t="s">
        <v>624</v>
      </c>
      <c r="C557" t="s">
        <v>49</v>
      </c>
      <c r="D557" s="23">
        <v>44896</v>
      </c>
      <c r="E557">
        <v>118.6</v>
      </c>
      <c r="H557">
        <v>1.75</v>
      </c>
      <c r="I557">
        <v>4.75</v>
      </c>
      <c r="J557">
        <v>8.33</v>
      </c>
      <c r="K557">
        <v>2.4</v>
      </c>
    </row>
    <row r="558" spans="1:18" x14ac:dyDescent="0.3">
      <c r="A558" t="s">
        <v>291</v>
      </c>
      <c r="B558" t="s">
        <v>624</v>
      </c>
      <c r="C558" t="s">
        <v>49</v>
      </c>
      <c r="D558" s="23">
        <v>45251</v>
      </c>
      <c r="H558">
        <v>1.71</v>
      </c>
      <c r="I558">
        <v>4.87</v>
      </c>
      <c r="J558">
        <v>7.81</v>
      </c>
      <c r="K558">
        <v>2.37</v>
      </c>
      <c r="M558">
        <v>110</v>
      </c>
      <c r="N558">
        <v>170</v>
      </c>
    </row>
    <row r="559" spans="1:18" x14ac:dyDescent="0.3">
      <c r="A559" t="s">
        <v>113</v>
      </c>
      <c r="B559" t="s">
        <v>684</v>
      </c>
      <c r="C559" t="s">
        <v>109</v>
      </c>
      <c r="D559" s="23">
        <v>45108</v>
      </c>
      <c r="E559">
        <v>83.8</v>
      </c>
      <c r="G559">
        <v>178.5</v>
      </c>
      <c r="O559">
        <v>16.600000000000001</v>
      </c>
      <c r="P559">
        <v>38.700000000000003</v>
      </c>
      <c r="Q559">
        <v>26.3</v>
      </c>
      <c r="R559">
        <v>19.8</v>
      </c>
    </row>
    <row r="560" spans="1:18" x14ac:dyDescent="0.3">
      <c r="A560" t="s">
        <v>113</v>
      </c>
      <c r="B560" t="s">
        <v>684</v>
      </c>
      <c r="C560" t="s">
        <v>109</v>
      </c>
      <c r="D560" s="23">
        <v>45372</v>
      </c>
      <c r="F560">
        <v>4.88</v>
      </c>
      <c r="H560">
        <v>1.55</v>
      </c>
      <c r="I560">
        <v>4.72</v>
      </c>
      <c r="J560">
        <v>7.46</v>
      </c>
      <c r="K560">
        <v>2.4900000000000002</v>
      </c>
      <c r="L560">
        <v>100</v>
      </c>
      <c r="M560">
        <v>95</v>
      </c>
      <c r="N560">
        <v>125</v>
      </c>
    </row>
    <row r="561" spans="1:18" x14ac:dyDescent="0.3">
      <c r="A561" t="s">
        <v>113</v>
      </c>
      <c r="B561" t="s">
        <v>684</v>
      </c>
      <c r="C561" t="s">
        <v>109</v>
      </c>
      <c r="D561" s="23">
        <v>45231</v>
      </c>
      <c r="E561">
        <v>83.8</v>
      </c>
      <c r="G561">
        <v>179.5</v>
      </c>
      <c r="O561">
        <v>15.1</v>
      </c>
      <c r="P561">
        <v>39.4</v>
      </c>
      <c r="Q561">
        <v>26</v>
      </c>
      <c r="R561">
        <v>18</v>
      </c>
    </row>
    <row r="562" spans="1:18" x14ac:dyDescent="0.3">
      <c r="A562" t="s">
        <v>113</v>
      </c>
      <c r="B562" t="s">
        <v>684</v>
      </c>
      <c r="C562" t="s">
        <v>109</v>
      </c>
      <c r="D562" s="23">
        <v>44986</v>
      </c>
      <c r="L562">
        <v>100</v>
      </c>
      <c r="M562">
        <v>90</v>
      </c>
      <c r="N562">
        <v>130</v>
      </c>
    </row>
    <row r="563" spans="1:18" x14ac:dyDescent="0.3">
      <c r="A563" t="s">
        <v>113</v>
      </c>
      <c r="B563" t="s">
        <v>684</v>
      </c>
      <c r="C563" t="s">
        <v>109</v>
      </c>
      <c r="D563" s="23">
        <v>45139</v>
      </c>
      <c r="E563">
        <v>82.7</v>
      </c>
      <c r="G563">
        <v>179</v>
      </c>
      <c r="O563">
        <v>15.6</v>
      </c>
      <c r="P563">
        <v>38.4</v>
      </c>
      <c r="Q563">
        <v>25.8</v>
      </c>
      <c r="R563">
        <v>18.899999999999999</v>
      </c>
    </row>
    <row r="564" spans="1:18" x14ac:dyDescent="0.3">
      <c r="A564" t="s">
        <v>113</v>
      </c>
      <c r="B564" t="s">
        <v>684</v>
      </c>
      <c r="C564" t="s">
        <v>109</v>
      </c>
      <c r="D564" s="23">
        <v>45078</v>
      </c>
      <c r="E564">
        <v>84.4</v>
      </c>
      <c r="G564">
        <v>178.5</v>
      </c>
      <c r="H564">
        <v>1.52</v>
      </c>
      <c r="I564">
        <v>4.4800000000000004</v>
      </c>
      <c r="J564">
        <v>7.32</v>
      </c>
      <c r="K564">
        <v>2.46</v>
      </c>
      <c r="L564">
        <v>100</v>
      </c>
    </row>
    <row r="565" spans="1:18" x14ac:dyDescent="0.3">
      <c r="A565" t="s">
        <v>113</v>
      </c>
      <c r="B565" t="s">
        <v>684</v>
      </c>
      <c r="C565" t="s">
        <v>109</v>
      </c>
      <c r="D565" s="23">
        <v>45251</v>
      </c>
      <c r="H565">
        <v>1.57</v>
      </c>
      <c r="I565">
        <v>4.7699999999999996</v>
      </c>
      <c r="J565">
        <v>7.47</v>
      </c>
      <c r="K565">
        <v>2.5</v>
      </c>
      <c r="L565">
        <v>90</v>
      </c>
      <c r="M565">
        <v>80</v>
      </c>
      <c r="N565">
        <v>110</v>
      </c>
    </row>
    <row r="566" spans="1:18" x14ac:dyDescent="0.3">
      <c r="A566" t="s">
        <v>113</v>
      </c>
      <c r="B566" t="s">
        <v>684</v>
      </c>
      <c r="C566" t="s">
        <v>109</v>
      </c>
      <c r="D566" s="23">
        <v>44896</v>
      </c>
      <c r="E566">
        <v>80.599999999999994</v>
      </c>
      <c r="H566">
        <v>1.65</v>
      </c>
      <c r="I566">
        <v>4.9000000000000004</v>
      </c>
      <c r="J566">
        <v>8.15</v>
      </c>
      <c r="K566">
        <v>2.4700000000000002</v>
      </c>
    </row>
    <row r="567" spans="1:18" x14ac:dyDescent="0.3">
      <c r="A567" t="s">
        <v>113</v>
      </c>
      <c r="B567" t="s">
        <v>684</v>
      </c>
      <c r="C567" t="s">
        <v>109</v>
      </c>
      <c r="D567" s="23">
        <v>45322</v>
      </c>
      <c r="H567">
        <v>1.58</v>
      </c>
      <c r="I567">
        <v>4.6500000000000004</v>
      </c>
      <c r="J567">
        <v>7.68</v>
      </c>
      <c r="K567">
        <v>2.35</v>
      </c>
    </row>
    <row r="568" spans="1:18" x14ac:dyDescent="0.3">
      <c r="A568" t="s">
        <v>24</v>
      </c>
      <c r="B568" t="s">
        <v>658</v>
      </c>
      <c r="C568" t="s">
        <v>536</v>
      </c>
      <c r="D568" s="23">
        <v>45108</v>
      </c>
      <c r="E568">
        <v>80.3</v>
      </c>
      <c r="G568">
        <v>183.6</v>
      </c>
      <c r="O568">
        <v>10.1</v>
      </c>
      <c r="P568">
        <v>40.4</v>
      </c>
      <c r="Q568">
        <v>23.8</v>
      </c>
      <c r="R568">
        <v>12.6</v>
      </c>
    </row>
    <row r="569" spans="1:18" x14ac:dyDescent="0.3">
      <c r="A569" t="s">
        <v>24</v>
      </c>
      <c r="B569" t="s">
        <v>658</v>
      </c>
      <c r="C569" t="s">
        <v>536</v>
      </c>
      <c r="D569" s="23">
        <v>44986</v>
      </c>
      <c r="L569">
        <v>100</v>
      </c>
      <c r="M569">
        <v>90</v>
      </c>
      <c r="N569">
        <v>120</v>
      </c>
    </row>
    <row r="570" spans="1:18" x14ac:dyDescent="0.3">
      <c r="A570" t="s">
        <v>24</v>
      </c>
      <c r="B570" t="s">
        <v>658</v>
      </c>
      <c r="C570" t="s">
        <v>536</v>
      </c>
      <c r="D570" s="23">
        <v>45231</v>
      </c>
      <c r="E570">
        <v>80.2</v>
      </c>
      <c r="G570">
        <v>183</v>
      </c>
      <c r="O570">
        <v>11.6</v>
      </c>
      <c r="P570">
        <v>39.5</v>
      </c>
      <c r="Q570">
        <v>23.9</v>
      </c>
      <c r="R570">
        <v>14.5</v>
      </c>
    </row>
    <row r="571" spans="1:18" x14ac:dyDescent="0.3">
      <c r="A571" t="s">
        <v>24</v>
      </c>
      <c r="B571" t="s">
        <v>658</v>
      </c>
      <c r="C571" t="s">
        <v>536</v>
      </c>
      <c r="D571" s="23">
        <v>45251</v>
      </c>
      <c r="H571">
        <v>1.54</v>
      </c>
      <c r="I571">
        <v>4.78</v>
      </c>
      <c r="J571">
        <v>7.59</v>
      </c>
      <c r="K571">
        <v>2.65</v>
      </c>
      <c r="L571">
        <v>100</v>
      </c>
      <c r="M571">
        <v>90</v>
      </c>
      <c r="N571">
        <v>140</v>
      </c>
    </row>
    <row r="572" spans="1:18" x14ac:dyDescent="0.3">
      <c r="A572" t="s">
        <v>24</v>
      </c>
      <c r="B572" t="s">
        <v>658</v>
      </c>
      <c r="C572" t="s">
        <v>536</v>
      </c>
      <c r="D572" s="23">
        <v>45139</v>
      </c>
      <c r="E572">
        <v>82.7</v>
      </c>
      <c r="G572">
        <v>184</v>
      </c>
      <c r="O572">
        <v>10.8</v>
      </c>
      <c r="P572">
        <v>41.4</v>
      </c>
      <c r="Q572">
        <v>24.4</v>
      </c>
      <c r="R572">
        <v>13</v>
      </c>
    </row>
    <row r="573" spans="1:18" x14ac:dyDescent="0.3">
      <c r="A573" t="s">
        <v>24</v>
      </c>
      <c r="B573" t="s">
        <v>658</v>
      </c>
      <c r="C573" t="s">
        <v>536</v>
      </c>
      <c r="D573" s="23">
        <v>45372</v>
      </c>
      <c r="F573">
        <v>4.92</v>
      </c>
      <c r="H573">
        <v>1.56</v>
      </c>
      <c r="I573">
        <v>4.5999999999999996</v>
      </c>
      <c r="J573">
        <v>7.6</v>
      </c>
      <c r="K573">
        <v>2.67</v>
      </c>
      <c r="L573">
        <v>115</v>
      </c>
      <c r="M573">
        <v>105</v>
      </c>
      <c r="N573">
        <v>145</v>
      </c>
    </row>
    <row r="574" spans="1:18" x14ac:dyDescent="0.3">
      <c r="A574" t="s">
        <v>24</v>
      </c>
      <c r="B574" t="s">
        <v>658</v>
      </c>
      <c r="C574" t="s">
        <v>536</v>
      </c>
      <c r="D574" s="23">
        <v>45078</v>
      </c>
      <c r="E574">
        <v>80.2</v>
      </c>
      <c r="G574">
        <v>182</v>
      </c>
      <c r="H574">
        <v>1.44</v>
      </c>
      <c r="I574">
        <v>4.75</v>
      </c>
      <c r="J574">
        <v>7.47</v>
      </c>
      <c r="K574">
        <v>2.66</v>
      </c>
      <c r="L574">
        <v>105</v>
      </c>
    </row>
    <row r="575" spans="1:18" x14ac:dyDescent="0.3">
      <c r="A575" t="s">
        <v>24</v>
      </c>
      <c r="B575" t="s">
        <v>658</v>
      </c>
      <c r="C575" t="s">
        <v>536</v>
      </c>
      <c r="D575" s="23">
        <v>44896</v>
      </c>
      <c r="E575">
        <v>78.2</v>
      </c>
      <c r="H575">
        <v>1.61</v>
      </c>
      <c r="I575">
        <v>4.83</v>
      </c>
      <c r="J575">
        <v>7.85</v>
      </c>
      <c r="K575">
        <v>2.5499999999999998</v>
      </c>
    </row>
    <row r="576" spans="1:18" x14ac:dyDescent="0.3">
      <c r="A576" t="s">
        <v>564</v>
      </c>
      <c r="B576" t="s">
        <v>686</v>
      </c>
      <c r="C576" t="s">
        <v>66</v>
      </c>
      <c r="D576" s="23">
        <v>45139</v>
      </c>
      <c r="E576">
        <v>84.5</v>
      </c>
      <c r="G576">
        <v>178.2</v>
      </c>
      <c r="O576">
        <v>14.8</v>
      </c>
      <c r="P576">
        <v>39.700000000000003</v>
      </c>
      <c r="Q576">
        <v>26.6</v>
      </c>
      <c r="R576">
        <v>17.5</v>
      </c>
    </row>
    <row r="577" spans="1:18" x14ac:dyDescent="0.3">
      <c r="A577" t="s">
        <v>564</v>
      </c>
      <c r="B577" t="s">
        <v>686</v>
      </c>
      <c r="C577" t="s">
        <v>66</v>
      </c>
      <c r="D577" s="23">
        <v>45108</v>
      </c>
      <c r="H577">
        <v>1.64</v>
      </c>
      <c r="I577">
        <v>4.76</v>
      </c>
      <c r="J577">
        <v>7.63</v>
      </c>
      <c r="K577">
        <v>2.61</v>
      </c>
    </row>
    <row r="578" spans="1:18" x14ac:dyDescent="0.3">
      <c r="A578" t="s">
        <v>564</v>
      </c>
      <c r="B578" t="s">
        <v>686</v>
      </c>
      <c r="C578" t="s">
        <v>66</v>
      </c>
      <c r="D578" s="23">
        <v>45108</v>
      </c>
      <c r="E578">
        <v>82.7</v>
      </c>
      <c r="G578">
        <v>179</v>
      </c>
      <c r="O578">
        <v>15.7</v>
      </c>
      <c r="P578">
        <v>38.200000000000003</v>
      </c>
      <c r="Q578">
        <v>25.8</v>
      </c>
      <c r="R578">
        <v>19</v>
      </c>
    </row>
    <row r="579" spans="1:18" x14ac:dyDescent="0.3">
      <c r="A579" t="s">
        <v>564</v>
      </c>
      <c r="B579" t="s">
        <v>686</v>
      </c>
      <c r="C579" t="s">
        <v>66</v>
      </c>
      <c r="D579" s="23">
        <v>45372</v>
      </c>
      <c r="F579">
        <v>4.9000000000000004</v>
      </c>
      <c r="H579">
        <v>1.6</v>
      </c>
      <c r="I579">
        <v>4.51</v>
      </c>
      <c r="J579">
        <v>7.29</v>
      </c>
      <c r="K579">
        <v>2.62</v>
      </c>
      <c r="L579">
        <v>110</v>
      </c>
    </row>
    <row r="580" spans="1:18" x14ac:dyDescent="0.3">
      <c r="A580" t="s">
        <v>564</v>
      </c>
      <c r="B580" t="s">
        <v>686</v>
      </c>
      <c r="C580" t="s">
        <v>66</v>
      </c>
      <c r="D580" s="23">
        <v>45231</v>
      </c>
    </row>
    <row r="581" spans="1:18" x14ac:dyDescent="0.3">
      <c r="A581" t="s">
        <v>523</v>
      </c>
      <c r="B581" t="s">
        <v>716</v>
      </c>
      <c r="C581" t="s">
        <v>49</v>
      </c>
      <c r="D581" s="23">
        <v>45139</v>
      </c>
      <c r="E581">
        <v>117.3</v>
      </c>
      <c r="G581">
        <v>177</v>
      </c>
      <c r="O581">
        <v>35.6</v>
      </c>
      <c r="P581">
        <v>46.9</v>
      </c>
      <c r="Q581">
        <v>37.4</v>
      </c>
      <c r="R581">
        <v>30.3</v>
      </c>
    </row>
    <row r="582" spans="1:18" x14ac:dyDescent="0.3">
      <c r="A582" t="s">
        <v>523</v>
      </c>
      <c r="B582" t="s">
        <v>716</v>
      </c>
      <c r="C582" t="s">
        <v>49</v>
      </c>
      <c r="D582" s="23">
        <v>45231</v>
      </c>
      <c r="E582">
        <v>114.9</v>
      </c>
      <c r="G582">
        <v>176</v>
      </c>
      <c r="O582">
        <v>38.299999999999997</v>
      </c>
      <c r="P582">
        <v>43.9</v>
      </c>
      <c r="Q582">
        <v>37.1</v>
      </c>
      <c r="R582">
        <v>33.299999999999997</v>
      </c>
    </row>
    <row r="583" spans="1:18" x14ac:dyDescent="0.3">
      <c r="A583" t="s">
        <v>549</v>
      </c>
      <c r="B583" t="s">
        <v>647</v>
      </c>
      <c r="C583" t="s">
        <v>536</v>
      </c>
      <c r="D583" s="23">
        <v>45251</v>
      </c>
      <c r="L583">
        <v>110</v>
      </c>
    </row>
    <row r="584" spans="1:18" x14ac:dyDescent="0.3">
      <c r="A584" t="s">
        <v>549</v>
      </c>
      <c r="B584" t="s">
        <v>647</v>
      </c>
      <c r="C584" t="s">
        <v>536</v>
      </c>
      <c r="D584" s="23">
        <v>45108</v>
      </c>
      <c r="E584">
        <v>74.7</v>
      </c>
      <c r="G584">
        <v>174.3</v>
      </c>
      <c r="O584">
        <v>9.1</v>
      </c>
      <c r="P584">
        <v>38</v>
      </c>
      <c r="Q584">
        <v>24.6</v>
      </c>
      <c r="R584">
        <v>12.1</v>
      </c>
    </row>
    <row r="585" spans="1:18" x14ac:dyDescent="0.3">
      <c r="A585" t="s">
        <v>549</v>
      </c>
      <c r="B585" t="s">
        <v>647</v>
      </c>
      <c r="C585" t="s">
        <v>536</v>
      </c>
      <c r="D585" s="23">
        <v>45108</v>
      </c>
      <c r="H585">
        <v>1.53</v>
      </c>
      <c r="I585">
        <v>4.59</v>
      </c>
      <c r="J585">
        <v>7.06</v>
      </c>
      <c r="K585">
        <v>2.56</v>
      </c>
    </row>
    <row r="586" spans="1:18" x14ac:dyDescent="0.3">
      <c r="A586" t="s">
        <v>549</v>
      </c>
      <c r="B586" t="s">
        <v>647</v>
      </c>
      <c r="C586" t="s">
        <v>536</v>
      </c>
      <c r="D586" s="23">
        <v>45231</v>
      </c>
      <c r="E586">
        <v>76.400000000000006</v>
      </c>
      <c r="G586">
        <v>175</v>
      </c>
      <c r="O586">
        <v>9</v>
      </c>
      <c r="P586">
        <v>38.700000000000003</v>
      </c>
      <c r="Q586">
        <v>24.9</v>
      </c>
      <c r="R586">
        <v>11.8</v>
      </c>
    </row>
    <row r="587" spans="1:18" x14ac:dyDescent="0.3">
      <c r="A587" t="s">
        <v>549</v>
      </c>
      <c r="B587" t="s">
        <v>647</v>
      </c>
      <c r="C587" t="s">
        <v>536</v>
      </c>
      <c r="D587" s="23">
        <v>45372</v>
      </c>
    </row>
    <row r="588" spans="1:18" x14ac:dyDescent="0.3">
      <c r="A588" t="s">
        <v>549</v>
      </c>
      <c r="B588" t="s">
        <v>647</v>
      </c>
      <c r="C588" t="s">
        <v>536</v>
      </c>
      <c r="D588" s="23">
        <v>45139</v>
      </c>
      <c r="E588">
        <v>75</v>
      </c>
      <c r="G588">
        <v>174.7</v>
      </c>
      <c r="O588">
        <v>8.3000000000000007</v>
      </c>
      <c r="P588">
        <v>38.6</v>
      </c>
      <c r="Q588">
        <v>24.6</v>
      </c>
      <c r="R588">
        <v>11.1</v>
      </c>
    </row>
    <row r="589" spans="1:18" x14ac:dyDescent="0.3">
      <c r="A589" t="s">
        <v>159</v>
      </c>
      <c r="B589" t="s">
        <v>641</v>
      </c>
      <c r="C589" t="s">
        <v>131</v>
      </c>
      <c r="D589" s="23">
        <v>44896</v>
      </c>
      <c r="E589">
        <v>79.599999999999994</v>
      </c>
      <c r="H589">
        <v>1.58</v>
      </c>
      <c r="I589">
        <v>4.7699999999999996</v>
      </c>
      <c r="J589">
        <v>7.87</v>
      </c>
      <c r="K589">
        <v>2.5</v>
      </c>
    </row>
    <row r="590" spans="1:18" x14ac:dyDescent="0.3">
      <c r="A590" t="s">
        <v>159</v>
      </c>
      <c r="B590" t="s">
        <v>641</v>
      </c>
      <c r="C590" t="s">
        <v>131</v>
      </c>
      <c r="D590" s="23">
        <v>44986</v>
      </c>
      <c r="L590">
        <v>80</v>
      </c>
      <c r="M590">
        <v>85</v>
      </c>
      <c r="N590">
        <v>130</v>
      </c>
    </row>
    <row r="591" spans="1:18" x14ac:dyDescent="0.3">
      <c r="A591" t="s">
        <v>570</v>
      </c>
      <c r="B591" t="s">
        <v>664</v>
      </c>
      <c r="C591" t="s">
        <v>131</v>
      </c>
      <c r="D591" s="23">
        <v>45231</v>
      </c>
      <c r="E591">
        <v>83.1</v>
      </c>
      <c r="G591">
        <v>177.5</v>
      </c>
      <c r="O591">
        <v>11.2</v>
      </c>
      <c r="P591">
        <v>38</v>
      </c>
      <c r="Q591">
        <v>26.4</v>
      </c>
      <c r="R591">
        <v>13.5</v>
      </c>
    </row>
    <row r="592" spans="1:18" x14ac:dyDescent="0.3">
      <c r="A592" t="s">
        <v>570</v>
      </c>
      <c r="B592" t="s">
        <v>664</v>
      </c>
      <c r="C592" t="s">
        <v>131</v>
      </c>
      <c r="D592" s="23">
        <v>45322</v>
      </c>
      <c r="H592">
        <v>1.49</v>
      </c>
      <c r="I592">
        <v>4.5199999999999996</v>
      </c>
      <c r="J592">
        <v>7.22</v>
      </c>
      <c r="K592">
        <v>2.67</v>
      </c>
    </row>
    <row r="593" spans="1:18" x14ac:dyDescent="0.3">
      <c r="A593" t="s">
        <v>570</v>
      </c>
      <c r="B593" t="s">
        <v>664</v>
      </c>
      <c r="C593" t="s">
        <v>131</v>
      </c>
      <c r="D593" s="23">
        <v>45139</v>
      </c>
      <c r="E593">
        <v>84.7</v>
      </c>
      <c r="G593">
        <v>177</v>
      </c>
      <c r="O593">
        <v>14.5</v>
      </c>
      <c r="P593">
        <v>40.299999999999997</v>
      </c>
      <c r="Q593">
        <v>27</v>
      </c>
      <c r="R593">
        <v>17.100000000000001</v>
      </c>
    </row>
    <row r="594" spans="1:18" x14ac:dyDescent="0.3">
      <c r="A594" t="s">
        <v>570</v>
      </c>
      <c r="B594" t="s">
        <v>664</v>
      </c>
      <c r="C594" t="s">
        <v>131</v>
      </c>
      <c r="D594" s="23">
        <v>45372</v>
      </c>
      <c r="F594">
        <v>4.67</v>
      </c>
      <c r="H594">
        <v>1.45</v>
      </c>
      <c r="I594">
        <v>4.3099999999999996</v>
      </c>
      <c r="J594">
        <v>7.26</v>
      </c>
      <c r="K594">
        <v>2.76</v>
      </c>
      <c r="L594">
        <v>105</v>
      </c>
      <c r="M594">
        <v>110</v>
      </c>
      <c r="N594">
        <v>150</v>
      </c>
    </row>
    <row r="595" spans="1:18" x14ac:dyDescent="0.3">
      <c r="A595" t="s">
        <v>570</v>
      </c>
      <c r="B595" t="s">
        <v>664</v>
      </c>
      <c r="C595" t="s">
        <v>131</v>
      </c>
      <c r="D595" s="23">
        <v>45251</v>
      </c>
      <c r="H595">
        <v>1.48</v>
      </c>
      <c r="I595">
        <v>4.59</v>
      </c>
      <c r="J595">
        <v>7.15</v>
      </c>
      <c r="K595">
        <v>2.77</v>
      </c>
      <c r="L595">
        <v>100</v>
      </c>
      <c r="M595">
        <v>85</v>
      </c>
      <c r="N595">
        <v>140</v>
      </c>
    </row>
    <row r="596" spans="1:18" x14ac:dyDescent="0.3">
      <c r="A596" t="s">
        <v>543</v>
      </c>
      <c r="B596" t="s">
        <v>694</v>
      </c>
      <c r="C596" t="s">
        <v>131</v>
      </c>
      <c r="D596" s="23">
        <v>45231</v>
      </c>
      <c r="E596">
        <v>84.6</v>
      </c>
      <c r="G596">
        <v>182.4</v>
      </c>
      <c r="O596">
        <v>10.5</v>
      </c>
      <c r="P596">
        <v>42.5</v>
      </c>
      <c r="Q596">
        <v>25.4</v>
      </c>
      <c r="R596">
        <v>12.4</v>
      </c>
    </row>
    <row r="597" spans="1:18" x14ac:dyDescent="0.3">
      <c r="A597" t="s">
        <v>543</v>
      </c>
      <c r="B597" t="s">
        <v>694</v>
      </c>
      <c r="C597" t="s">
        <v>131</v>
      </c>
      <c r="D597" s="23">
        <v>45251</v>
      </c>
      <c r="H597">
        <v>1.49</v>
      </c>
      <c r="I597">
        <v>4.46</v>
      </c>
      <c r="J597">
        <v>7.19</v>
      </c>
      <c r="K597">
        <v>2.7</v>
      </c>
      <c r="L597">
        <v>100</v>
      </c>
      <c r="M597">
        <v>85</v>
      </c>
      <c r="N597">
        <v>140</v>
      </c>
    </row>
    <row r="598" spans="1:18" x14ac:dyDescent="0.3">
      <c r="A598" t="s">
        <v>543</v>
      </c>
      <c r="B598" t="s">
        <v>694</v>
      </c>
      <c r="C598" t="s">
        <v>131</v>
      </c>
      <c r="D598" s="23">
        <v>45139</v>
      </c>
      <c r="E598">
        <v>83</v>
      </c>
      <c r="G598">
        <v>181</v>
      </c>
      <c r="O598">
        <v>11.3</v>
      </c>
      <c r="P598">
        <v>41</v>
      </c>
      <c r="Q598">
        <v>25.3</v>
      </c>
      <c r="R598">
        <v>13.6</v>
      </c>
    </row>
    <row r="599" spans="1:18" x14ac:dyDescent="0.3">
      <c r="A599" t="s">
        <v>543</v>
      </c>
      <c r="B599" t="s">
        <v>694</v>
      </c>
      <c r="C599" t="s">
        <v>131</v>
      </c>
      <c r="D599" s="23">
        <v>45322</v>
      </c>
      <c r="H599">
        <v>1.46</v>
      </c>
    </row>
    <row r="600" spans="1:18" x14ac:dyDescent="0.3">
      <c r="A600" t="s">
        <v>543</v>
      </c>
      <c r="B600" t="s">
        <v>694</v>
      </c>
      <c r="C600" t="s">
        <v>131</v>
      </c>
      <c r="D600" s="23">
        <v>45108</v>
      </c>
      <c r="E600">
        <v>80</v>
      </c>
      <c r="G600">
        <v>180.7</v>
      </c>
      <c r="O600">
        <v>11.9</v>
      </c>
      <c r="P600">
        <v>38.9</v>
      </c>
      <c r="Q600">
        <v>24.5</v>
      </c>
      <c r="R600">
        <v>14.9</v>
      </c>
    </row>
    <row r="601" spans="1:18" x14ac:dyDescent="0.3">
      <c r="A601" t="s">
        <v>543</v>
      </c>
      <c r="B601" t="s">
        <v>694</v>
      </c>
      <c r="C601" t="s">
        <v>131</v>
      </c>
      <c r="D601" s="23">
        <v>45372</v>
      </c>
      <c r="F601">
        <v>4.75</v>
      </c>
      <c r="H601">
        <v>1.47</v>
      </c>
      <c r="I601">
        <v>4.37</v>
      </c>
      <c r="J601">
        <v>7.18</v>
      </c>
      <c r="K601">
        <v>2.7</v>
      </c>
    </row>
    <row r="602" spans="1:18" x14ac:dyDescent="0.3">
      <c r="A602" t="s">
        <v>543</v>
      </c>
      <c r="B602" t="s">
        <v>694</v>
      </c>
      <c r="C602" t="s">
        <v>131</v>
      </c>
      <c r="D602" s="23">
        <v>45108</v>
      </c>
      <c r="H602">
        <v>1.62</v>
      </c>
      <c r="I602">
        <v>4.51</v>
      </c>
      <c r="J602">
        <v>7.37</v>
      </c>
      <c r="K602">
        <v>2.6</v>
      </c>
    </row>
    <row r="603" spans="1:18" x14ac:dyDescent="0.3">
      <c r="A603" t="s">
        <v>514</v>
      </c>
      <c r="B603" t="s">
        <v>640</v>
      </c>
      <c r="C603" t="s">
        <v>117</v>
      </c>
      <c r="D603" s="23">
        <v>45108</v>
      </c>
      <c r="E603">
        <v>76.2</v>
      </c>
      <c r="G603">
        <v>171.3</v>
      </c>
      <c r="O603">
        <v>10.5</v>
      </c>
      <c r="P603">
        <v>37.700000000000003</v>
      </c>
      <c r="Q603">
        <v>26</v>
      </c>
      <c r="R603">
        <v>13.8</v>
      </c>
    </row>
    <row r="604" spans="1:18" x14ac:dyDescent="0.3">
      <c r="A604" t="s">
        <v>514</v>
      </c>
      <c r="B604" t="s">
        <v>640</v>
      </c>
      <c r="C604" t="s">
        <v>117</v>
      </c>
      <c r="D604" s="23">
        <v>45251</v>
      </c>
      <c r="H604">
        <v>1.42</v>
      </c>
      <c r="I604">
        <v>4.49</v>
      </c>
      <c r="J604">
        <v>7.37</v>
      </c>
      <c r="L604">
        <v>110</v>
      </c>
      <c r="M604">
        <v>95</v>
      </c>
      <c r="N604">
        <v>120</v>
      </c>
    </row>
    <row r="605" spans="1:18" x14ac:dyDescent="0.3">
      <c r="A605" t="s">
        <v>514</v>
      </c>
      <c r="B605" t="s">
        <v>640</v>
      </c>
      <c r="C605" t="s">
        <v>117</v>
      </c>
      <c r="D605" s="23">
        <v>45139</v>
      </c>
      <c r="E605">
        <v>77</v>
      </c>
      <c r="G605">
        <v>170.5</v>
      </c>
      <c r="O605">
        <v>13.1</v>
      </c>
      <c r="P605">
        <v>36.6</v>
      </c>
      <c r="Q605">
        <v>26.5</v>
      </c>
      <c r="R605">
        <v>17.100000000000001</v>
      </c>
    </row>
    <row r="606" spans="1:18" x14ac:dyDescent="0.3">
      <c r="A606" t="s">
        <v>514</v>
      </c>
      <c r="B606" t="s">
        <v>640</v>
      </c>
      <c r="C606" t="s">
        <v>117</v>
      </c>
      <c r="D606" s="23">
        <v>45108</v>
      </c>
      <c r="H606">
        <v>1.45</v>
      </c>
      <c r="I606">
        <v>4.4000000000000004</v>
      </c>
      <c r="J606">
        <v>7.15</v>
      </c>
      <c r="K606">
        <v>2.58</v>
      </c>
    </row>
    <row r="607" spans="1:18" x14ac:dyDescent="0.3">
      <c r="A607" t="s">
        <v>514</v>
      </c>
      <c r="B607" t="s">
        <v>640</v>
      </c>
      <c r="C607" t="s">
        <v>117</v>
      </c>
      <c r="D607" s="23">
        <v>45231</v>
      </c>
      <c r="E607">
        <v>77.3</v>
      </c>
      <c r="G607">
        <v>170.7</v>
      </c>
      <c r="O607">
        <v>14.7</v>
      </c>
      <c r="P607">
        <v>36</v>
      </c>
      <c r="Q607">
        <v>26.5</v>
      </c>
      <c r="R607">
        <v>19</v>
      </c>
    </row>
    <row r="608" spans="1:18" x14ac:dyDescent="0.3">
      <c r="A608" t="s">
        <v>514</v>
      </c>
      <c r="B608" t="s">
        <v>640</v>
      </c>
      <c r="C608" t="s">
        <v>117</v>
      </c>
      <c r="D608" s="23">
        <v>45372</v>
      </c>
    </row>
    <row r="609" spans="1:18" x14ac:dyDescent="0.3">
      <c r="A609" t="s">
        <v>133</v>
      </c>
      <c r="B609" t="s">
        <v>630</v>
      </c>
      <c r="C609" t="s">
        <v>131</v>
      </c>
      <c r="D609" s="23">
        <v>45139</v>
      </c>
      <c r="E609">
        <v>94.5</v>
      </c>
      <c r="G609">
        <v>182.5</v>
      </c>
      <c r="O609">
        <v>18.100000000000001</v>
      </c>
      <c r="P609">
        <v>44</v>
      </c>
      <c r="Q609">
        <v>28.4</v>
      </c>
      <c r="R609">
        <v>19.100000000000001</v>
      </c>
    </row>
    <row r="610" spans="1:18" x14ac:dyDescent="0.3">
      <c r="A610" t="s">
        <v>133</v>
      </c>
      <c r="B610" t="s">
        <v>630</v>
      </c>
      <c r="C610" t="s">
        <v>131</v>
      </c>
      <c r="D610" s="23">
        <v>45078</v>
      </c>
      <c r="E610">
        <v>95.7</v>
      </c>
      <c r="G610">
        <v>182</v>
      </c>
      <c r="H610">
        <v>1.5</v>
      </c>
      <c r="I610">
        <v>4.51</v>
      </c>
      <c r="J610">
        <v>7.65</v>
      </c>
      <c r="L610">
        <v>105</v>
      </c>
    </row>
    <row r="611" spans="1:18" x14ac:dyDescent="0.3">
      <c r="A611" t="s">
        <v>133</v>
      </c>
      <c r="B611" t="s">
        <v>630</v>
      </c>
      <c r="C611" t="s">
        <v>131</v>
      </c>
      <c r="D611" s="23">
        <v>45231</v>
      </c>
      <c r="E611">
        <v>93.7</v>
      </c>
      <c r="G611">
        <v>182.5</v>
      </c>
      <c r="O611">
        <v>17.100000000000001</v>
      </c>
      <c r="P611">
        <v>44.1</v>
      </c>
      <c r="Q611">
        <v>28.1</v>
      </c>
      <c r="R611">
        <v>18.2</v>
      </c>
    </row>
    <row r="612" spans="1:18" x14ac:dyDescent="0.3">
      <c r="A612" t="s">
        <v>133</v>
      </c>
      <c r="B612" t="s">
        <v>630</v>
      </c>
      <c r="C612" t="s">
        <v>131</v>
      </c>
      <c r="D612" s="23">
        <v>45251</v>
      </c>
      <c r="H612">
        <v>1.48</v>
      </c>
      <c r="I612">
        <v>4.75</v>
      </c>
      <c r="J612">
        <v>7.7</v>
      </c>
      <c r="K612">
        <v>2.34</v>
      </c>
      <c r="L612">
        <v>100</v>
      </c>
    </row>
    <row r="613" spans="1:18" x14ac:dyDescent="0.3">
      <c r="A613" t="s">
        <v>133</v>
      </c>
      <c r="B613" t="s">
        <v>630</v>
      </c>
      <c r="C613" t="s">
        <v>131</v>
      </c>
      <c r="D613" s="23">
        <v>45108</v>
      </c>
      <c r="E613">
        <v>94.8</v>
      </c>
      <c r="G613">
        <v>182</v>
      </c>
      <c r="O613">
        <v>17.3</v>
      </c>
      <c r="P613">
        <v>44.9</v>
      </c>
      <c r="Q613">
        <v>28.6</v>
      </c>
      <c r="R613">
        <v>18.3</v>
      </c>
    </row>
    <row r="614" spans="1:18" x14ac:dyDescent="0.3">
      <c r="A614" t="s">
        <v>133</v>
      </c>
      <c r="B614" t="s">
        <v>630</v>
      </c>
      <c r="C614" t="s">
        <v>131</v>
      </c>
      <c r="D614" s="23">
        <v>45322</v>
      </c>
      <c r="H614">
        <v>1.49</v>
      </c>
      <c r="I614">
        <v>4.51</v>
      </c>
      <c r="J614">
        <v>7.5</v>
      </c>
      <c r="K614">
        <v>2.4900000000000002</v>
      </c>
    </row>
    <row r="615" spans="1:18" x14ac:dyDescent="0.3">
      <c r="A615" t="s">
        <v>133</v>
      </c>
      <c r="B615" t="s">
        <v>630</v>
      </c>
      <c r="C615" t="s">
        <v>131</v>
      </c>
      <c r="D615" s="23">
        <v>45372</v>
      </c>
      <c r="F615">
        <v>4.76</v>
      </c>
      <c r="H615">
        <v>1.5</v>
      </c>
      <c r="I615">
        <v>4.53</v>
      </c>
      <c r="J615">
        <v>7.42</v>
      </c>
      <c r="K615">
        <v>2.61</v>
      </c>
      <c r="L615">
        <v>100</v>
      </c>
      <c r="M615">
        <v>90</v>
      </c>
      <c r="N615">
        <v>160</v>
      </c>
    </row>
    <row r="616" spans="1:18" x14ac:dyDescent="0.3">
      <c r="A616" t="s">
        <v>133</v>
      </c>
      <c r="B616" t="s">
        <v>630</v>
      </c>
      <c r="C616" t="s">
        <v>131</v>
      </c>
      <c r="D616" s="23">
        <v>44896</v>
      </c>
      <c r="E616">
        <v>89.6</v>
      </c>
      <c r="H616">
        <v>1.53</v>
      </c>
      <c r="I616">
        <v>4.5199999999999996</v>
      </c>
      <c r="J616">
        <v>8.09</v>
      </c>
      <c r="K616">
        <v>2.6</v>
      </c>
    </row>
    <row r="617" spans="1:18" x14ac:dyDescent="0.3">
      <c r="A617" t="s">
        <v>133</v>
      </c>
      <c r="B617" t="s">
        <v>630</v>
      </c>
      <c r="C617" t="s">
        <v>131</v>
      </c>
      <c r="D617" s="23">
        <v>44986</v>
      </c>
      <c r="L617">
        <v>105</v>
      </c>
      <c r="M617">
        <v>85</v>
      </c>
      <c r="N617">
        <v>160</v>
      </c>
    </row>
  </sheetData>
  <phoneticPr fontId="9"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pageSetUpPr fitToPage="1"/>
  </sheetPr>
  <dimension ref="A1:AA1001"/>
  <sheetViews>
    <sheetView workbookViewId="0"/>
  </sheetViews>
  <sheetFormatPr defaultColWidth="14.44140625" defaultRowHeight="15" customHeight="1" x14ac:dyDescent="0.3"/>
  <cols>
    <col min="1" max="1" width="5.6640625" customWidth="1"/>
    <col min="2" max="2" width="5" customWidth="1"/>
    <col min="3" max="3" width="47.109375" customWidth="1"/>
    <col min="4" max="4" width="13.44140625" customWidth="1"/>
    <col min="5" max="6" width="10" customWidth="1"/>
    <col min="7" max="8" width="10" hidden="1" customWidth="1"/>
    <col min="9" max="10" width="10.6640625" hidden="1" customWidth="1"/>
    <col min="11" max="11" width="10.6640625" customWidth="1"/>
    <col min="12" max="12" width="7.33203125" customWidth="1"/>
    <col min="13" max="27" width="11.88671875" customWidth="1"/>
    <col min="28" max="33" width="10.6640625" customWidth="1"/>
  </cols>
  <sheetData>
    <row r="1" spans="1:27" ht="14.4" x14ac:dyDescent="0.3">
      <c r="A1" s="1"/>
      <c r="B1" s="1"/>
      <c r="C1" s="2" t="s">
        <v>167</v>
      </c>
      <c r="D1" s="1"/>
      <c r="E1" s="1"/>
      <c r="F1" s="1"/>
      <c r="G1" s="1"/>
      <c r="H1" s="1"/>
      <c r="I1" s="1"/>
      <c r="J1" s="1"/>
      <c r="K1" s="1"/>
      <c r="L1" s="1"/>
      <c r="M1" s="1"/>
      <c r="N1" s="1"/>
      <c r="O1" s="1"/>
      <c r="P1" s="1"/>
      <c r="Q1" s="1"/>
      <c r="R1" s="1"/>
      <c r="S1" s="1"/>
      <c r="T1" s="1"/>
      <c r="U1" s="1"/>
      <c r="V1" s="1"/>
      <c r="W1" s="1"/>
      <c r="X1" s="1"/>
      <c r="Y1" s="1"/>
      <c r="Z1" s="1"/>
      <c r="AA1" s="1"/>
    </row>
    <row r="2" spans="1:27" ht="14.4" x14ac:dyDescent="0.3">
      <c r="A2" s="1"/>
      <c r="B2" s="1"/>
      <c r="C2" s="2" t="s">
        <v>168</v>
      </c>
      <c r="D2" s="1"/>
      <c r="E2" s="1"/>
      <c r="F2" s="1"/>
      <c r="G2" s="1"/>
      <c r="H2" s="1"/>
      <c r="I2" s="1"/>
      <c r="J2" s="1"/>
      <c r="K2" s="1"/>
      <c r="L2" s="1"/>
      <c r="M2" s="1"/>
      <c r="N2" s="1"/>
      <c r="O2" s="1"/>
      <c r="P2" s="1"/>
      <c r="Q2" s="1"/>
      <c r="R2" s="1"/>
      <c r="S2" s="1"/>
      <c r="T2" s="1"/>
      <c r="U2" s="1"/>
      <c r="V2" s="1"/>
      <c r="W2" s="1"/>
      <c r="X2" s="1"/>
      <c r="Y2" s="1"/>
      <c r="Z2" s="1"/>
      <c r="AA2" s="1"/>
    </row>
    <row r="3" spans="1:27" ht="14.4" x14ac:dyDescent="0.3">
      <c r="A3" s="1"/>
      <c r="B3" s="1"/>
      <c r="C3" s="1"/>
      <c r="D3" s="1"/>
      <c r="E3" s="1"/>
      <c r="F3" s="1"/>
      <c r="G3" s="1"/>
      <c r="H3" s="1"/>
      <c r="I3" s="1"/>
      <c r="J3" s="1"/>
      <c r="K3" s="1"/>
      <c r="L3" s="1"/>
      <c r="M3" s="1"/>
      <c r="N3" s="1"/>
      <c r="O3" s="1"/>
      <c r="P3" s="1"/>
      <c r="Q3" s="1"/>
      <c r="R3" s="1"/>
      <c r="S3" s="1"/>
      <c r="T3" s="1"/>
      <c r="U3" s="1"/>
      <c r="V3" s="1"/>
      <c r="W3" s="1"/>
      <c r="X3" s="1"/>
      <c r="Y3" s="1"/>
      <c r="Z3" s="1"/>
      <c r="AA3" s="1"/>
    </row>
    <row r="4" spans="1:27" ht="14.4" x14ac:dyDescent="0.3">
      <c r="A4" s="3"/>
      <c r="B4" s="3"/>
      <c r="C4" s="3"/>
      <c r="D4" s="3"/>
      <c r="E4" s="18"/>
      <c r="F4" s="18"/>
      <c r="G4" s="138" t="s">
        <v>169</v>
      </c>
      <c r="H4" s="139"/>
      <c r="I4" s="139"/>
      <c r="J4" s="139"/>
      <c r="K4" s="139"/>
      <c r="L4" s="139"/>
      <c r="M4" s="140" t="s">
        <v>170</v>
      </c>
      <c r="N4" s="141"/>
      <c r="O4" s="141"/>
      <c r="P4" s="141"/>
      <c r="Q4" s="141"/>
      <c r="R4" s="141"/>
      <c r="S4" s="141"/>
      <c r="T4" s="141"/>
      <c r="U4" s="141"/>
      <c r="V4" s="141"/>
      <c r="W4" s="141"/>
      <c r="X4" s="141"/>
      <c r="Y4" s="141"/>
      <c r="Z4" s="141"/>
      <c r="AA4" s="141"/>
    </row>
    <row r="5" spans="1:27" ht="14.4" x14ac:dyDescent="0.3">
      <c r="A5" s="4" t="s">
        <v>171</v>
      </c>
      <c r="B5" s="5" t="s">
        <v>2</v>
      </c>
      <c r="C5" s="5" t="s">
        <v>3</v>
      </c>
      <c r="D5" s="5" t="s">
        <v>4</v>
      </c>
      <c r="E5" s="6" t="s">
        <v>172</v>
      </c>
      <c r="F5" s="6" t="s">
        <v>173</v>
      </c>
      <c r="G5" s="136" t="s">
        <v>5</v>
      </c>
      <c r="H5" s="137"/>
      <c r="I5" s="136" t="s">
        <v>6</v>
      </c>
      <c r="J5" s="137"/>
      <c r="K5" s="136" t="s">
        <v>7</v>
      </c>
      <c r="L5" s="137"/>
      <c r="M5" s="136" t="s">
        <v>9</v>
      </c>
      <c r="N5" s="137"/>
      <c r="O5" s="6" t="s">
        <v>174</v>
      </c>
      <c r="P5" s="136" t="s">
        <v>10</v>
      </c>
      <c r="Q5" s="137"/>
      <c r="R5" s="6" t="s">
        <v>175</v>
      </c>
      <c r="S5" s="136" t="s">
        <v>11</v>
      </c>
      <c r="T5" s="137"/>
      <c r="U5" s="6" t="s">
        <v>176</v>
      </c>
      <c r="V5" s="136" t="s">
        <v>12</v>
      </c>
      <c r="W5" s="137"/>
      <c r="X5" s="6" t="s">
        <v>177</v>
      </c>
      <c r="Y5" s="6" t="s">
        <v>8</v>
      </c>
      <c r="Z5" s="6" t="s">
        <v>13</v>
      </c>
      <c r="AA5" s="6" t="s">
        <v>14</v>
      </c>
    </row>
    <row r="6" spans="1:27" ht="14.4" x14ac:dyDescent="0.3">
      <c r="A6" s="19">
        <v>9.0277777777777776E-2</v>
      </c>
      <c r="B6" s="8" t="s">
        <v>66</v>
      </c>
      <c r="C6" s="9" t="s">
        <v>77</v>
      </c>
      <c r="D6" s="10"/>
      <c r="E6" s="11">
        <v>1</v>
      </c>
      <c r="F6" s="11" t="s">
        <v>178</v>
      </c>
      <c r="G6" s="11">
        <v>125</v>
      </c>
      <c r="H6" s="11">
        <v>125</v>
      </c>
      <c r="I6" s="11">
        <v>190</v>
      </c>
      <c r="J6" s="11">
        <v>195</v>
      </c>
      <c r="K6" s="11">
        <v>150</v>
      </c>
      <c r="L6" s="11">
        <v>155</v>
      </c>
      <c r="M6" s="11">
        <v>1.44</v>
      </c>
      <c r="N6" s="11">
        <v>1.45</v>
      </c>
      <c r="O6" s="11">
        <f t="shared" ref="O6:O70" si="0">IF(M6&lt;N6,M6,N6)</f>
        <v>1.44</v>
      </c>
      <c r="P6" s="11">
        <v>7.15</v>
      </c>
      <c r="Q6" s="11">
        <v>7.34</v>
      </c>
      <c r="R6" s="11">
        <f t="shared" ref="R6:R70" si="1">IF(P6&lt;Q6,P6,Q6)</f>
        <v>7.15</v>
      </c>
      <c r="S6" s="11">
        <v>4.4400000000000004</v>
      </c>
      <c r="T6" s="11">
        <v>4.42</v>
      </c>
      <c r="U6" s="11">
        <f t="shared" ref="U6:U70" si="2">IF(S6&lt;T6,S6,T6)</f>
        <v>4.42</v>
      </c>
      <c r="V6" s="11" t="s">
        <v>22</v>
      </c>
      <c r="W6" s="11">
        <v>2.76</v>
      </c>
      <c r="X6" s="11">
        <v>2.76</v>
      </c>
      <c r="Y6" s="11">
        <v>155</v>
      </c>
      <c r="Z6" s="11"/>
      <c r="AA6" s="11"/>
    </row>
    <row r="7" spans="1:27" ht="14.4" x14ac:dyDescent="0.3">
      <c r="A7" s="20">
        <v>4.8611111111111112E-2</v>
      </c>
      <c r="B7" s="12" t="s">
        <v>49</v>
      </c>
      <c r="C7" s="14" t="s">
        <v>58</v>
      </c>
      <c r="D7" s="16" t="s">
        <v>59</v>
      </c>
      <c r="E7" s="21">
        <v>1</v>
      </c>
      <c r="F7" s="21" t="s">
        <v>178</v>
      </c>
      <c r="G7" s="21">
        <v>130</v>
      </c>
      <c r="H7" s="21">
        <v>140</v>
      </c>
      <c r="I7" s="21">
        <v>180</v>
      </c>
      <c r="J7" s="21">
        <v>200</v>
      </c>
      <c r="K7" s="21">
        <v>140</v>
      </c>
      <c r="L7" s="21">
        <v>140</v>
      </c>
      <c r="M7" s="21"/>
      <c r="N7" s="21"/>
      <c r="O7" s="11">
        <f t="shared" si="0"/>
        <v>0</v>
      </c>
      <c r="P7" s="21"/>
      <c r="Q7" s="21"/>
      <c r="R7" s="11">
        <f t="shared" si="1"/>
        <v>0</v>
      </c>
      <c r="S7" s="21"/>
      <c r="T7" s="21"/>
      <c r="U7" s="11">
        <f t="shared" si="2"/>
        <v>0</v>
      </c>
      <c r="V7" s="21"/>
      <c r="W7" s="21"/>
      <c r="X7" s="11">
        <f t="shared" ref="X7:X9" si="3">IF(V7&gt;W7,V7,W7)</f>
        <v>0</v>
      </c>
      <c r="Y7" s="21">
        <v>155</v>
      </c>
      <c r="Z7" s="21" t="s">
        <v>179</v>
      </c>
      <c r="AA7" s="21" t="s">
        <v>180</v>
      </c>
    </row>
    <row r="8" spans="1:27" ht="14.4" x14ac:dyDescent="0.3">
      <c r="A8" s="20">
        <v>4.8611111111111112E-2</v>
      </c>
      <c r="B8" s="12" t="s">
        <v>85</v>
      </c>
      <c r="C8" s="14" t="s">
        <v>96</v>
      </c>
      <c r="D8" s="17"/>
      <c r="E8" s="17">
        <v>1</v>
      </c>
      <c r="F8" s="17" t="s">
        <v>178</v>
      </c>
      <c r="G8" s="22">
        <v>110</v>
      </c>
      <c r="H8" s="22">
        <v>110</v>
      </c>
      <c r="I8" s="22" t="s">
        <v>98</v>
      </c>
      <c r="J8" s="22" t="s">
        <v>98</v>
      </c>
      <c r="K8" s="22">
        <v>135</v>
      </c>
      <c r="L8" s="22">
        <v>140</v>
      </c>
      <c r="M8" s="17">
        <v>1.86</v>
      </c>
      <c r="N8" s="17">
        <v>1.86</v>
      </c>
      <c r="O8" s="11">
        <f t="shared" si="0"/>
        <v>1.86</v>
      </c>
      <c r="P8" s="17">
        <v>9.1300000000000008</v>
      </c>
      <c r="Q8" s="17">
        <v>9</v>
      </c>
      <c r="R8" s="11">
        <f t="shared" si="1"/>
        <v>9</v>
      </c>
      <c r="S8" s="17">
        <v>5.43</v>
      </c>
      <c r="T8" s="17">
        <v>5.47</v>
      </c>
      <c r="U8" s="11">
        <f t="shared" si="2"/>
        <v>5.43</v>
      </c>
      <c r="V8" s="17">
        <v>1.84</v>
      </c>
      <c r="W8" s="17">
        <v>2</v>
      </c>
      <c r="X8" s="11">
        <f t="shared" si="3"/>
        <v>2</v>
      </c>
      <c r="Y8" s="17">
        <v>150</v>
      </c>
      <c r="Z8" s="17" t="s">
        <v>181</v>
      </c>
      <c r="AA8" s="17">
        <v>191</v>
      </c>
    </row>
    <row r="9" spans="1:27" ht="14.4" x14ac:dyDescent="0.3">
      <c r="A9" s="19">
        <v>9.0277777777777776E-2</v>
      </c>
      <c r="B9" s="8" t="s">
        <v>117</v>
      </c>
      <c r="C9" s="14" t="s">
        <v>118</v>
      </c>
      <c r="D9" s="16" t="s">
        <v>119</v>
      </c>
      <c r="E9" s="21">
        <v>1</v>
      </c>
      <c r="F9" s="21" t="s">
        <v>178</v>
      </c>
      <c r="G9" s="21">
        <v>110</v>
      </c>
      <c r="H9" s="21">
        <v>120</v>
      </c>
      <c r="I9" s="21">
        <v>190</v>
      </c>
      <c r="J9" s="21">
        <v>190</v>
      </c>
      <c r="K9" s="21">
        <v>140</v>
      </c>
      <c r="L9" s="21">
        <v>140</v>
      </c>
      <c r="M9" s="21"/>
      <c r="N9" s="21"/>
      <c r="O9" s="11">
        <f t="shared" si="0"/>
        <v>0</v>
      </c>
      <c r="P9" s="21"/>
      <c r="Q9" s="21"/>
      <c r="R9" s="11">
        <f t="shared" si="1"/>
        <v>0</v>
      </c>
      <c r="S9" s="21"/>
      <c r="T9" s="21"/>
      <c r="U9" s="11">
        <f t="shared" si="2"/>
        <v>0</v>
      </c>
      <c r="V9" s="21"/>
      <c r="W9" s="21"/>
      <c r="X9" s="11">
        <f t="shared" si="3"/>
        <v>0</v>
      </c>
      <c r="Y9" s="21">
        <v>145</v>
      </c>
      <c r="Z9" s="21" t="s">
        <v>182</v>
      </c>
      <c r="AA9" s="21" t="s">
        <v>183</v>
      </c>
    </row>
    <row r="10" spans="1:27" ht="14.4" x14ac:dyDescent="0.3">
      <c r="A10" s="19">
        <v>9.0277777777777776E-2</v>
      </c>
      <c r="B10" s="8" t="s">
        <v>66</v>
      </c>
      <c r="C10" s="9" t="s">
        <v>79</v>
      </c>
      <c r="D10" s="10" t="s">
        <v>80</v>
      </c>
      <c r="E10" s="11">
        <v>1</v>
      </c>
      <c r="F10" s="11" t="s">
        <v>178</v>
      </c>
      <c r="G10" s="11">
        <v>130</v>
      </c>
      <c r="H10" s="11">
        <v>130</v>
      </c>
      <c r="I10" s="11">
        <v>220</v>
      </c>
      <c r="J10" s="11">
        <v>230</v>
      </c>
      <c r="K10" s="11">
        <v>140</v>
      </c>
      <c r="L10" s="11">
        <v>140</v>
      </c>
      <c r="M10" s="11">
        <v>1.52</v>
      </c>
      <c r="N10" s="11">
        <v>1.5</v>
      </c>
      <c r="O10" s="11">
        <f t="shared" si="0"/>
        <v>1.5</v>
      </c>
      <c r="P10" s="11">
        <v>7.53</v>
      </c>
      <c r="Q10" s="11">
        <v>7.69</v>
      </c>
      <c r="R10" s="11">
        <f t="shared" si="1"/>
        <v>7.53</v>
      </c>
      <c r="S10" s="11">
        <v>4.5199999999999996</v>
      </c>
      <c r="T10" s="11">
        <v>4.6900000000000004</v>
      </c>
      <c r="U10" s="11">
        <f t="shared" si="2"/>
        <v>4.5199999999999996</v>
      </c>
      <c r="V10" s="11" t="s">
        <v>22</v>
      </c>
      <c r="W10" s="11">
        <v>2.54</v>
      </c>
      <c r="X10" s="11">
        <v>2.54</v>
      </c>
      <c r="Y10" s="11">
        <v>140</v>
      </c>
      <c r="Z10" s="11" t="s">
        <v>184</v>
      </c>
      <c r="AA10" s="11" t="s">
        <v>185</v>
      </c>
    </row>
    <row r="11" spans="1:27" ht="14.4" x14ac:dyDescent="0.3">
      <c r="A11" s="20">
        <v>4.8611111111111112E-2</v>
      </c>
      <c r="B11" s="12" t="s">
        <v>49</v>
      </c>
      <c r="C11" s="14" t="s">
        <v>62</v>
      </c>
      <c r="D11" s="16" t="s">
        <v>63</v>
      </c>
      <c r="E11" s="21">
        <v>2</v>
      </c>
      <c r="F11" s="21" t="s">
        <v>186</v>
      </c>
      <c r="G11" s="21">
        <v>110</v>
      </c>
      <c r="H11" s="21">
        <v>120</v>
      </c>
      <c r="I11" s="21">
        <v>180</v>
      </c>
      <c r="J11" s="21">
        <v>200</v>
      </c>
      <c r="K11" s="21">
        <v>130</v>
      </c>
      <c r="L11" s="21">
        <v>130</v>
      </c>
      <c r="M11" s="21">
        <v>1.63</v>
      </c>
      <c r="N11" s="21">
        <v>1.48</v>
      </c>
      <c r="O11" s="11">
        <f t="shared" si="0"/>
        <v>1.48</v>
      </c>
      <c r="P11" s="21">
        <v>7.5</v>
      </c>
      <c r="Q11" s="21">
        <v>7.5</v>
      </c>
      <c r="R11" s="11">
        <f t="shared" si="1"/>
        <v>7.5</v>
      </c>
      <c r="S11" s="21">
        <v>4.6900000000000004</v>
      </c>
      <c r="T11" s="21">
        <v>4.5199999999999996</v>
      </c>
      <c r="U11" s="11">
        <f t="shared" si="2"/>
        <v>4.5199999999999996</v>
      </c>
      <c r="V11" s="21" t="s">
        <v>22</v>
      </c>
      <c r="W11" s="21">
        <v>2.4900000000000002</v>
      </c>
      <c r="X11" s="21">
        <v>2.4900000000000002</v>
      </c>
      <c r="Y11" s="21">
        <v>140</v>
      </c>
      <c r="Z11" s="21"/>
      <c r="AA11" s="21"/>
    </row>
    <row r="12" spans="1:27" ht="14.4" x14ac:dyDescent="0.3">
      <c r="A12" s="19">
        <v>9.0277777777777776E-2</v>
      </c>
      <c r="B12" s="8" t="s">
        <v>49</v>
      </c>
      <c r="C12" s="14" t="s">
        <v>50</v>
      </c>
      <c r="D12" s="16" t="s">
        <v>51</v>
      </c>
      <c r="E12" s="21">
        <v>1</v>
      </c>
      <c r="F12" s="21" t="s">
        <v>178</v>
      </c>
      <c r="G12" s="21">
        <v>130</v>
      </c>
      <c r="H12" s="21">
        <v>145</v>
      </c>
      <c r="I12" s="21">
        <v>220</v>
      </c>
      <c r="J12" s="21">
        <v>230</v>
      </c>
      <c r="K12" s="21">
        <v>150</v>
      </c>
      <c r="L12" s="21">
        <v>150</v>
      </c>
      <c r="M12" s="21">
        <v>1.65</v>
      </c>
      <c r="N12" s="21">
        <v>1.52</v>
      </c>
      <c r="O12" s="11">
        <f t="shared" si="0"/>
        <v>1.52</v>
      </c>
      <c r="P12" s="21">
        <v>7.62</v>
      </c>
      <c r="Q12" s="21">
        <v>7.47</v>
      </c>
      <c r="R12" s="11">
        <f t="shared" si="1"/>
        <v>7.47</v>
      </c>
      <c r="S12" s="21">
        <v>4.5599999999999996</v>
      </c>
      <c r="T12" s="21">
        <v>4.51</v>
      </c>
      <c r="U12" s="11">
        <f t="shared" si="2"/>
        <v>4.51</v>
      </c>
      <c r="V12" s="21" t="s">
        <v>22</v>
      </c>
      <c r="W12" s="21">
        <v>2.48</v>
      </c>
      <c r="X12" s="21">
        <v>2.48</v>
      </c>
      <c r="Y12" s="21">
        <v>140</v>
      </c>
      <c r="Z12" s="21" t="s">
        <v>187</v>
      </c>
      <c r="AA12" s="21" t="s">
        <v>188</v>
      </c>
    </row>
    <row r="13" spans="1:27" ht="14.4" x14ac:dyDescent="0.3">
      <c r="A13" s="20">
        <v>4.8611111111111112E-2</v>
      </c>
      <c r="B13" s="12" t="s">
        <v>49</v>
      </c>
      <c r="C13" s="14" t="s">
        <v>54</v>
      </c>
      <c r="D13" s="16" t="s">
        <v>55</v>
      </c>
      <c r="E13" s="21">
        <v>1</v>
      </c>
      <c r="F13" s="21" t="s">
        <v>178</v>
      </c>
      <c r="G13" s="21">
        <v>100</v>
      </c>
      <c r="H13" s="21">
        <v>115</v>
      </c>
      <c r="I13" s="21">
        <v>175</v>
      </c>
      <c r="J13" s="21">
        <v>180</v>
      </c>
      <c r="K13" s="21">
        <v>140</v>
      </c>
      <c r="L13" s="21">
        <v>140</v>
      </c>
      <c r="M13" s="21">
        <v>1.65</v>
      </c>
      <c r="N13" s="21">
        <v>1.55</v>
      </c>
      <c r="O13" s="11">
        <f t="shared" si="0"/>
        <v>1.55</v>
      </c>
      <c r="P13" s="21">
        <v>7.31</v>
      </c>
      <c r="Q13" s="21">
        <v>7.35</v>
      </c>
      <c r="R13" s="11">
        <f t="shared" si="1"/>
        <v>7.31</v>
      </c>
      <c r="S13" s="21">
        <v>4.8099999999999996</v>
      </c>
      <c r="T13" s="21">
        <v>4.6399999999999997</v>
      </c>
      <c r="U13" s="11">
        <f t="shared" si="2"/>
        <v>4.6399999999999997</v>
      </c>
      <c r="V13" s="21" t="s">
        <v>22</v>
      </c>
      <c r="W13" s="21">
        <v>2.48</v>
      </c>
      <c r="X13" s="21">
        <v>2.48</v>
      </c>
      <c r="Y13" s="21">
        <v>140</v>
      </c>
      <c r="Z13" s="21" t="s">
        <v>189</v>
      </c>
      <c r="AA13" s="21" t="s">
        <v>190</v>
      </c>
    </row>
    <row r="14" spans="1:27" ht="14.4" x14ac:dyDescent="0.3">
      <c r="A14" s="19">
        <v>9.0277777777777776E-2</v>
      </c>
      <c r="B14" s="8" t="s">
        <v>85</v>
      </c>
      <c r="C14" s="14" t="s">
        <v>90</v>
      </c>
      <c r="D14" s="16" t="s">
        <v>91</v>
      </c>
      <c r="E14" s="21">
        <v>1</v>
      </c>
      <c r="F14" s="21" t="s">
        <v>178</v>
      </c>
      <c r="G14" s="21">
        <v>110</v>
      </c>
      <c r="H14" s="21">
        <v>110</v>
      </c>
      <c r="I14" s="21">
        <v>190</v>
      </c>
      <c r="J14" s="21">
        <v>190</v>
      </c>
      <c r="K14" s="21">
        <v>130</v>
      </c>
      <c r="L14" s="21">
        <v>130</v>
      </c>
      <c r="M14" s="21">
        <v>1.65</v>
      </c>
      <c r="N14" s="21">
        <v>1.7</v>
      </c>
      <c r="O14" s="11">
        <f t="shared" si="0"/>
        <v>1.65</v>
      </c>
      <c r="P14" s="21">
        <v>8.2200000000000006</v>
      </c>
      <c r="Q14" s="21">
        <v>7.94</v>
      </c>
      <c r="R14" s="11">
        <f t="shared" si="1"/>
        <v>7.94</v>
      </c>
      <c r="S14" s="21">
        <v>4.93</v>
      </c>
      <c r="T14" s="21">
        <v>4.92</v>
      </c>
      <c r="U14" s="11">
        <f t="shared" si="2"/>
        <v>4.92</v>
      </c>
      <c r="V14" s="21">
        <v>2.0499999999999998</v>
      </c>
      <c r="W14" s="21">
        <v>2.21</v>
      </c>
      <c r="X14" s="11">
        <f t="shared" ref="X14:X17" si="4">IF(V14&gt;W14,V14,W14)</f>
        <v>2.21</v>
      </c>
      <c r="Y14" s="21">
        <v>140</v>
      </c>
      <c r="Z14" s="21" t="s">
        <v>191</v>
      </c>
      <c r="AA14" s="21">
        <v>176</v>
      </c>
    </row>
    <row r="15" spans="1:27" ht="14.4" x14ac:dyDescent="0.3">
      <c r="A15" s="20">
        <v>4.8611111111111112E-2</v>
      </c>
      <c r="B15" s="12" t="s">
        <v>49</v>
      </c>
      <c r="C15" s="14" t="s">
        <v>56</v>
      </c>
      <c r="D15" s="16" t="s">
        <v>57</v>
      </c>
      <c r="E15" s="21">
        <v>1</v>
      </c>
      <c r="F15" s="21" t="s">
        <v>178</v>
      </c>
      <c r="G15" s="21"/>
      <c r="H15" s="21"/>
      <c r="I15" s="21"/>
      <c r="J15" s="21"/>
      <c r="K15" s="21">
        <v>130</v>
      </c>
      <c r="L15" s="21">
        <v>130</v>
      </c>
      <c r="M15" s="21"/>
      <c r="N15" s="21"/>
      <c r="O15" s="11">
        <f t="shared" si="0"/>
        <v>0</v>
      </c>
      <c r="P15" s="21"/>
      <c r="Q15" s="21"/>
      <c r="R15" s="11">
        <f t="shared" si="1"/>
        <v>0</v>
      </c>
      <c r="S15" s="21"/>
      <c r="T15" s="21"/>
      <c r="U15" s="11">
        <f t="shared" si="2"/>
        <v>0</v>
      </c>
      <c r="V15" s="21"/>
      <c r="W15" s="21"/>
      <c r="X15" s="11">
        <f t="shared" si="4"/>
        <v>0</v>
      </c>
      <c r="Y15" s="21">
        <v>140</v>
      </c>
      <c r="Z15" s="21" t="s">
        <v>192</v>
      </c>
      <c r="AA15" s="21" t="s">
        <v>193</v>
      </c>
    </row>
    <row r="16" spans="1:27" ht="14.4" x14ac:dyDescent="0.3">
      <c r="A16" s="19">
        <v>9.0277777777777776E-2</v>
      </c>
      <c r="B16" s="8" t="s">
        <v>85</v>
      </c>
      <c r="C16" s="14" t="s">
        <v>88</v>
      </c>
      <c r="D16" s="16" t="s">
        <v>89</v>
      </c>
      <c r="E16" s="21">
        <v>1</v>
      </c>
      <c r="F16" s="21" t="s">
        <v>178</v>
      </c>
      <c r="G16" s="21">
        <v>105</v>
      </c>
      <c r="H16" s="21">
        <v>110</v>
      </c>
      <c r="I16" s="21">
        <v>170</v>
      </c>
      <c r="J16" s="21">
        <v>170</v>
      </c>
      <c r="K16" s="21">
        <v>130</v>
      </c>
      <c r="L16" s="21">
        <v>130</v>
      </c>
      <c r="M16" s="21"/>
      <c r="N16" s="21"/>
      <c r="O16" s="11">
        <f t="shared" si="0"/>
        <v>0</v>
      </c>
      <c r="P16" s="21"/>
      <c r="Q16" s="21"/>
      <c r="R16" s="11">
        <f t="shared" si="1"/>
        <v>0</v>
      </c>
      <c r="S16" s="21"/>
      <c r="T16" s="21"/>
      <c r="U16" s="11">
        <f t="shared" si="2"/>
        <v>0</v>
      </c>
      <c r="V16" s="21"/>
      <c r="W16" s="21"/>
      <c r="X16" s="11">
        <f t="shared" si="4"/>
        <v>0</v>
      </c>
      <c r="Y16" s="21">
        <v>140</v>
      </c>
      <c r="Z16" s="21"/>
      <c r="AA16" s="21"/>
    </row>
    <row r="17" spans="1:27" ht="14.4" x14ac:dyDescent="0.3">
      <c r="A17" s="20">
        <v>4.8611111111111112E-2</v>
      </c>
      <c r="B17" s="12" t="s">
        <v>126</v>
      </c>
      <c r="C17" s="9" t="s">
        <v>129</v>
      </c>
      <c r="D17" s="10" t="s">
        <v>130</v>
      </c>
      <c r="E17" s="11">
        <v>1</v>
      </c>
      <c r="F17" s="11" t="s">
        <v>178</v>
      </c>
      <c r="G17" s="11">
        <v>130</v>
      </c>
      <c r="H17" s="11">
        <v>130</v>
      </c>
      <c r="I17" s="11">
        <v>180</v>
      </c>
      <c r="J17" s="11">
        <v>180</v>
      </c>
      <c r="K17" s="11">
        <v>130</v>
      </c>
      <c r="L17" s="11">
        <v>130</v>
      </c>
      <c r="M17" s="11"/>
      <c r="N17" s="11"/>
      <c r="O17" s="11">
        <f t="shared" si="0"/>
        <v>0</v>
      </c>
      <c r="P17" s="11"/>
      <c r="Q17" s="11"/>
      <c r="R17" s="11">
        <f t="shared" si="1"/>
        <v>0</v>
      </c>
      <c r="S17" s="11"/>
      <c r="T17" s="11"/>
      <c r="U17" s="11">
        <f t="shared" si="2"/>
        <v>0</v>
      </c>
      <c r="V17" s="11"/>
      <c r="W17" s="11"/>
      <c r="X17" s="11">
        <f t="shared" si="4"/>
        <v>0</v>
      </c>
      <c r="Y17" s="11">
        <v>140</v>
      </c>
      <c r="Z17" s="11" t="s">
        <v>194</v>
      </c>
      <c r="AA17" s="11">
        <v>191</v>
      </c>
    </row>
    <row r="18" spans="1:27" ht="14.4" x14ac:dyDescent="0.3">
      <c r="A18" s="20">
        <v>4.8611111111111112E-2</v>
      </c>
      <c r="B18" s="12" t="s">
        <v>17</v>
      </c>
      <c r="C18" s="9" t="s">
        <v>39</v>
      </c>
      <c r="D18" s="10" t="s">
        <v>40</v>
      </c>
      <c r="E18" s="11">
        <v>1</v>
      </c>
      <c r="F18" s="11" t="s">
        <v>178</v>
      </c>
      <c r="G18" s="11">
        <v>120</v>
      </c>
      <c r="H18" s="11">
        <v>125</v>
      </c>
      <c r="I18" s="11">
        <v>140</v>
      </c>
      <c r="J18" s="11">
        <v>145</v>
      </c>
      <c r="K18" s="11">
        <v>130</v>
      </c>
      <c r="L18" s="11">
        <v>135</v>
      </c>
      <c r="M18" s="11">
        <v>1.49</v>
      </c>
      <c r="N18" s="11">
        <v>1.44</v>
      </c>
      <c r="O18" s="11">
        <f t="shared" si="0"/>
        <v>1.44</v>
      </c>
      <c r="P18" s="11">
        <v>7.25</v>
      </c>
      <c r="Q18" s="11">
        <v>7.53</v>
      </c>
      <c r="R18" s="11">
        <f t="shared" si="1"/>
        <v>7.25</v>
      </c>
      <c r="S18" s="11">
        <v>4.3899999999999997</v>
      </c>
      <c r="T18" s="11">
        <v>4.41</v>
      </c>
      <c r="U18" s="11">
        <f t="shared" si="2"/>
        <v>4.3899999999999997</v>
      </c>
      <c r="V18" s="11" t="s">
        <v>22</v>
      </c>
      <c r="W18" s="11">
        <v>2.65</v>
      </c>
      <c r="X18" s="11">
        <v>2.65</v>
      </c>
      <c r="Y18" s="11">
        <v>135</v>
      </c>
      <c r="Z18" s="11" t="s">
        <v>195</v>
      </c>
      <c r="AA18" s="11" t="s">
        <v>196</v>
      </c>
    </row>
    <row r="19" spans="1:27" ht="14.4" x14ac:dyDescent="0.3">
      <c r="A19" s="19">
        <v>4.8611111111111112E-2</v>
      </c>
      <c r="B19" s="8" t="s">
        <v>66</v>
      </c>
      <c r="C19" s="9" t="s">
        <v>73</v>
      </c>
      <c r="D19" s="10" t="s">
        <v>74</v>
      </c>
      <c r="E19" s="11">
        <v>2</v>
      </c>
      <c r="F19" s="11" t="s">
        <v>186</v>
      </c>
      <c r="G19" s="11">
        <v>100</v>
      </c>
      <c r="H19" s="11">
        <v>105</v>
      </c>
      <c r="I19" s="11">
        <v>170</v>
      </c>
      <c r="J19" s="11">
        <v>170</v>
      </c>
      <c r="K19" s="11">
        <v>115</v>
      </c>
      <c r="L19" s="11">
        <v>120</v>
      </c>
      <c r="M19" s="11">
        <v>1.62</v>
      </c>
      <c r="N19" s="11">
        <v>1.57</v>
      </c>
      <c r="O19" s="11">
        <f t="shared" si="0"/>
        <v>1.57</v>
      </c>
      <c r="P19" s="11">
        <v>8.19</v>
      </c>
      <c r="Q19" s="11">
        <v>8.1199999999999992</v>
      </c>
      <c r="R19" s="11">
        <f t="shared" si="1"/>
        <v>8.1199999999999992</v>
      </c>
      <c r="S19" s="11">
        <v>5.04</v>
      </c>
      <c r="T19" s="11">
        <v>5</v>
      </c>
      <c r="U19" s="11">
        <f t="shared" si="2"/>
        <v>5</v>
      </c>
      <c r="V19" s="11">
        <v>2.29</v>
      </c>
      <c r="W19" s="11">
        <v>2.4</v>
      </c>
      <c r="X19" s="11">
        <f>IF(V19&gt;W19,V19,W19)</f>
        <v>2.4</v>
      </c>
      <c r="Y19" s="11">
        <v>130</v>
      </c>
      <c r="Z19" s="11" t="s">
        <v>197</v>
      </c>
      <c r="AA19" s="11" t="s">
        <v>198</v>
      </c>
    </row>
    <row r="20" spans="1:27" ht="15.75" customHeight="1" x14ac:dyDescent="0.3">
      <c r="A20" s="19">
        <v>4.8611111111111112E-2</v>
      </c>
      <c r="B20" s="8" t="s">
        <v>66</v>
      </c>
      <c r="C20" s="9" t="s">
        <v>75</v>
      </c>
      <c r="D20" s="10" t="s">
        <v>76</v>
      </c>
      <c r="E20" s="11">
        <v>2</v>
      </c>
      <c r="F20" s="11" t="s">
        <v>186</v>
      </c>
      <c r="G20" s="11">
        <v>105</v>
      </c>
      <c r="H20" s="11">
        <v>110</v>
      </c>
      <c r="I20" s="11">
        <v>180</v>
      </c>
      <c r="J20" s="11">
        <v>190</v>
      </c>
      <c r="K20" s="11">
        <v>125</v>
      </c>
      <c r="L20" s="11">
        <v>130</v>
      </c>
      <c r="M20" s="11">
        <v>1.57</v>
      </c>
      <c r="N20" s="11">
        <v>1.53</v>
      </c>
      <c r="O20" s="11">
        <f t="shared" si="0"/>
        <v>1.53</v>
      </c>
      <c r="P20" s="11">
        <v>7.84</v>
      </c>
      <c r="Q20" s="11">
        <v>7.94</v>
      </c>
      <c r="R20" s="11">
        <f t="shared" si="1"/>
        <v>7.84</v>
      </c>
      <c r="S20" s="11">
        <v>4.8499999999999996</v>
      </c>
      <c r="T20" s="11">
        <v>4.8499999999999996</v>
      </c>
      <c r="U20" s="11">
        <f t="shared" si="2"/>
        <v>4.8499999999999996</v>
      </c>
      <c r="V20" s="11" t="s">
        <v>22</v>
      </c>
      <c r="W20" s="11">
        <v>2.2599999999999998</v>
      </c>
      <c r="X20" s="11">
        <v>2.2599999999999998</v>
      </c>
      <c r="Y20" s="11">
        <v>130</v>
      </c>
      <c r="Z20" s="11" t="s">
        <v>199</v>
      </c>
      <c r="AA20" s="11" t="s">
        <v>185</v>
      </c>
    </row>
    <row r="21" spans="1:27" ht="15.75" customHeight="1" x14ac:dyDescent="0.3">
      <c r="A21" s="19">
        <v>4.8611111111111112E-2</v>
      </c>
      <c r="B21" s="8" t="s">
        <v>85</v>
      </c>
      <c r="C21" s="14" t="s">
        <v>86</v>
      </c>
      <c r="D21" s="16" t="s">
        <v>87</v>
      </c>
      <c r="E21" s="21">
        <v>2</v>
      </c>
      <c r="F21" s="21" t="s">
        <v>186</v>
      </c>
      <c r="G21" s="21">
        <v>90</v>
      </c>
      <c r="H21" s="21">
        <v>100</v>
      </c>
      <c r="I21" s="21">
        <v>150</v>
      </c>
      <c r="J21" s="21">
        <v>160</v>
      </c>
      <c r="K21" s="21">
        <v>125</v>
      </c>
      <c r="L21" s="21">
        <v>130</v>
      </c>
      <c r="M21" s="21">
        <v>1.84</v>
      </c>
      <c r="N21" s="21">
        <v>1.73</v>
      </c>
      <c r="O21" s="11">
        <f t="shared" si="0"/>
        <v>1.73</v>
      </c>
      <c r="P21" s="21">
        <v>8.5299999999999994</v>
      </c>
      <c r="Q21" s="21">
        <v>8.6</v>
      </c>
      <c r="R21" s="11">
        <f t="shared" si="1"/>
        <v>8.5299999999999994</v>
      </c>
      <c r="S21" s="21">
        <v>5.05</v>
      </c>
      <c r="T21" s="21">
        <v>4.96</v>
      </c>
      <c r="U21" s="11">
        <f t="shared" si="2"/>
        <v>4.96</v>
      </c>
      <c r="V21" s="21" t="s">
        <v>22</v>
      </c>
      <c r="W21" s="21">
        <v>2.0499999999999998</v>
      </c>
      <c r="X21" s="21">
        <v>2.0499999999999998</v>
      </c>
      <c r="Y21" s="21">
        <v>130</v>
      </c>
      <c r="Z21" s="21">
        <v>131</v>
      </c>
      <c r="AA21" s="21">
        <v>180</v>
      </c>
    </row>
    <row r="22" spans="1:27" ht="15.75" customHeight="1" x14ac:dyDescent="0.3">
      <c r="A22" s="19">
        <v>4.8611111111111112E-2</v>
      </c>
      <c r="B22" s="8" t="s">
        <v>66</v>
      </c>
      <c r="C22" s="9" t="s">
        <v>69</v>
      </c>
      <c r="D22" s="10" t="s">
        <v>70</v>
      </c>
      <c r="E22" s="11">
        <v>2</v>
      </c>
      <c r="F22" s="11" t="s">
        <v>186</v>
      </c>
      <c r="G22" s="11">
        <v>110</v>
      </c>
      <c r="H22" s="11">
        <v>115</v>
      </c>
      <c r="I22" s="11">
        <v>130</v>
      </c>
      <c r="J22" s="11">
        <v>140</v>
      </c>
      <c r="K22" s="11">
        <v>120</v>
      </c>
      <c r="L22" s="11">
        <v>125</v>
      </c>
      <c r="M22" s="11"/>
      <c r="N22" s="11"/>
      <c r="O22" s="11">
        <f t="shared" si="0"/>
        <v>0</v>
      </c>
      <c r="P22" s="11"/>
      <c r="Q22" s="11"/>
      <c r="R22" s="11">
        <f t="shared" si="1"/>
        <v>0</v>
      </c>
      <c r="S22" s="11"/>
      <c r="T22" s="11"/>
      <c r="U22" s="11">
        <f t="shared" si="2"/>
        <v>0</v>
      </c>
      <c r="V22" s="11"/>
      <c r="W22" s="11"/>
      <c r="X22" s="11">
        <f t="shared" ref="X22:X23" si="5">IF(V22&gt;W22,V22,W22)</f>
        <v>0</v>
      </c>
      <c r="Y22" s="11">
        <v>130</v>
      </c>
      <c r="Z22" s="11" t="s">
        <v>200</v>
      </c>
      <c r="AA22" s="11" t="s">
        <v>201</v>
      </c>
    </row>
    <row r="23" spans="1:27" ht="15.75" customHeight="1" x14ac:dyDescent="0.3">
      <c r="A23" s="19">
        <v>9.0277777777777776E-2</v>
      </c>
      <c r="B23" s="8" t="s">
        <v>17</v>
      </c>
      <c r="C23" s="9" t="s">
        <v>18</v>
      </c>
      <c r="D23" s="10" t="s">
        <v>19</v>
      </c>
      <c r="E23" s="11">
        <v>2</v>
      </c>
      <c r="F23" s="11" t="s">
        <v>186</v>
      </c>
      <c r="G23" s="11">
        <v>115</v>
      </c>
      <c r="H23" s="11">
        <v>115</v>
      </c>
      <c r="I23" s="11">
        <v>140</v>
      </c>
      <c r="J23" s="11">
        <v>140</v>
      </c>
      <c r="K23" s="11">
        <v>120</v>
      </c>
      <c r="L23" s="11">
        <v>125</v>
      </c>
      <c r="M23" s="11">
        <v>1.52</v>
      </c>
      <c r="N23" s="11">
        <v>1.45</v>
      </c>
      <c r="O23" s="11">
        <f t="shared" si="0"/>
        <v>1.45</v>
      </c>
      <c r="P23" s="11">
        <v>7.28</v>
      </c>
      <c r="Q23" s="11">
        <v>7.62</v>
      </c>
      <c r="R23" s="11">
        <f t="shared" si="1"/>
        <v>7.28</v>
      </c>
      <c r="S23" s="11">
        <v>4.3899999999999997</v>
      </c>
      <c r="T23" s="11">
        <v>4.5</v>
      </c>
      <c r="U23" s="11">
        <f t="shared" si="2"/>
        <v>4.3899999999999997</v>
      </c>
      <c r="V23" s="11">
        <v>2.68</v>
      </c>
      <c r="W23" s="11">
        <v>2.7</v>
      </c>
      <c r="X23" s="11">
        <f t="shared" si="5"/>
        <v>2.7</v>
      </c>
      <c r="Y23" s="11">
        <v>120</v>
      </c>
      <c r="Z23" s="11" t="s">
        <v>202</v>
      </c>
      <c r="AA23" s="11">
        <v>172</v>
      </c>
    </row>
    <row r="24" spans="1:27" ht="15.75" customHeight="1" x14ac:dyDescent="0.3">
      <c r="A24" s="19">
        <v>4.8611111111111112E-2</v>
      </c>
      <c r="B24" s="8" t="s">
        <v>49</v>
      </c>
      <c r="C24" s="14" t="s">
        <v>52</v>
      </c>
      <c r="D24" s="16" t="s">
        <v>53</v>
      </c>
      <c r="E24" s="21">
        <v>2</v>
      </c>
      <c r="F24" s="21" t="s">
        <v>186</v>
      </c>
      <c r="G24" s="21">
        <v>110</v>
      </c>
      <c r="H24" s="21">
        <v>120</v>
      </c>
      <c r="I24" s="21">
        <v>160</v>
      </c>
      <c r="J24" s="21">
        <v>190</v>
      </c>
      <c r="K24" s="21">
        <v>120</v>
      </c>
      <c r="L24" s="21">
        <v>125</v>
      </c>
      <c r="M24" s="21">
        <v>1.63</v>
      </c>
      <c r="N24" s="21">
        <v>1.58</v>
      </c>
      <c r="O24" s="11">
        <f t="shared" si="0"/>
        <v>1.58</v>
      </c>
      <c r="P24" s="21">
        <v>7.66</v>
      </c>
      <c r="Q24" s="21">
        <v>7.53</v>
      </c>
      <c r="R24" s="11">
        <f t="shared" si="1"/>
        <v>7.53</v>
      </c>
      <c r="S24" s="21">
        <v>5.23</v>
      </c>
      <c r="T24" s="21">
        <v>4.7699999999999996</v>
      </c>
      <c r="U24" s="11">
        <f t="shared" si="2"/>
        <v>4.7699999999999996</v>
      </c>
      <c r="V24" s="21">
        <v>2.4300000000000002</v>
      </c>
      <c r="W24" s="21" t="s">
        <v>22</v>
      </c>
      <c r="X24" s="21">
        <v>2.4300000000000002</v>
      </c>
      <c r="Y24" s="21">
        <v>120</v>
      </c>
      <c r="Z24" s="21" t="s">
        <v>203</v>
      </c>
      <c r="AA24" s="21">
        <v>178</v>
      </c>
    </row>
    <row r="25" spans="1:27" ht="14.4" x14ac:dyDescent="0.3">
      <c r="A25" s="19">
        <v>4.8611111111111112E-2</v>
      </c>
      <c r="B25" s="8" t="s">
        <v>17</v>
      </c>
      <c r="C25" s="9" t="s">
        <v>41</v>
      </c>
      <c r="D25" s="10" t="s">
        <v>42</v>
      </c>
      <c r="E25" s="11">
        <v>3</v>
      </c>
      <c r="F25" s="11" t="s">
        <v>204</v>
      </c>
      <c r="G25" s="11">
        <v>105</v>
      </c>
      <c r="H25" s="11">
        <v>110</v>
      </c>
      <c r="I25" s="11">
        <v>150</v>
      </c>
      <c r="J25" s="11">
        <v>160</v>
      </c>
      <c r="K25" s="11">
        <v>110</v>
      </c>
      <c r="L25" s="11">
        <v>120</v>
      </c>
      <c r="M25" s="11"/>
      <c r="N25" s="11"/>
      <c r="O25" s="11">
        <f t="shared" si="0"/>
        <v>0</v>
      </c>
      <c r="P25" s="11"/>
      <c r="Q25" s="11"/>
      <c r="R25" s="11">
        <f t="shared" si="1"/>
        <v>0</v>
      </c>
      <c r="S25" s="11"/>
      <c r="T25" s="11"/>
      <c r="U25" s="11">
        <f t="shared" si="2"/>
        <v>0</v>
      </c>
      <c r="V25" s="11"/>
      <c r="W25" s="11"/>
      <c r="X25" s="11">
        <f t="shared" ref="X25:X28" si="6">IF(V25&gt;W25,V25,W25)</f>
        <v>0</v>
      </c>
      <c r="Y25" s="11">
        <v>120</v>
      </c>
      <c r="Z25" s="11" t="s">
        <v>205</v>
      </c>
      <c r="AA25" s="11" t="s">
        <v>206</v>
      </c>
    </row>
    <row r="26" spans="1:27" ht="15.75" customHeight="1" x14ac:dyDescent="0.3">
      <c r="A26" s="19">
        <v>9.0277777777777776E-2</v>
      </c>
      <c r="B26" s="8" t="s">
        <v>66</v>
      </c>
      <c r="C26" s="9" t="s">
        <v>67</v>
      </c>
      <c r="D26" s="10" t="s">
        <v>68</v>
      </c>
      <c r="E26" s="11">
        <v>2</v>
      </c>
      <c r="F26" s="11" t="s">
        <v>186</v>
      </c>
      <c r="G26" s="11">
        <v>115</v>
      </c>
      <c r="H26" s="11">
        <v>115</v>
      </c>
      <c r="I26" s="11">
        <v>160</v>
      </c>
      <c r="J26" s="11">
        <v>160</v>
      </c>
      <c r="K26" s="11">
        <v>120</v>
      </c>
      <c r="L26" s="11">
        <v>125</v>
      </c>
      <c r="M26" s="11"/>
      <c r="N26" s="11"/>
      <c r="O26" s="11">
        <f t="shared" si="0"/>
        <v>0</v>
      </c>
      <c r="P26" s="11"/>
      <c r="Q26" s="11"/>
      <c r="R26" s="11">
        <f t="shared" si="1"/>
        <v>0</v>
      </c>
      <c r="S26" s="11"/>
      <c r="T26" s="11"/>
      <c r="U26" s="11">
        <f t="shared" si="2"/>
        <v>0</v>
      </c>
      <c r="V26" s="11"/>
      <c r="W26" s="11"/>
      <c r="X26" s="11">
        <f t="shared" si="6"/>
        <v>0</v>
      </c>
      <c r="Y26" s="11">
        <v>120</v>
      </c>
      <c r="Z26" s="11"/>
      <c r="AA26" s="11"/>
    </row>
    <row r="27" spans="1:27" ht="15.75" customHeight="1" x14ac:dyDescent="0.3">
      <c r="A27" s="19">
        <v>4.8611111111111112E-2</v>
      </c>
      <c r="B27" s="8" t="s">
        <v>85</v>
      </c>
      <c r="C27" s="14" t="s">
        <v>105</v>
      </c>
      <c r="D27" s="16"/>
      <c r="E27" s="21">
        <v>4</v>
      </c>
      <c r="F27" s="21" t="s">
        <v>207</v>
      </c>
      <c r="G27" s="21"/>
      <c r="H27" s="21"/>
      <c r="I27" s="21"/>
      <c r="J27" s="21"/>
      <c r="K27" s="21"/>
      <c r="L27" s="21"/>
      <c r="M27" s="21">
        <v>1.68</v>
      </c>
      <c r="N27" s="21">
        <v>1.64</v>
      </c>
      <c r="O27" s="11">
        <f t="shared" si="0"/>
        <v>1.64</v>
      </c>
      <c r="P27" s="21">
        <v>8</v>
      </c>
      <c r="Q27" s="21">
        <v>8</v>
      </c>
      <c r="R27" s="11">
        <f t="shared" si="1"/>
        <v>8</v>
      </c>
      <c r="S27" s="21">
        <v>5.01</v>
      </c>
      <c r="T27" s="21">
        <v>5.18</v>
      </c>
      <c r="U27" s="11">
        <f t="shared" si="2"/>
        <v>5.01</v>
      </c>
      <c r="V27" s="21" t="s">
        <v>22</v>
      </c>
      <c r="W27" s="21" t="s">
        <v>22</v>
      </c>
      <c r="X27" s="11" t="str">
        <f t="shared" si="6"/>
        <v>F</v>
      </c>
      <c r="Y27" s="21">
        <v>115</v>
      </c>
      <c r="Z27" s="21" t="s">
        <v>208</v>
      </c>
      <c r="AA27" s="21" t="s">
        <v>209</v>
      </c>
    </row>
    <row r="28" spans="1:27" ht="15.75" customHeight="1" x14ac:dyDescent="0.3">
      <c r="A28" s="19">
        <v>4.8611111111111112E-2</v>
      </c>
      <c r="B28" s="8" t="s">
        <v>17</v>
      </c>
      <c r="C28" s="9" t="s">
        <v>33</v>
      </c>
      <c r="D28" s="10" t="s">
        <v>34</v>
      </c>
      <c r="E28" s="11">
        <v>3</v>
      </c>
      <c r="F28" s="11" t="s">
        <v>204</v>
      </c>
      <c r="G28" s="11">
        <v>110</v>
      </c>
      <c r="H28" s="11">
        <v>115</v>
      </c>
      <c r="I28" s="11">
        <v>140</v>
      </c>
      <c r="J28" s="11">
        <v>150</v>
      </c>
      <c r="K28" s="11">
        <v>115</v>
      </c>
      <c r="L28" s="11">
        <v>120</v>
      </c>
      <c r="M28" s="11">
        <v>1.47</v>
      </c>
      <c r="N28" s="11">
        <v>1.45</v>
      </c>
      <c r="O28" s="11">
        <f t="shared" si="0"/>
        <v>1.45</v>
      </c>
      <c r="P28" s="11">
        <v>7.35</v>
      </c>
      <c r="Q28" s="11">
        <v>7.72</v>
      </c>
      <c r="R28" s="11">
        <f t="shared" si="1"/>
        <v>7.35</v>
      </c>
      <c r="S28" s="11">
        <v>4.41</v>
      </c>
      <c r="T28" s="11">
        <v>4.45</v>
      </c>
      <c r="U28" s="11">
        <f t="shared" si="2"/>
        <v>4.41</v>
      </c>
      <c r="V28" s="11">
        <v>2.56</v>
      </c>
      <c r="W28" s="11">
        <v>2.65</v>
      </c>
      <c r="X28" s="11">
        <f t="shared" si="6"/>
        <v>2.65</v>
      </c>
      <c r="Y28" s="11">
        <v>115</v>
      </c>
      <c r="Z28" s="11" t="s">
        <v>210</v>
      </c>
      <c r="AA28" s="11" t="s">
        <v>211</v>
      </c>
    </row>
    <row r="29" spans="1:27" ht="15.75" customHeight="1" x14ac:dyDescent="0.3">
      <c r="A29" s="19">
        <v>4.8611111111111112E-2</v>
      </c>
      <c r="B29" s="8" t="s">
        <v>17</v>
      </c>
      <c r="C29" s="9" t="s">
        <v>20</v>
      </c>
      <c r="D29" s="10" t="s">
        <v>21</v>
      </c>
      <c r="E29" s="11">
        <v>3</v>
      </c>
      <c r="F29" s="11" t="s">
        <v>204</v>
      </c>
      <c r="G29" s="11">
        <v>90</v>
      </c>
      <c r="H29" s="11">
        <v>100</v>
      </c>
      <c r="I29" s="11">
        <v>140</v>
      </c>
      <c r="J29" s="11">
        <v>150</v>
      </c>
      <c r="K29" s="11">
        <v>100</v>
      </c>
      <c r="L29" s="11">
        <v>110</v>
      </c>
      <c r="M29" s="11">
        <v>1.49</v>
      </c>
      <c r="N29" s="11">
        <v>1.48</v>
      </c>
      <c r="O29" s="11">
        <f t="shared" si="0"/>
        <v>1.48</v>
      </c>
      <c r="P29" s="11" t="s">
        <v>22</v>
      </c>
      <c r="Q29" s="11">
        <v>7.54</v>
      </c>
      <c r="R29" s="11">
        <f t="shared" si="1"/>
        <v>7.54</v>
      </c>
      <c r="S29" s="11">
        <v>4.6100000000000003</v>
      </c>
      <c r="T29" s="11">
        <v>4.5999999999999996</v>
      </c>
      <c r="U29" s="11">
        <f t="shared" si="2"/>
        <v>4.5999999999999996</v>
      </c>
      <c r="V29" s="11">
        <v>2.58</v>
      </c>
      <c r="W29" s="11" t="s">
        <v>22</v>
      </c>
      <c r="X29" s="11">
        <v>2.58</v>
      </c>
      <c r="Y29" s="11">
        <v>115</v>
      </c>
      <c r="Z29" s="11" t="s">
        <v>202</v>
      </c>
      <c r="AA29" s="11" t="s">
        <v>212</v>
      </c>
    </row>
    <row r="30" spans="1:27" ht="15.75" customHeight="1" x14ac:dyDescent="0.3">
      <c r="A30" s="19">
        <v>9.0277777777777776E-2</v>
      </c>
      <c r="B30" s="12" t="s">
        <v>131</v>
      </c>
      <c r="C30" s="9" t="s">
        <v>140</v>
      </c>
      <c r="D30" s="10" t="s">
        <v>141</v>
      </c>
      <c r="E30" s="11">
        <v>2</v>
      </c>
      <c r="F30" s="11" t="s">
        <v>186</v>
      </c>
      <c r="G30" s="11">
        <v>120</v>
      </c>
      <c r="H30" s="11">
        <v>130</v>
      </c>
      <c r="I30" s="11">
        <v>140</v>
      </c>
      <c r="J30" s="11">
        <v>150</v>
      </c>
      <c r="K30" s="11">
        <v>115</v>
      </c>
      <c r="L30" s="11">
        <v>120</v>
      </c>
      <c r="M30" s="11">
        <v>1.49</v>
      </c>
      <c r="N30" s="11">
        <v>1.42</v>
      </c>
      <c r="O30" s="11">
        <f t="shared" si="0"/>
        <v>1.42</v>
      </c>
      <c r="P30" s="11">
        <v>7.22</v>
      </c>
      <c r="Q30" s="11">
        <v>6.96</v>
      </c>
      <c r="R30" s="11">
        <f t="shared" si="1"/>
        <v>6.96</v>
      </c>
      <c r="S30" s="11">
        <v>4.2699999999999996</v>
      </c>
      <c r="T30" s="11">
        <v>4.33</v>
      </c>
      <c r="U30" s="11">
        <f t="shared" si="2"/>
        <v>4.2699999999999996</v>
      </c>
      <c r="V30" s="11" t="s">
        <v>22</v>
      </c>
      <c r="W30" s="11">
        <v>2.9</v>
      </c>
      <c r="X30" s="11">
        <v>2.9</v>
      </c>
      <c r="Y30" s="11">
        <v>110</v>
      </c>
      <c r="Z30" s="11"/>
      <c r="AA30" s="11"/>
    </row>
    <row r="31" spans="1:27" ht="15.75" customHeight="1" x14ac:dyDescent="0.3">
      <c r="A31" s="19">
        <v>9.0277777777777776E-2</v>
      </c>
      <c r="B31" s="8" t="s">
        <v>117</v>
      </c>
      <c r="C31" s="14" t="s">
        <v>122</v>
      </c>
      <c r="D31" s="16" t="s">
        <v>123</v>
      </c>
      <c r="E31" s="21">
        <v>3</v>
      </c>
      <c r="F31" s="21" t="s">
        <v>204</v>
      </c>
      <c r="G31" s="21">
        <v>120</v>
      </c>
      <c r="H31" s="21">
        <v>120</v>
      </c>
      <c r="I31" s="21">
        <v>140</v>
      </c>
      <c r="J31" s="21">
        <v>140</v>
      </c>
      <c r="K31" s="21">
        <v>100</v>
      </c>
      <c r="L31" s="21">
        <v>105</v>
      </c>
      <c r="M31" s="21">
        <v>1.39</v>
      </c>
      <c r="N31" s="21">
        <v>1.42</v>
      </c>
      <c r="O31" s="11">
        <f t="shared" si="0"/>
        <v>1.39</v>
      </c>
      <c r="P31" s="21">
        <v>7.13</v>
      </c>
      <c r="Q31" s="21">
        <v>7</v>
      </c>
      <c r="R31" s="11">
        <f t="shared" si="1"/>
        <v>7</v>
      </c>
      <c r="S31" s="21">
        <v>4.41</v>
      </c>
      <c r="T31" s="21">
        <v>4.2699999999999996</v>
      </c>
      <c r="U31" s="11">
        <f t="shared" si="2"/>
        <v>4.2699999999999996</v>
      </c>
      <c r="V31" s="21" t="s">
        <v>22</v>
      </c>
      <c r="W31" s="21">
        <v>2.64</v>
      </c>
      <c r="X31" s="21">
        <v>2.64</v>
      </c>
      <c r="Y31" s="21">
        <v>110</v>
      </c>
      <c r="Z31" s="21" t="s">
        <v>213</v>
      </c>
      <c r="AA31" s="21">
        <v>177</v>
      </c>
    </row>
    <row r="32" spans="1:27" ht="15.75" customHeight="1" x14ac:dyDescent="0.3">
      <c r="A32" s="19">
        <v>4.8611111111111112E-2</v>
      </c>
      <c r="B32" s="8" t="s">
        <v>17</v>
      </c>
      <c r="C32" s="9" t="s">
        <v>27</v>
      </c>
      <c r="D32" s="10" t="s">
        <v>28</v>
      </c>
      <c r="E32" s="11">
        <v>3</v>
      </c>
      <c r="F32" s="11" t="s">
        <v>204</v>
      </c>
      <c r="G32" s="11">
        <v>100</v>
      </c>
      <c r="H32" s="11">
        <v>105</v>
      </c>
      <c r="I32" s="11">
        <v>150</v>
      </c>
      <c r="J32" s="11">
        <v>155</v>
      </c>
      <c r="K32" s="11">
        <v>100</v>
      </c>
      <c r="L32" s="11">
        <v>110</v>
      </c>
      <c r="M32" s="11">
        <v>1.52</v>
      </c>
      <c r="N32" s="11">
        <v>1.5</v>
      </c>
      <c r="O32" s="11">
        <f t="shared" si="0"/>
        <v>1.5</v>
      </c>
      <c r="P32" s="11">
        <v>7.5</v>
      </c>
      <c r="Q32" s="11">
        <v>7.37</v>
      </c>
      <c r="R32" s="11">
        <f t="shared" si="1"/>
        <v>7.37</v>
      </c>
      <c r="S32" s="11">
        <v>4.71</v>
      </c>
      <c r="T32" s="11">
        <v>4.7</v>
      </c>
      <c r="U32" s="11">
        <f t="shared" si="2"/>
        <v>4.7</v>
      </c>
      <c r="V32" s="11" t="s">
        <v>22</v>
      </c>
      <c r="W32" s="11">
        <v>2.52</v>
      </c>
      <c r="X32" s="11">
        <v>2.52</v>
      </c>
      <c r="Y32" s="11">
        <v>110</v>
      </c>
      <c r="Z32" s="11" t="s">
        <v>214</v>
      </c>
      <c r="AA32" s="11" t="s">
        <v>215</v>
      </c>
    </row>
    <row r="33" spans="1:27" ht="15.75" customHeight="1" x14ac:dyDescent="0.3">
      <c r="A33" s="19">
        <v>4.8611111111111112E-2</v>
      </c>
      <c r="B33" s="8" t="s">
        <v>49</v>
      </c>
      <c r="C33" s="14" t="s">
        <v>64</v>
      </c>
      <c r="D33" s="16"/>
      <c r="E33" s="21">
        <v>3</v>
      </c>
      <c r="F33" s="21" t="s">
        <v>204</v>
      </c>
      <c r="G33" s="21"/>
      <c r="H33" s="21"/>
      <c r="I33" s="21"/>
      <c r="J33" s="21"/>
      <c r="K33" s="21"/>
      <c r="L33" s="21"/>
      <c r="M33" s="21">
        <v>1.55</v>
      </c>
      <c r="N33" s="21">
        <v>1.51</v>
      </c>
      <c r="O33" s="11">
        <f t="shared" si="0"/>
        <v>1.51</v>
      </c>
      <c r="P33" s="21">
        <v>7.63</v>
      </c>
      <c r="Q33" s="21">
        <v>7.44</v>
      </c>
      <c r="R33" s="11">
        <f t="shared" si="1"/>
        <v>7.44</v>
      </c>
      <c r="S33" s="21">
        <v>4.6100000000000003</v>
      </c>
      <c r="T33" s="21">
        <v>4.74</v>
      </c>
      <c r="U33" s="11">
        <f t="shared" si="2"/>
        <v>4.6100000000000003</v>
      </c>
      <c r="V33" s="21">
        <v>2.42</v>
      </c>
      <c r="W33" s="21" t="s">
        <v>22</v>
      </c>
      <c r="X33" s="21">
        <v>2.42</v>
      </c>
      <c r="Y33" s="21">
        <v>110</v>
      </c>
      <c r="Z33" s="21" t="s">
        <v>216</v>
      </c>
      <c r="AA33" s="21">
        <v>181</v>
      </c>
    </row>
    <row r="34" spans="1:27" ht="15.75" customHeight="1" x14ac:dyDescent="0.3">
      <c r="A34" s="19">
        <v>9.0277777777777776E-2</v>
      </c>
      <c r="B34" s="8" t="s">
        <v>117</v>
      </c>
      <c r="C34" s="14" t="s">
        <v>124</v>
      </c>
      <c r="D34" s="16"/>
      <c r="E34" s="21">
        <v>2</v>
      </c>
      <c r="F34" s="21" t="s">
        <v>186</v>
      </c>
      <c r="G34" s="21">
        <v>115</v>
      </c>
      <c r="H34" s="21">
        <v>115</v>
      </c>
      <c r="I34" s="21">
        <v>150</v>
      </c>
      <c r="J34" s="21">
        <v>155</v>
      </c>
      <c r="K34" s="21">
        <v>110</v>
      </c>
      <c r="L34" s="21">
        <v>115</v>
      </c>
      <c r="M34" s="21">
        <v>1.42</v>
      </c>
      <c r="N34" s="21">
        <v>1.47</v>
      </c>
      <c r="O34" s="11">
        <f t="shared" si="0"/>
        <v>1.42</v>
      </c>
      <c r="P34" s="21">
        <v>7.6</v>
      </c>
      <c r="Q34" s="21">
        <v>7.15</v>
      </c>
      <c r="R34" s="11">
        <f t="shared" si="1"/>
        <v>7.15</v>
      </c>
      <c r="S34" s="21">
        <v>4.38</v>
      </c>
      <c r="T34" s="21">
        <v>4.37</v>
      </c>
      <c r="U34" s="11">
        <f t="shared" si="2"/>
        <v>4.37</v>
      </c>
      <c r="V34" s="21">
        <v>2.3199999999999998</v>
      </c>
      <c r="W34" s="21" t="s">
        <v>22</v>
      </c>
      <c r="X34" s="21">
        <v>2.3199999999999998</v>
      </c>
      <c r="Y34" s="21">
        <v>110</v>
      </c>
      <c r="Z34" s="21"/>
      <c r="AA34" s="21"/>
    </row>
    <row r="35" spans="1:27" ht="15.75" customHeight="1" x14ac:dyDescent="0.3">
      <c r="A35" s="19">
        <v>4.8611111111111112E-2</v>
      </c>
      <c r="B35" s="8" t="s">
        <v>85</v>
      </c>
      <c r="C35" s="14" t="s">
        <v>92</v>
      </c>
      <c r="D35" s="16" t="s">
        <v>93</v>
      </c>
      <c r="E35" s="21">
        <v>4</v>
      </c>
      <c r="F35" s="21" t="s">
        <v>207</v>
      </c>
      <c r="G35" s="21">
        <v>90</v>
      </c>
      <c r="H35" s="21">
        <v>100</v>
      </c>
      <c r="I35" s="21">
        <v>140</v>
      </c>
      <c r="J35" s="21">
        <v>150</v>
      </c>
      <c r="K35" s="21">
        <v>90</v>
      </c>
      <c r="L35" s="21">
        <v>100</v>
      </c>
      <c r="M35" s="21">
        <v>1.78</v>
      </c>
      <c r="N35" s="21">
        <v>1.72</v>
      </c>
      <c r="O35" s="11">
        <f t="shared" si="0"/>
        <v>1.72</v>
      </c>
      <c r="P35" s="21">
        <v>8.2200000000000006</v>
      </c>
      <c r="Q35" s="21">
        <v>8.2200000000000006</v>
      </c>
      <c r="R35" s="11">
        <f t="shared" si="1"/>
        <v>8.2200000000000006</v>
      </c>
      <c r="S35" s="21">
        <v>5.0999999999999996</v>
      </c>
      <c r="T35" s="21">
        <v>4.97</v>
      </c>
      <c r="U35" s="11">
        <f t="shared" si="2"/>
        <v>4.97</v>
      </c>
      <c r="V35" s="21">
        <v>2.19</v>
      </c>
      <c r="W35" s="21">
        <v>2.16</v>
      </c>
      <c r="X35" s="11">
        <f>IF(V35&gt;W35,V35,W35)</f>
        <v>2.19</v>
      </c>
      <c r="Y35" s="21">
        <v>110</v>
      </c>
      <c r="Z35" s="21">
        <v>130</v>
      </c>
      <c r="AA35" s="21">
        <v>188</v>
      </c>
    </row>
    <row r="36" spans="1:27" ht="15.75" customHeight="1" x14ac:dyDescent="0.3">
      <c r="A36" s="19">
        <v>9.0277777777777776E-2</v>
      </c>
      <c r="B36" s="8" t="s">
        <v>85</v>
      </c>
      <c r="C36" s="14" t="s">
        <v>94</v>
      </c>
      <c r="D36" s="16" t="s">
        <v>95</v>
      </c>
      <c r="E36" s="21">
        <v>2</v>
      </c>
      <c r="F36" s="21" t="s">
        <v>186</v>
      </c>
      <c r="G36" s="21">
        <v>90</v>
      </c>
      <c r="H36" s="21">
        <v>100</v>
      </c>
      <c r="I36" s="21">
        <v>150</v>
      </c>
      <c r="J36" s="21">
        <v>160</v>
      </c>
      <c r="K36" s="21">
        <v>115</v>
      </c>
      <c r="L36" s="21">
        <v>120</v>
      </c>
      <c r="M36" s="21">
        <v>1.75</v>
      </c>
      <c r="N36" s="21">
        <v>1.75</v>
      </c>
      <c r="O36" s="11">
        <f t="shared" si="0"/>
        <v>1.75</v>
      </c>
      <c r="P36" s="21">
        <v>8.18</v>
      </c>
      <c r="Q36" s="21">
        <v>8.5299999999999994</v>
      </c>
      <c r="R36" s="11">
        <f t="shared" si="1"/>
        <v>8.18</v>
      </c>
      <c r="S36" s="21">
        <v>5.25</v>
      </c>
      <c r="T36" s="21">
        <v>5.13</v>
      </c>
      <c r="U36" s="11">
        <f t="shared" si="2"/>
        <v>5.13</v>
      </c>
      <c r="V36" s="21" t="s">
        <v>22</v>
      </c>
      <c r="W36" s="21">
        <v>1.91</v>
      </c>
      <c r="X36" s="21">
        <v>1.91</v>
      </c>
      <c r="Y36" s="21">
        <v>110</v>
      </c>
      <c r="Z36" s="21"/>
      <c r="AA36" s="17"/>
    </row>
    <row r="37" spans="1:27" ht="15.75" customHeight="1" x14ac:dyDescent="0.3">
      <c r="A37" s="19">
        <v>9.0277777777777776E-2</v>
      </c>
      <c r="B37" s="8" t="s">
        <v>85</v>
      </c>
      <c r="C37" s="14" t="s">
        <v>103</v>
      </c>
      <c r="D37" s="16"/>
      <c r="E37" s="21">
        <v>4</v>
      </c>
      <c r="F37" s="21" t="s">
        <v>207</v>
      </c>
      <c r="G37" s="17"/>
      <c r="H37" s="17"/>
      <c r="I37" s="17"/>
      <c r="J37" s="17"/>
      <c r="K37" s="21"/>
      <c r="L37" s="21"/>
      <c r="M37" s="21">
        <v>1.87</v>
      </c>
      <c r="N37" s="21">
        <v>1.78</v>
      </c>
      <c r="O37" s="11">
        <f t="shared" si="0"/>
        <v>1.78</v>
      </c>
      <c r="P37" s="21">
        <v>8.81</v>
      </c>
      <c r="Q37" s="21">
        <v>9.0399999999999991</v>
      </c>
      <c r="R37" s="11">
        <f t="shared" si="1"/>
        <v>8.81</v>
      </c>
      <c r="S37" s="21">
        <v>5.21</v>
      </c>
      <c r="T37" s="21">
        <v>5.48</v>
      </c>
      <c r="U37" s="11">
        <f t="shared" si="2"/>
        <v>5.21</v>
      </c>
      <c r="V37" s="21">
        <v>1.88</v>
      </c>
      <c r="W37" s="21">
        <v>1.86</v>
      </c>
      <c r="X37" s="11">
        <f t="shared" ref="X37:X45" si="7">IF(V37&gt;W37,V37,W37)</f>
        <v>1.88</v>
      </c>
      <c r="Y37" s="21">
        <v>110</v>
      </c>
      <c r="Z37" s="21" t="s">
        <v>217</v>
      </c>
      <c r="AA37" s="21" t="s">
        <v>218</v>
      </c>
    </row>
    <row r="38" spans="1:27" ht="15.75" customHeight="1" x14ac:dyDescent="0.3">
      <c r="A38" s="19">
        <v>9.0277777777777776E-2</v>
      </c>
      <c r="B38" s="8" t="s">
        <v>17</v>
      </c>
      <c r="C38" s="9" t="s">
        <v>29</v>
      </c>
      <c r="D38" s="10" t="s">
        <v>30</v>
      </c>
      <c r="E38" s="11">
        <v>3</v>
      </c>
      <c r="F38" s="11" t="s">
        <v>204</v>
      </c>
      <c r="G38" s="12"/>
      <c r="H38" s="12"/>
      <c r="I38" s="12"/>
      <c r="J38" s="12"/>
      <c r="K38" s="11">
        <v>100</v>
      </c>
      <c r="L38" s="11">
        <v>105</v>
      </c>
      <c r="M38" s="12"/>
      <c r="N38" s="12"/>
      <c r="O38" s="11">
        <f t="shared" si="0"/>
        <v>0</v>
      </c>
      <c r="P38" s="11"/>
      <c r="Q38" s="11"/>
      <c r="R38" s="11">
        <f t="shared" si="1"/>
        <v>0</v>
      </c>
      <c r="S38" s="12"/>
      <c r="T38" s="12"/>
      <c r="U38" s="11">
        <f t="shared" si="2"/>
        <v>0</v>
      </c>
      <c r="V38" s="12"/>
      <c r="W38" s="12"/>
      <c r="X38" s="11">
        <f t="shared" si="7"/>
        <v>0</v>
      </c>
      <c r="Y38" s="11">
        <v>110</v>
      </c>
      <c r="Z38" s="12"/>
      <c r="AA38" s="12"/>
    </row>
    <row r="39" spans="1:27" ht="15.75" customHeight="1" x14ac:dyDescent="0.3">
      <c r="A39" s="19">
        <v>9.0277777777777776E-2</v>
      </c>
      <c r="B39" s="12" t="s">
        <v>131</v>
      </c>
      <c r="C39" s="9" t="s">
        <v>132</v>
      </c>
      <c r="D39" s="10" t="s">
        <v>133</v>
      </c>
      <c r="E39" s="11">
        <v>3</v>
      </c>
      <c r="F39" s="11" t="s">
        <v>204</v>
      </c>
      <c r="G39" s="11">
        <v>80</v>
      </c>
      <c r="H39" s="11">
        <v>85</v>
      </c>
      <c r="I39" s="11">
        <v>140</v>
      </c>
      <c r="J39" s="11">
        <v>160</v>
      </c>
      <c r="K39" s="11">
        <v>100</v>
      </c>
      <c r="L39" s="11">
        <v>105</v>
      </c>
      <c r="M39" s="11">
        <v>1.5</v>
      </c>
      <c r="N39" s="11">
        <v>1.51</v>
      </c>
      <c r="O39" s="11">
        <f t="shared" si="0"/>
        <v>1.5</v>
      </c>
      <c r="P39" s="11">
        <v>7.75</v>
      </c>
      <c r="Q39" s="11">
        <v>7.65</v>
      </c>
      <c r="R39" s="11">
        <f t="shared" si="1"/>
        <v>7.65</v>
      </c>
      <c r="S39" s="11">
        <v>4.51</v>
      </c>
      <c r="T39" s="11">
        <v>4.6500000000000004</v>
      </c>
      <c r="U39" s="11">
        <f t="shared" si="2"/>
        <v>4.51</v>
      </c>
      <c r="V39" s="11" t="s">
        <v>22</v>
      </c>
      <c r="W39" s="11" t="s">
        <v>22</v>
      </c>
      <c r="X39" s="11" t="str">
        <f t="shared" si="7"/>
        <v>F</v>
      </c>
      <c r="Y39" s="11">
        <v>105</v>
      </c>
      <c r="Z39" s="11" t="s">
        <v>219</v>
      </c>
      <c r="AA39" s="11">
        <v>182</v>
      </c>
    </row>
    <row r="40" spans="1:27" ht="15.75" customHeight="1" x14ac:dyDescent="0.3">
      <c r="A40" s="19">
        <v>9.0277777777777776E-2</v>
      </c>
      <c r="B40" s="8" t="s">
        <v>17</v>
      </c>
      <c r="C40" s="9" t="s">
        <v>35</v>
      </c>
      <c r="D40" s="10" t="s">
        <v>36</v>
      </c>
      <c r="E40" s="11">
        <v>3</v>
      </c>
      <c r="F40" s="11" t="s">
        <v>204</v>
      </c>
      <c r="G40" s="11">
        <v>110</v>
      </c>
      <c r="H40" s="11">
        <v>115</v>
      </c>
      <c r="I40" s="11">
        <v>150</v>
      </c>
      <c r="J40" s="11">
        <v>155</v>
      </c>
      <c r="K40" s="11">
        <v>90</v>
      </c>
      <c r="L40" s="11">
        <v>100</v>
      </c>
      <c r="M40" s="11">
        <v>1.44</v>
      </c>
      <c r="N40" s="11">
        <v>1.43</v>
      </c>
      <c r="O40" s="11">
        <f t="shared" si="0"/>
        <v>1.43</v>
      </c>
      <c r="P40" s="11">
        <v>6.94</v>
      </c>
      <c r="Q40" s="11">
        <v>7.22</v>
      </c>
      <c r="R40" s="11">
        <f t="shared" si="1"/>
        <v>6.94</v>
      </c>
      <c r="S40" s="11">
        <v>4.5599999999999996</v>
      </c>
      <c r="T40" s="11">
        <v>4.34</v>
      </c>
      <c r="U40" s="11">
        <f t="shared" si="2"/>
        <v>4.34</v>
      </c>
      <c r="V40" s="11">
        <v>2.62</v>
      </c>
      <c r="W40" s="11">
        <v>2.85</v>
      </c>
      <c r="X40" s="11">
        <f t="shared" si="7"/>
        <v>2.85</v>
      </c>
      <c r="Y40" s="11">
        <v>105</v>
      </c>
      <c r="Z40" s="11"/>
      <c r="AA40" s="11"/>
    </row>
    <row r="41" spans="1:27" ht="15.75" customHeight="1" x14ac:dyDescent="0.3">
      <c r="A41" s="19">
        <v>4.8611111111111112E-2</v>
      </c>
      <c r="B41" s="8" t="s">
        <v>17</v>
      </c>
      <c r="C41" s="9" t="s">
        <v>23</v>
      </c>
      <c r="D41" s="10" t="s">
        <v>24</v>
      </c>
      <c r="E41" s="11">
        <v>4</v>
      </c>
      <c r="F41" s="11" t="s">
        <v>207</v>
      </c>
      <c r="G41" s="11">
        <v>80</v>
      </c>
      <c r="H41" s="11">
        <v>90</v>
      </c>
      <c r="I41" s="11">
        <v>110</v>
      </c>
      <c r="J41" s="11">
        <v>120</v>
      </c>
      <c r="K41" s="11">
        <v>95</v>
      </c>
      <c r="L41" s="11">
        <v>100</v>
      </c>
      <c r="M41" s="11">
        <v>1.44</v>
      </c>
      <c r="N41" s="11">
        <v>1.52</v>
      </c>
      <c r="O41" s="11">
        <f t="shared" si="0"/>
        <v>1.44</v>
      </c>
      <c r="P41" s="11">
        <v>7.47</v>
      </c>
      <c r="Q41" s="11">
        <v>7.5</v>
      </c>
      <c r="R41" s="11">
        <f t="shared" si="1"/>
        <v>7.47</v>
      </c>
      <c r="S41" s="11">
        <v>4.75</v>
      </c>
      <c r="T41" s="11">
        <v>4.96</v>
      </c>
      <c r="U41" s="11">
        <f t="shared" si="2"/>
        <v>4.75</v>
      </c>
      <c r="V41" s="11">
        <v>2.59</v>
      </c>
      <c r="W41" s="11">
        <v>2.66</v>
      </c>
      <c r="X41" s="11">
        <f t="shared" si="7"/>
        <v>2.66</v>
      </c>
      <c r="Y41" s="11">
        <v>105</v>
      </c>
      <c r="Z41" s="11" t="s">
        <v>220</v>
      </c>
      <c r="AA41" s="11">
        <v>182</v>
      </c>
    </row>
    <row r="42" spans="1:27" ht="15.75" customHeight="1" x14ac:dyDescent="0.3">
      <c r="A42" s="19">
        <v>9.0277777777777776E-2</v>
      </c>
      <c r="B42" s="8" t="s">
        <v>109</v>
      </c>
      <c r="C42" s="9" t="s">
        <v>110</v>
      </c>
      <c r="D42" s="10" t="s">
        <v>111</v>
      </c>
      <c r="E42" s="11">
        <v>3</v>
      </c>
      <c r="F42" s="11" t="s">
        <v>204</v>
      </c>
      <c r="G42" s="11">
        <v>100</v>
      </c>
      <c r="H42" s="11">
        <v>110</v>
      </c>
      <c r="I42" s="11">
        <v>140</v>
      </c>
      <c r="J42" s="11">
        <v>150</v>
      </c>
      <c r="K42" s="11">
        <v>90</v>
      </c>
      <c r="L42" s="11">
        <v>100</v>
      </c>
      <c r="M42" s="11">
        <v>1.52</v>
      </c>
      <c r="N42" s="11">
        <v>1.43</v>
      </c>
      <c r="O42" s="11">
        <f t="shared" si="0"/>
        <v>1.43</v>
      </c>
      <c r="P42" s="11">
        <v>7.25</v>
      </c>
      <c r="Q42" s="11">
        <v>7.19</v>
      </c>
      <c r="R42" s="11">
        <f t="shared" si="1"/>
        <v>7.19</v>
      </c>
      <c r="S42" s="11">
        <v>4.45</v>
      </c>
      <c r="T42" s="11">
        <v>4.51</v>
      </c>
      <c r="U42" s="11">
        <f t="shared" si="2"/>
        <v>4.45</v>
      </c>
      <c r="V42" s="11">
        <v>2.64</v>
      </c>
      <c r="W42" s="11">
        <v>2.61</v>
      </c>
      <c r="X42" s="11">
        <f t="shared" si="7"/>
        <v>2.64</v>
      </c>
      <c r="Y42" s="11">
        <v>105</v>
      </c>
      <c r="Z42" s="11"/>
      <c r="AA42" s="11"/>
    </row>
    <row r="43" spans="1:27" ht="15.75" customHeight="1" x14ac:dyDescent="0.3">
      <c r="A43" s="19">
        <v>9.0277777777777776E-2</v>
      </c>
      <c r="B43" s="8" t="s">
        <v>49</v>
      </c>
      <c r="C43" s="14" t="s">
        <v>60</v>
      </c>
      <c r="D43" s="16" t="s">
        <v>61</v>
      </c>
      <c r="E43" s="21">
        <v>3</v>
      </c>
      <c r="F43" s="21" t="s">
        <v>204</v>
      </c>
      <c r="G43" s="21">
        <v>100</v>
      </c>
      <c r="H43" s="21">
        <v>105</v>
      </c>
      <c r="I43" s="21">
        <v>120</v>
      </c>
      <c r="J43" s="21">
        <v>130</v>
      </c>
      <c r="K43" s="21">
        <v>100</v>
      </c>
      <c r="L43" s="21">
        <v>105</v>
      </c>
      <c r="M43" s="21">
        <v>1.61</v>
      </c>
      <c r="N43" s="21">
        <v>1.63</v>
      </c>
      <c r="O43" s="11">
        <f t="shared" si="0"/>
        <v>1.61</v>
      </c>
      <c r="P43" s="21">
        <v>7.68</v>
      </c>
      <c r="Q43" s="21">
        <v>7.81</v>
      </c>
      <c r="R43" s="11">
        <f t="shared" si="1"/>
        <v>7.68</v>
      </c>
      <c r="S43" s="21">
        <v>5.3</v>
      </c>
      <c r="T43" s="21">
        <v>4.83</v>
      </c>
      <c r="U43" s="11">
        <f t="shared" si="2"/>
        <v>4.83</v>
      </c>
      <c r="V43" s="21">
        <v>2.2799999999999998</v>
      </c>
      <c r="W43" s="21">
        <v>2.33</v>
      </c>
      <c r="X43" s="11">
        <f t="shared" si="7"/>
        <v>2.33</v>
      </c>
      <c r="Y43" s="21">
        <v>105</v>
      </c>
      <c r="Z43" s="21"/>
      <c r="AA43" s="21"/>
    </row>
    <row r="44" spans="1:27" ht="15.75" customHeight="1" x14ac:dyDescent="0.3">
      <c r="A44" s="19">
        <v>4.8611111111111112E-2</v>
      </c>
      <c r="B44" s="8" t="s">
        <v>17</v>
      </c>
      <c r="C44" s="9" t="s">
        <v>37</v>
      </c>
      <c r="D44" s="10" t="s">
        <v>38</v>
      </c>
      <c r="E44" s="11">
        <v>4</v>
      </c>
      <c r="F44" s="11" t="s">
        <v>207</v>
      </c>
      <c r="G44" s="11">
        <v>90</v>
      </c>
      <c r="H44" s="11">
        <v>95</v>
      </c>
      <c r="I44" s="11">
        <v>120</v>
      </c>
      <c r="J44" s="11">
        <v>130</v>
      </c>
      <c r="K44" s="11">
        <v>90</v>
      </c>
      <c r="L44" s="11">
        <v>100</v>
      </c>
      <c r="M44" s="11">
        <v>1.39</v>
      </c>
      <c r="N44" s="11">
        <v>1.37</v>
      </c>
      <c r="O44" s="11">
        <f t="shared" si="0"/>
        <v>1.37</v>
      </c>
      <c r="P44" s="11">
        <v>6.96</v>
      </c>
      <c r="Q44" s="11">
        <v>7.22</v>
      </c>
      <c r="R44" s="11">
        <f t="shared" si="1"/>
        <v>6.96</v>
      </c>
      <c r="S44" s="11">
        <v>4.4800000000000004</v>
      </c>
      <c r="T44" s="11">
        <v>4.33</v>
      </c>
      <c r="U44" s="11">
        <f t="shared" si="2"/>
        <v>4.33</v>
      </c>
      <c r="V44" s="11">
        <v>2.52</v>
      </c>
      <c r="W44" s="11">
        <v>2.5299999999999998</v>
      </c>
      <c r="X44" s="11">
        <f t="shared" si="7"/>
        <v>2.5299999999999998</v>
      </c>
      <c r="Y44" s="11">
        <v>100</v>
      </c>
      <c r="Z44" s="11" t="s">
        <v>221</v>
      </c>
      <c r="AA44" s="11" t="s">
        <v>222</v>
      </c>
    </row>
    <row r="45" spans="1:27" ht="15.75" customHeight="1" x14ac:dyDescent="0.3">
      <c r="A45" s="19">
        <v>9.0277777777777776E-2</v>
      </c>
      <c r="B45" s="8" t="s">
        <v>109</v>
      </c>
      <c r="C45" s="9" t="s">
        <v>112</v>
      </c>
      <c r="D45" s="10" t="s">
        <v>113</v>
      </c>
      <c r="E45" s="11">
        <v>4</v>
      </c>
      <c r="F45" s="11" t="s">
        <v>207</v>
      </c>
      <c r="G45" s="11">
        <v>80</v>
      </c>
      <c r="H45" s="11">
        <v>90</v>
      </c>
      <c r="I45" s="11">
        <v>120</v>
      </c>
      <c r="J45" s="11">
        <v>130</v>
      </c>
      <c r="K45" s="11">
        <v>95</v>
      </c>
      <c r="L45" s="11">
        <v>100</v>
      </c>
      <c r="M45" s="11">
        <v>1.6</v>
      </c>
      <c r="N45" s="11">
        <v>1.52</v>
      </c>
      <c r="O45" s="11">
        <f t="shared" si="0"/>
        <v>1.52</v>
      </c>
      <c r="P45" s="11">
        <v>7.32</v>
      </c>
      <c r="Q45" s="11">
        <v>7.68</v>
      </c>
      <c r="R45" s="11">
        <f t="shared" si="1"/>
        <v>7.32</v>
      </c>
      <c r="S45" s="11">
        <v>4.4800000000000004</v>
      </c>
      <c r="T45" s="11">
        <v>4.5999999999999996</v>
      </c>
      <c r="U45" s="11">
        <f t="shared" si="2"/>
        <v>4.4800000000000004</v>
      </c>
      <c r="V45" s="11">
        <v>2.39</v>
      </c>
      <c r="W45" s="11">
        <v>2.46</v>
      </c>
      <c r="X45" s="11">
        <f t="shared" si="7"/>
        <v>2.46</v>
      </c>
      <c r="Y45" s="11">
        <v>100</v>
      </c>
      <c r="Z45" s="11" t="s">
        <v>182</v>
      </c>
      <c r="AA45" s="11" t="s">
        <v>211</v>
      </c>
    </row>
    <row r="46" spans="1:27" ht="15.75" customHeight="1" x14ac:dyDescent="0.3">
      <c r="A46" s="19">
        <v>9.0277777777777776E-2</v>
      </c>
      <c r="B46" s="12" t="s">
        <v>131</v>
      </c>
      <c r="C46" s="9" t="s">
        <v>136</v>
      </c>
      <c r="D46" s="10" t="s">
        <v>137</v>
      </c>
      <c r="E46" s="11">
        <v>4</v>
      </c>
      <c r="F46" s="11" t="s">
        <v>207</v>
      </c>
      <c r="G46" s="12"/>
      <c r="H46" s="12"/>
      <c r="I46" s="12"/>
      <c r="J46" s="12"/>
      <c r="K46" s="11">
        <v>90</v>
      </c>
      <c r="L46" s="11">
        <v>95</v>
      </c>
      <c r="M46" s="11">
        <v>1.55</v>
      </c>
      <c r="N46" s="11">
        <v>1.56</v>
      </c>
      <c r="O46" s="11">
        <f t="shared" si="0"/>
        <v>1.55</v>
      </c>
      <c r="P46" s="11">
        <v>7.53</v>
      </c>
      <c r="Q46" s="11">
        <v>7.56</v>
      </c>
      <c r="R46" s="11">
        <f t="shared" si="1"/>
        <v>7.53</v>
      </c>
      <c r="S46" s="11">
        <v>4.6399999999999997</v>
      </c>
      <c r="T46" s="11">
        <v>4.78</v>
      </c>
      <c r="U46" s="11">
        <f t="shared" si="2"/>
        <v>4.6399999999999997</v>
      </c>
      <c r="V46" s="11">
        <v>2.3199999999999998</v>
      </c>
      <c r="W46" s="11" t="s">
        <v>22</v>
      </c>
      <c r="X46" s="11">
        <v>2.3199999999999998</v>
      </c>
      <c r="Y46" s="11">
        <v>100</v>
      </c>
      <c r="Z46" s="11">
        <v>82</v>
      </c>
      <c r="AA46" s="11">
        <v>184</v>
      </c>
    </row>
    <row r="47" spans="1:27" ht="15.75" customHeight="1" x14ac:dyDescent="0.3">
      <c r="A47" s="19">
        <v>9.0277777777777776E-2</v>
      </c>
      <c r="B47" s="8" t="s">
        <v>17</v>
      </c>
      <c r="C47" s="9" t="s">
        <v>25</v>
      </c>
      <c r="D47" s="10" t="s">
        <v>26</v>
      </c>
      <c r="E47" s="11">
        <v>3</v>
      </c>
      <c r="F47" s="11" t="s">
        <v>204</v>
      </c>
      <c r="G47" s="11">
        <v>95</v>
      </c>
      <c r="H47" s="11">
        <v>110</v>
      </c>
      <c r="I47" s="11">
        <v>120</v>
      </c>
      <c r="J47" s="11">
        <v>130</v>
      </c>
      <c r="K47" s="11">
        <v>90</v>
      </c>
      <c r="L47" s="11">
        <v>100</v>
      </c>
      <c r="M47" s="11"/>
      <c r="N47" s="11"/>
      <c r="O47" s="11">
        <f t="shared" si="0"/>
        <v>0</v>
      </c>
      <c r="P47" s="11"/>
      <c r="Q47" s="11"/>
      <c r="R47" s="11">
        <f t="shared" si="1"/>
        <v>0</v>
      </c>
      <c r="S47" s="11"/>
      <c r="T47" s="11"/>
      <c r="U47" s="11">
        <f t="shared" si="2"/>
        <v>0</v>
      </c>
      <c r="V47" s="11"/>
      <c r="W47" s="11"/>
      <c r="X47" s="11">
        <f t="shared" ref="X47:X53" si="8">IF(V47&gt;W47,V47,W47)</f>
        <v>0</v>
      </c>
      <c r="Y47" s="11">
        <v>100</v>
      </c>
      <c r="Z47" s="11"/>
      <c r="AA47" s="11"/>
    </row>
    <row r="48" spans="1:27" ht="15.75" customHeight="1" x14ac:dyDescent="0.3">
      <c r="A48" s="19">
        <v>4.8611111111111112E-2</v>
      </c>
      <c r="B48" s="8" t="s">
        <v>17</v>
      </c>
      <c r="C48" s="9" t="s">
        <v>47</v>
      </c>
      <c r="D48" s="10"/>
      <c r="E48" s="11">
        <v>5</v>
      </c>
      <c r="F48" s="11" t="s">
        <v>223</v>
      </c>
      <c r="G48" s="11"/>
      <c r="H48" s="11"/>
      <c r="I48" s="11"/>
      <c r="J48" s="11"/>
      <c r="K48" s="11"/>
      <c r="L48" s="11"/>
      <c r="M48" s="11"/>
      <c r="N48" s="11"/>
      <c r="O48" s="11">
        <f t="shared" si="0"/>
        <v>0</v>
      </c>
      <c r="P48" s="11"/>
      <c r="Q48" s="11"/>
      <c r="R48" s="11">
        <f t="shared" si="1"/>
        <v>0</v>
      </c>
      <c r="S48" s="11"/>
      <c r="T48" s="11"/>
      <c r="U48" s="11">
        <f t="shared" si="2"/>
        <v>0</v>
      </c>
      <c r="V48" s="11"/>
      <c r="W48" s="11"/>
      <c r="X48" s="11">
        <f t="shared" si="8"/>
        <v>0</v>
      </c>
      <c r="Y48" s="11">
        <v>100</v>
      </c>
      <c r="Z48" s="11" t="s">
        <v>224</v>
      </c>
      <c r="AA48" s="11">
        <v>183</v>
      </c>
    </row>
    <row r="49" spans="1:27" ht="15.75" customHeight="1" x14ac:dyDescent="0.3">
      <c r="A49" s="19">
        <v>9.0277777777777776E-2</v>
      </c>
      <c r="B49" s="12" t="s">
        <v>131</v>
      </c>
      <c r="C49" s="9" t="s">
        <v>134</v>
      </c>
      <c r="D49" s="10" t="s">
        <v>135</v>
      </c>
      <c r="E49" s="11">
        <v>4</v>
      </c>
      <c r="F49" s="11" t="s">
        <v>207</v>
      </c>
      <c r="G49" s="11">
        <v>90</v>
      </c>
      <c r="H49" s="11">
        <v>95</v>
      </c>
      <c r="I49" s="11">
        <v>130</v>
      </c>
      <c r="J49" s="11">
        <v>145</v>
      </c>
      <c r="K49" s="11">
        <v>90</v>
      </c>
      <c r="L49" s="11">
        <v>95</v>
      </c>
      <c r="M49" s="11"/>
      <c r="N49" s="11"/>
      <c r="O49" s="11">
        <f t="shared" si="0"/>
        <v>0</v>
      </c>
      <c r="P49" s="11"/>
      <c r="Q49" s="11"/>
      <c r="R49" s="11">
        <f t="shared" si="1"/>
        <v>0</v>
      </c>
      <c r="S49" s="11"/>
      <c r="T49" s="11"/>
      <c r="U49" s="11">
        <f t="shared" si="2"/>
        <v>0</v>
      </c>
      <c r="V49" s="11"/>
      <c r="W49" s="11"/>
      <c r="X49" s="11">
        <f t="shared" si="8"/>
        <v>0</v>
      </c>
      <c r="Y49" s="11">
        <v>100</v>
      </c>
      <c r="Z49" s="11" t="s">
        <v>225</v>
      </c>
      <c r="AA49" s="11">
        <v>168</v>
      </c>
    </row>
    <row r="50" spans="1:27" ht="15.75" customHeight="1" x14ac:dyDescent="0.3">
      <c r="A50" s="19">
        <v>4.8611111111111112E-2</v>
      </c>
      <c r="B50" s="12" t="s">
        <v>126</v>
      </c>
      <c r="C50" s="9" t="s">
        <v>127</v>
      </c>
      <c r="D50" s="10" t="s">
        <v>128</v>
      </c>
      <c r="E50" s="11">
        <v>4</v>
      </c>
      <c r="F50" s="11" t="s">
        <v>207</v>
      </c>
      <c r="G50" s="11">
        <v>85</v>
      </c>
      <c r="H50" s="11">
        <v>90</v>
      </c>
      <c r="I50" s="11">
        <v>130</v>
      </c>
      <c r="J50" s="11">
        <v>140</v>
      </c>
      <c r="K50" s="11">
        <v>95</v>
      </c>
      <c r="L50" s="11">
        <v>100</v>
      </c>
      <c r="M50" s="11"/>
      <c r="N50" s="11"/>
      <c r="O50" s="11">
        <f t="shared" si="0"/>
        <v>0</v>
      </c>
      <c r="P50" s="11"/>
      <c r="Q50" s="11"/>
      <c r="R50" s="11">
        <f t="shared" si="1"/>
        <v>0</v>
      </c>
      <c r="S50" s="11"/>
      <c r="T50" s="11"/>
      <c r="U50" s="11">
        <f t="shared" si="2"/>
        <v>0</v>
      </c>
      <c r="V50" s="11"/>
      <c r="W50" s="11"/>
      <c r="X50" s="11">
        <f t="shared" si="8"/>
        <v>0</v>
      </c>
      <c r="Y50" s="11">
        <v>100</v>
      </c>
      <c r="Z50" s="11" t="s">
        <v>200</v>
      </c>
      <c r="AA50" s="11">
        <v>181</v>
      </c>
    </row>
    <row r="51" spans="1:27" ht="15.75" customHeight="1" x14ac:dyDescent="0.3">
      <c r="A51" s="19">
        <v>4.8611111111111112E-2</v>
      </c>
      <c r="B51" s="8" t="s">
        <v>17</v>
      </c>
      <c r="C51" s="9" t="s">
        <v>45</v>
      </c>
      <c r="D51" s="10"/>
      <c r="E51" s="11">
        <v>5</v>
      </c>
      <c r="F51" s="11" t="s">
        <v>223</v>
      </c>
      <c r="G51" s="11">
        <v>100</v>
      </c>
      <c r="H51" s="11">
        <v>105</v>
      </c>
      <c r="I51" s="11">
        <v>120</v>
      </c>
      <c r="J51" s="11">
        <v>130</v>
      </c>
      <c r="K51" s="11">
        <v>80</v>
      </c>
      <c r="L51" s="11">
        <v>90</v>
      </c>
      <c r="M51" s="11">
        <v>1.39</v>
      </c>
      <c r="N51" s="11">
        <v>1.42</v>
      </c>
      <c r="O51" s="11">
        <f t="shared" si="0"/>
        <v>1.39</v>
      </c>
      <c r="P51" s="11">
        <v>7.34</v>
      </c>
      <c r="Q51" s="11">
        <v>7.04</v>
      </c>
      <c r="R51" s="11">
        <f t="shared" si="1"/>
        <v>7.04</v>
      </c>
      <c r="S51" s="11">
        <v>4.33</v>
      </c>
      <c r="T51" s="11">
        <v>4.42</v>
      </c>
      <c r="U51" s="11">
        <f t="shared" si="2"/>
        <v>4.33</v>
      </c>
      <c r="V51" s="11">
        <v>2.63</v>
      </c>
      <c r="W51" s="11">
        <v>2.7</v>
      </c>
      <c r="X51" s="11">
        <f t="shared" si="8"/>
        <v>2.7</v>
      </c>
      <c r="Y51" s="11">
        <v>95</v>
      </c>
      <c r="Z51" s="11">
        <v>75</v>
      </c>
      <c r="AA51" s="11">
        <v>177</v>
      </c>
    </row>
    <row r="52" spans="1:27" ht="15.75" customHeight="1" x14ac:dyDescent="0.3">
      <c r="A52" s="19">
        <v>4.8611111111111112E-2</v>
      </c>
      <c r="B52" s="8" t="s">
        <v>17</v>
      </c>
      <c r="C52" s="9" t="s">
        <v>43</v>
      </c>
      <c r="D52" s="10"/>
      <c r="E52" s="11">
        <v>3</v>
      </c>
      <c r="F52" s="11" t="s">
        <v>204</v>
      </c>
      <c r="G52" s="11"/>
      <c r="H52" s="11"/>
      <c r="I52" s="11"/>
      <c r="J52" s="11"/>
      <c r="K52" s="11"/>
      <c r="L52" s="11"/>
      <c r="M52" s="11">
        <v>1.35</v>
      </c>
      <c r="N52" s="11">
        <v>1.45</v>
      </c>
      <c r="O52" s="11">
        <f t="shared" si="0"/>
        <v>1.35</v>
      </c>
      <c r="P52" s="11">
        <v>6.91</v>
      </c>
      <c r="Q52" s="11">
        <v>6.66</v>
      </c>
      <c r="R52" s="11">
        <f t="shared" si="1"/>
        <v>6.66</v>
      </c>
      <c r="S52" s="11">
        <v>4.38</v>
      </c>
      <c r="T52" s="11">
        <v>4.41</v>
      </c>
      <c r="U52" s="11">
        <f t="shared" si="2"/>
        <v>4.38</v>
      </c>
      <c r="V52" s="11">
        <v>2.92</v>
      </c>
      <c r="W52" s="11">
        <v>2.89</v>
      </c>
      <c r="X52" s="11">
        <f t="shared" si="8"/>
        <v>2.92</v>
      </c>
      <c r="Y52" s="11">
        <v>90</v>
      </c>
      <c r="Z52" s="11" t="s">
        <v>226</v>
      </c>
      <c r="AA52" s="11">
        <v>176</v>
      </c>
    </row>
    <row r="53" spans="1:27" ht="15.75" customHeight="1" x14ac:dyDescent="0.3">
      <c r="A53" s="19">
        <v>4.8611111111111112E-2</v>
      </c>
      <c r="B53" s="12" t="s">
        <v>131</v>
      </c>
      <c r="C53" s="9" t="s">
        <v>138</v>
      </c>
      <c r="D53" s="10" t="s">
        <v>139</v>
      </c>
      <c r="E53" s="11">
        <v>5</v>
      </c>
      <c r="F53" s="11" t="s">
        <v>223</v>
      </c>
      <c r="G53" s="11">
        <v>80</v>
      </c>
      <c r="H53" s="11">
        <v>90</v>
      </c>
      <c r="I53" s="11">
        <v>120</v>
      </c>
      <c r="J53" s="11">
        <v>130</v>
      </c>
      <c r="K53" s="11">
        <v>90</v>
      </c>
      <c r="L53" s="11">
        <v>95</v>
      </c>
      <c r="M53" s="11">
        <v>1.44</v>
      </c>
      <c r="N53" s="11">
        <v>1.39</v>
      </c>
      <c r="O53" s="11">
        <f t="shared" si="0"/>
        <v>1.39</v>
      </c>
      <c r="P53" s="11">
        <v>6.97</v>
      </c>
      <c r="Q53" s="11">
        <v>7.22</v>
      </c>
      <c r="R53" s="11">
        <f t="shared" si="1"/>
        <v>6.97</v>
      </c>
      <c r="S53" s="11">
        <v>4.38</v>
      </c>
      <c r="T53" s="11">
        <v>4.79</v>
      </c>
      <c r="U53" s="11">
        <f t="shared" si="2"/>
        <v>4.38</v>
      </c>
      <c r="V53" s="11">
        <v>2.73</v>
      </c>
      <c r="W53" s="11">
        <v>2.9</v>
      </c>
      <c r="X53" s="11">
        <f t="shared" si="8"/>
        <v>2.9</v>
      </c>
      <c r="Y53" s="11">
        <v>90</v>
      </c>
      <c r="Z53" s="11" t="s">
        <v>227</v>
      </c>
      <c r="AA53" s="11" t="s">
        <v>228</v>
      </c>
    </row>
    <row r="54" spans="1:27" ht="15.75" customHeight="1" x14ac:dyDescent="0.3">
      <c r="A54" s="19">
        <v>9.0277777777777776E-2</v>
      </c>
      <c r="B54" s="8" t="s">
        <v>17</v>
      </c>
      <c r="C54" s="9" t="s">
        <v>31</v>
      </c>
      <c r="D54" s="10" t="s">
        <v>32</v>
      </c>
      <c r="E54" s="11">
        <v>4</v>
      </c>
      <c r="F54" s="11" t="s">
        <v>207</v>
      </c>
      <c r="G54" s="11">
        <v>95</v>
      </c>
      <c r="H54" s="11">
        <v>105</v>
      </c>
      <c r="I54" s="11">
        <v>120</v>
      </c>
      <c r="J54" s="11">
        <v>130</v>
      </c>
      <c r="K54" s="11">
        <v>80</v>
      </c>
      <c r="L54" s="11">
        <v>90</v>
      </c>
      <c r="M54" s="11">
        <v>1.46</v>
      </c>
      <c r="N54" s="11">
        <v>1.45</v>
      </c>
      <c r="O54" s="11">
        <f t="shared" si="0"/>
        <v>1.45</v>
      </c>
      <c r="P54" s="11">
        <v>7.57</v>
      </c>
      <c r="Q54" s="11">
        <v>7.91</v>
      </c>
      <c r="R54" s="11">
        <f t="shared" si="1"/>
        <v>7.57</v>
      </c>
      <c r="S54" s="11">
        <v>4.66</v>
      </c>
      <c r="T54" s="11">
        <v>4.43</v>
      </c>
      <c r="U54" s="11">
        <f t="shared" si="2"/>
        <v>4.43</v>
      </c>
      <c r="V54" s="11" t="s">
        <v>22</v>
      </c>
      <c r="W54" s="11">
        <v>2.7</v>
      </c>
      <c r="X54" s="11">
        <v>2.7</v>
      </c>
      <c r="Y54" s="11">
        <v>90</v>
      </c>
      <c r="Z54" s="11"/>
      <c r="AA54" s="11"/>
    </row>
    <row r="55" spans="1:27" ht="15.75" customHeight="1" x14ac:dyDescent="0.3">
      <c r="A55" s="19">
        <v>4.8611111111111112E-2</v>
      </c>
      <c r="B55" s="12" t="s">
        <v>131</v>
      </c>
      <c r="C55" s="9" t="s">
        <v>165</v>
      </c>
      <c r="D55" s="10"/>
      <c r="E55" s="11">
        <v>5</v>
      </c>
      <c r="F55" s="11" t="s">
        <v>223</v>
      </c>
      <c r="G55" s="11"/>
      <c r="H55" s="11"/>
      <c r="I55" s="11"/>
      <c r="J55" s="11"/>
      <c r="K55" s="11"/>
      <c r="L55" s="11"/>
      <c r="M55" s="11">
        <v>1.49</v>
      </c>
      <c r="N55" s="11">
        <v>1.39</v>
      </c>
      <c r="O55" s="11">
        <f t="shared" si="0"/>
        <v>1.39</v>
      </c>
      <c r="P55" s="11">
        <v>7.22</v>
      </c>
      <c r="Q55" s="11">
        <v>7.15</v>
      </c>
      <c r="R55" s="11">
        <f t="shared" si="1"/>
        <v>7.15</v>
      </c>
      <c r="S55" s="11">
        <v>4.3099999999999996</v>
      </c>
      <c r="T55" s="11">
        <v>4.43</v>
      </c>
      <c r="U55" s="11">
        <f t="shared" si="2"/>
        <v>4.3099999999999996</v>
      </c>
      <c r="V55" s="11">
        <v>2.59</v>
      </c>
      <c r="W55" s="11">
        <v>2.62</v>
      </c>
      <c r="X55" s="11">
        <f>IF(V55&gt;W55,V55,W55)</f>
        <v>2.62</v>
      </c>
      <c r="Y55" s="11">
        <v>90</v>
      </c>
      <c r="Z55" s="11" t="s">
        <v>229</v>
      </c>
      <c r="AA55" s="11">
        <v>172</v>
      </c>
    </row>
    <row r="56" spans="1:27" ht="15.75" customHeight="1" x14ac:dyDescent="0.3">
      <c r="A56" s="19">
        <v>4.8611111111111112E-2</v>
      </c>
      <c r="B56" s="8" t="s">
        <v>49</v>
      </c>
      <c r="C56" s="14" t="s">
        <v>161</v>
      </c>
      <c r="D56" s="16"/>
      <c r="E56" s="21">
        <v>4</v>
      </c>
      <c r="F56" s="21" t="s">
        <v>207</v>
      </c>
      <c r="G56" s="21"/>
      <c r="H56" s="21"/>
      <c r="I56" s="21"/>
      <c r="J56" s="21"/>
      <c r="K56" s="21"/>
      <c r="L56" s="21"/>
      <c r="M56" s="21">
        <v>1.6</v>
      </c>
      <c r="N56" s="21">
        <v>1.51</v>
      </c>
      <c r="O56" s="11">
        <f t="shared" si="0"/>
        <v>1.51</v>
      </c>
      <c r="P56" s="21">
        <v>7.97</v>
      </c>
      <c r="Q56" s="21">
        <v>7.81</v>
      </c>
      <c r="R56" s="11">
        <f t="shared" si="1"/>
        <v>7.81</v>
      </c>
      <c r="S56" s="21">
        <v>5.03</v>
      </c>
      <c r="T56" s="21">
        <v>4.95</v>
      </c>
      <c r="U56" s="11">
        <f t="shared" si="2"/>
        <v>4.95</v>
      </c>
      <c r="V56" s="21" t="s">
        <v>22</v>
      </c>
      <c r="W56" s="21">
        <v>2.35</v>
      </c>
      <c r="X56" s="21">
        <v>2.35</v>
      </c>
      <c r="Y56" s="21">
        <v>90</v>
      </c>
      <c r="Z56" s="21" t="s">
        <v>230</v>
      </c>
      <c r="AA56" s="21">
        <v>184</v>
      </c>
    </row>
    <row r="57" spans="1:27" ht="15.75" customHeight="1" x14ac:dyDescent="0.3">
      <c r="A57" s="19">
        <v>9.0277777777777776E-2</v>
      </c>
      <c r="B57" s="8" t="s">
        <v>85</v>
      </c>
      <c r="C57" s="14" t="s">
        <v>101</v>
      </c>
      <c r="D57" s="16"/>
      <c r="E57" s="21">
        <v>4</v>
      </c>
      <c r="F57" s="21" t="s">
        <v>207</v>
      </c>
      <c r="G57" s="17"/>
      <c r="H57" s="17"/>
      <c r="I57" s="17"/>
      <c r="J57" s="17"/>
      <c r="K57" s="21"/>
      <c r="L57" s="21"/>
      <c r="M57" s="17"/>
      <c r="N57" s="17"/>
      <c r="O57" s="11">
        <f t="shared" si="0"/>
        <v>0</v>
      </c>
      <c r="P57" s="21"/>
      <c r="Q57" s="21"/>
      <c r="R57" s="11">
        <f t="shared" si="1"/>
        <v>0</v>
      </c>
      <c r="S57" s="17"/>
      <c r="T57" s="17"/>
      <c r="U57" s="11">
        <f t="shared" si="2"/>
        <v>0</v>
      </c>
      <c r="V57" s="17"/>
      <c r="W57" s="17"/>
      <c r="X57" s="11">
        <f t="shared" ref="X57:X58" si="9">IF(V57&gt;W57,V57,W57)</f>
        <v>0</v>
      </c>
      <c r="Y57" s="21">
        <v>90</v>
      </c>
      <c r="Z57" s="21" t="s">
        <v>231</v>
      </c>
      <c r="AA57" s="21">
        <v>188</v>
      </c>
    </row>
    <row r="58" spans="1:27" ht="15.75" customHeight="1" x14ac:dyDescent="0.3">
      <c r="A58" s="19">
        <v>9.0277777777777776E-2</v>
      </c>
      <c r="B58" s="12" t="s">
        <v>131</v>
      </c>
      <c r="C58" s="9" t="s">
        <v>144</v>
      </c>
      <c r="D58" s="10"/>
      <c r="E58" s="11">
        <v>5</v>
      </c>
      <c r="F58" s="11" t="s">
        <v>223</v>
      </c>
      <c r="G58" s="12"/>
      <c r="H58" s="12"/>
      <c r="I58" s="12"/>
      <c r="J58" s="12"/>
      <c r="K58" s="11"/>
      <c r="L58" s="11"/>
      <c r="M58" s="11">
        <v>1.38</v>
      </c>
      <c r="N58" s="11">
        <v>1.39</v>
      </c>
      <c r="O58" s="11">
        <f t="shared" si="0"/>
        <v>1.38</v>
      </c>
      <c r="P58" s="11">
        <v>7.13</v>
      </c>
      <c r="Q58" s="11">
        <v>6.9</v>
      </c>
      <c r="R58" s="11">
        <f t="shared" si="1"/>
        <v>6.9</v>
      </c>
      <c r="S58" s="11">
        <v>4.3499999999999996</v>
      </c>
      <c r="T58" s="11" t="s">
        <v>22</v>
      </c>
      <c r="U58" s="11">
        <f t="shared" si="2"/>
        <v>4.3499999999999996</v>
      </c>
      <c r="V58" s="11">
        <v>2.88</v>
      </c>
      <c r="W58" s="11">
        <v>2.92</v>
      </c>
      <c r="X58" s="11">
        <f t="shared" si="9"/>
        <v>2.92</v>
      </c>
      <c r="Y58" s="11">
        <v>85</v>
      </c>
      <c r="Z58" s="11" t="s">
        <v>232</v>
      </c>
      <c r="AA58" s="11">
        <v>174</v>
      </c>
    </row>
    <row r="59" spans="1:27" ht="15.75" customHeight="1" x14ac:dyDescent="0.3">
      <c r="A59" s="19">
        <v>9.0277777777777776E-2</v>
      </c>
      <c r="B59" s="12" t="s">
        <v>131</v>
      </c>
      <c r="C59" s="9" t="s">
        <v>142</v>
      </c>
      <c r="D59" s="10" t="s">
        <v>143</v>
      </c>
      <c r="E59" s="11">
        <v>5</v>
      </c>
      <c r="F59" s="11" t="s">
        <v>223</v>
      </c>
      <c r="G59" s="11">
        <v>95</v>
      </c>
      <c r="H59" s="11">
        <v>100</v>
      </c>
      <c r="I59" s="11">
        <v>100</v>
      </c>
      <c r="J59" s="11">
        <v>110</v>
      </c>
      <c r="K59" s="11">
        <v>80</v>
      </c>
      <c r="L59" s="11">
        <v>85</v>
      </c>
      <c r="M59" s="11">
        <v>1.44</v>
      </c>
      <c r="N59" s="11">
        <v>1.48</v>
      </c>
      <c r="O59" s="11">
        <f t="shared" si="0"/>
        <v>1.44</v>
      </c>
      <c r="P59" s="11">
        <v>6.94</v>
      </c>
      <c r="Q59" s="11">
        <v>7.12</v>
      </c>
      <c r="R59" s="11">
        <f t="shared" si="1"/>
        <v>6.94</v>
      </c>
      <c r="S59" s="11">
        <v>4.58</v>
      </c>
      <c r="T59" s="11">
        <v>4.3899999999999997</v>
      </c>
      <c r="U59" s="11">
        <f t="shared" si="2"/>
        <v>4.3899999999999997</v>
      </c>
      <c r="V59" s="11">
        <v>2.57</v>
      </c>
      <c r="W59" s="11" t="s">
        <v>22</v>
      </c>
      <c r="X59" s="11">
        <v>2.57</v>
      </c>
      <c r="Y59" s="11">
        <v>80</v>
      </c>
      <c r="Z59" s="11"/>
      <c r="AA59" s="11"/>
    </row>
    <row r="60" spans="1:27" ht="15.75" customHeight="1" x14ac:dyDescent="0.3">
      <c r="A60" s="19">
        <v>4.8611111111111112E-2</v>
      </c>
      <c r="B60" s="8" t="s">
        <v>17</v>
      </c>
      <c r="C60" s="9" t="s">
        <v>163</v>
      </c>
      <c r="D60" s="10" t="s">
        <v>164</v>
      </c>
      <c r="E60" s="11">
        <v>5</v>
      </c>
      <c r="F60" s="11" t="s">
        <v>223</v>
      </c>
      <c r="G60" s="11">
        <v>80</v>
      </c>
      <c r="H60" s="11">
        <v>85</v>
      </c>
      <c r="I60" s="11">
        <v>120</v>
      </c>
      <c r="J60" s="11">
        <v>130</v>
      </c>
      <c r="K60" s="11">
        <v>70</v>
      </c>
      <c r="L60" s="11">
        <v>80</v>
      </c>
      <c r="M60" s="11">
        <v>1.52</v>
      </c>
      <c r="N60" s="11">
        <v>1.51</v>
      </c>
      <c r="O60" s="11">
        <f t="shared" si="0"/>
        <v>1.51</v>
      </c>
      <c r="P60" s="11">
        <v>7.44</v>
      </c>
      <c r="Q60" s="11">
        <v>7.62</v>
      </c>
      <c r="R60" s="11">
        <f t="shared" si="1"/>
        <v>7.44</v>
      </c>
      <c r="S60" s="11">
        <v>4.7</v>
      </c>
      <c r="T60" s="11">
        <v>4.9000000000000004</v>
      </c>
      <c r="U60" s="11">
        <f t="shared" si="2"/>
        <v>4.7</v>
      </c>
      <c r="V60" s="11">
        <v>2.33</v>
      </c>
      <c r="W60" s="11">
        <v>2.39</v>
      </c>
      <c r="X60" s="11">
        <f t="shared" ref="X60:X62" si="10">IF(V60&gt;W60,V60,W60)</f>
        <v>2.39</v>
      </c>
      <c r="Y60" s="11">
        <v>80</v>
      </c>
      <c r="Z60" s="11" t="s">
        <v>233</v>
      </c>
      <c r="AA60" s="11" t="s">
        <v>212</v>
      </c>
    </row>
    <row r="61" spans="1:27" ht="15.75" customHeight="1" x14ac:dyDescent="0.3">
      <c r="A61" s="19">
        <v>9.0277777777777776E-2</v>
      </c>
      <c r="B61" s="8" t="s">
        <v>85</v>
      </c>
      <c r="C61" s="14" t="s">
        <v>99</v>
      </c>
      <c r="D61" s="17"/>
      <c r="E61" s="21">
        <v>5</v>
      </c>
      <c r="F61" s="21" t="s">
        <v>223</v>
      </c>
      <c r="G61" s="21">
        <v>70</v>
      </c>
      <c r="H61" s="21">
        <v>80</v>
      </c>
      <c r="I61" s="21">
        <v>90</v>
      </c>
      <c r="J61" s="21">
        <v>110</v>
      </c>
      <c r="K61" s="21">
        <v>70</v>
      </c>
      <c r="L61" s="21">
        <v>80</v>
      </c>
      <c r="M61" s="21"/>
      <c r="N61" s="21"/>
      <c r="O61" s="11">
        <f t="shared" si="0"/>
        <v>0</v>
      </c>
      <c r="P61" s="21"/>
      <c r="Q61" s="21"/>
      <c r="R61" s="11">
        <f t="shared" si="1"/>
        <v>0</v>
      </c>
      <c r="S61" s="21"/>
      <c r="T61" s="21"/>
      <c r="U61" s="11">
        <f t="shared" si="2"/>
        <v>0</v>
      </c>
      <c r="V61" s="21"/>
      <c r="W61" s="21"/>
      <c r="X61" s="11">
        <f t="shared" si="10"/>
        <v>0</v>
      </c>
      <c r="Y61" s="21">
        <v>80</v>
      </c>
      <c r="Z61" s="21"/>
      <c r="AA61" s="21"/>
    </row>
    <row r="62" spans="1:27" ht="15.75" customHeight="1" x14ac:dyDescent="0.3">
      <c r="A62" s="19">
        <v>4.8611111111111112E-2</v>
      </c>
      <c r="B62" s="12" t="s">
        <v>131</v>
      </c>
      <c r="C62" s="9" t="s">
        <v>146</v>
      </c>
      <c r="D62" s="12"/>
      <c r="E62" s="13">
        <v>5</v>
      </c>
      <c r="F62" s="11" t="s">
        <v>223</v>
      </c>
      <c r="G62" s="13">
        <v>80</v>
      </c>
      <c r="H62" s="13">
        <v>90</v>
      </c>
      <c r="I62" s="13">
        <v>100</v>
      </c>
      <c r="J62" s="13">
        <v>110</v>
      </c>
      <c r="K62" s="13">
        <v>70</v>
      </c>
      <c r="L62" s="13">
        <v>80</v>
      </c>
      <c r="M62" s="12"/>
      <c r="N62" s="12"/>
      <c r="O62" s="11">
        <f t="shared" si="0"/>
        <v>0</v>
      </c>
      <c r="P62" s="12"/>
      <c r="Q62" s="12"/>
      <c r="R62" s="11">
        <f t="shared" si="1"/>
        <v>0</v>
      </c>
      <c r="S62" s="12"/>
      <c r="T62" s="12"/>
      <c r="U62" s="11">
        <f t="shared" si="2"/>
        <v>0</v>
      </c>
      <c r="V62" s="12"/>
      <c r="W62" s="12"/>
      <c r="X62" s="11">
        <f t="shared" si="10"/>
        <v>0</v>
      </c>
      <c r="Y62" s="12">
        <v>80</v>
      </c>
      <c r="Z62" s="12">
        <v>64</v>
      </c>
      <c r="AA62" s="12" t="s">
        <v>201</v>
      </c>
    </row>
    <row r="63" spans="1:27" ht="15.75" customHeight="1" x14ac:dyDescent="0.3">
      <c r="A63" s="19">
        <v>9.0277777777777776E-2</v>
      </c>
      <c r="B63" s="8" t="s">
        <v>109</v>
      </c>
      <c r="C63" s="9" t="s">
        <v>115</v>
      </c>
      <c r="D63" s="10"/>
      <c r="E63" s="11">
        <v>5</v>
      </c>
      <c r="F63" s="11" t="s">
        <v>223</v>
      </c>
      <c r="G63" s="12"/>
      <c r="H63" s="12"/>
      <c r="I63" s="12"/>
      <c r="J63" s="12"/>
      <c r="K63" s="11"/>
      <c r="L63" s="11"/>
      <c r="M63" s="11">
        <v>1.45</v>
      </c>
      <c r="N63" s="11">
        <v>1.47</v>
      </c>
      <c r="O63" s="11">
        <f t="shared" si="0"/>
        <v>1.45</v>
      </c>
      <c r="P63" s="11">
        <v>7.13</v>
      </c>
      <c r="Q63" s="11">
        <v>6.97</v>
      </c>
      <c r="R63" s="11">
        <f t="shared" si="1"/>
        <v>6.97</v>
      </c>
      <c r="S63" s="11">
        <v>4.5</v>
      </c>
      <c r="T63" s="11">
        <v>4.4800000000000004</v>
      </c>
      <c r="U63" s="11">
        <f t="shared" si="2"/>
        <v>4.4800000000000004</v>
      </c>
      <c r="V63" s="11">
        <v>2.91</v>
      </c>
      <c r="W63" s="11" t="s">
        <v>22</v>
      </c>
      <c r="X63" s="11">
        <v>2.91</v>
      </c>
      <c r="Y63" s="11">
        <v>75</v>
      </c>
      <c r="Z63" s="11" t="s">
        <v>234</v>
      </c>
      <c r="AA63" s="11" t="s">
        <v>235</v>
      </c>
    </row>
    <row r="64" spans="1:27" ht="15.75" customHeight="1" x14ac:dyDescent="0.3">
      <c r="A64" s="19">
        <v>4.8611111111111112E-2</v>
      </c>
      <c r="B64" s="8" t="s">
        <v>117</v>
      </c>
      <c r="C64" s="14" t="s">
        <v>120</v>
      </c>
      <c r="D64" s="16"/>
      <c r="E64" s="21"/>
      <c r="F64" s="21"/>
      <c r="G64" s="21">
        <v>130</v>
      </c>
      <c r="H64" s="21">
        <v>130</v>
      </c>
      <c r="I64" s="21">
        <v>190</v>
      </c>
      <c r="J64" s="21">
        <v>195</v>
      </c>
      <c r="K64" s="21">
        <v>135</v>
      </c>
      <c r="L64" s="21">
        <v>135</v>
      </c>
      <c r="M64" s="21">
        <v>1.55</v>
      </c>
      <c r="N64" s="21">
        <v>1.53</v>
      </c>
      <c r="O64" s="11">
        <f t="shared" si="0"/>
        <v>1.53</v>
      </c>
      <c r="P64" s="21">
        <v>7.35</v>
      </c>
      <c r="Q64" s="21">
        <v>7.09</v>
      </c>
      <c r="R64" s="11">
        <f t="shared" si="1"/>
        <v>7.09</v>
      </c>
      <c r="S64" s="21">
        <v>4.42</v>
      </c>
      <c r="T64" s="21">
        <v>4.38</v>
      </c>
      <c r="U64" s="11">
        <f t="shared" si="2"/>
        <v>4.38</v>
      </c>
      <c r="V64" s="21" t="s">
        <v>22</v>
      </c>
      <c r="W64" s="21" t="s">
        <v>22</v>
      </c>
      <c r="X64" s="11" t="str">
        <f t="shared" ref="X64:X70" si="11">IF(V64&gt;W64,V64,W64)</f>
        <v>F</v>
      </c>
      <c r="Y64" s="21"/>
      <c r="Z64" s="21" t="s">
        <v>236</v>
      </c>
      <c r="AA64" s="21" t="s">
        <v>237</v>
      </c>
    </row>
    <row r="65" spans="1:27" ht="15.75" customHeight="1" x14ac:dyDescent="0.3">
      <c r="A65" s="19">
        <v>9.0277777777777776E-2</v>
      </c>
      <c r="B65" s="8" t="s">
        <v>109</v>
      </c>
      <c r="C65" s="9" t="s">
        <v>114</v>
      </c>
      <c r="D65" s="10" t="s">
        <v>82</v>
      </c>
      <c r="E65" s="11">
        <v>5</v>
      </c>
      <c r="F65" s="11" t="s">
        <v>223</v>
      </c>
      <c r="G65" s="12" t="s">
        <v>83</v>
      </c>
      <c r="H65" s="12"/>
      <c r="I65" s="12" t="s">
        <v>83</v>
      </c>
      <c r="J65" s="12"/>
      <c r="K65" s="11" t="s">
        <v>83</v>
      </c>
      <c r="L65" s="11"/>
      <c r="M65" s="11">
        <v>1.58</v>
      </c>
      <c r="N65" s="11">
        <v>1.65</v>
      </c>
      <c r="O65" s="11">
        <f t="shared" si="0"/>
        <v>1.58</v>
      </c>
      <c r="P65" s="11">
        <v>7.75</v>
      </c>
      <c r="Q65" s="11">
        <v>7.68</v>
      </c>
      <c r="R65" s="11">
        <f t="shared" si="1"/>
        <v>7.68</v>
      </c>
      <c r="S65" s="11" t="s">
        <v>22</v>
      </c>
      <c r="T65" s="11">
        <v>4.6500000000000004</v>
      </c>
      <c r="U65" s="11">
        <f t="shared" si="2"/>
        <v>4.6500000000000004</v>
      </c>
      <c r="V65" s="11" t="s">
        <v>22</v>
      </c>
      <c r="W65" s="11" t="s">
        <v>22</v>
      </c>
      <c r="X65" s="11" t="str">
        <f t="shared" si="11"/>
        <v>F</v>
      </c>
      <c r="Y65" s="12"/>
      <c r="Z65" s="11" t="s">
        <v>238</v>
      </c>
      <c r="AA65" s="11">
        <v>184</v>
      </c>
    </row>
    <row r="66" spans="1:27" ht="15.75" customHeight="1" x14ac:dyDescent="0.3">
      <c r="A66" s="19">
        <v>4.8611111111111112E-2</v>
      </c>
      <c r="B66" s="8" t="s">
        <v>66</v>
      </c>
      <c r="C66" s="9" t="s">
        <v>81</v>
      </c>
      <c r="D66" s="10" t="s">
        <v>82</v>
      </c>
      <c r="E66" s="11">
        <v>5</v>
      </c>
      <c r="F66" s="11" t="s">
        <v>223</v>
      </c>
      <c r="G66" s="12" t="s">
        <v>83</v>
      </c>
      <c r="H66" s="12"/>
      <c r="I66" s="12" t="s">
        <v>83</v>
      </c>
      <c r="J66" s="12"/>
      <c r="K66" s="11" t="s">
        <v>83</v>
      </c>
      <c r="L66" s="11"/>
      <c r="M66" s="11">
        <v>1.61</v>
      </c>
      <c r="N66" s="11">
        <v>1.6</v>
      </c>
      <c r="O66" s="11">
        <f t="shared" si="0"/>
        <v>1.6</v>
      </c>
      <c r="P66" s="11">
        <v>7.85</v>
      </c>
      <c r="Q66" s="11">
        <v>7.9</v>
      </c>
      <c r="R66" s="11">
        <f t="shared" si="1"/>
        <v>7.85</v>
      </c>
      <c r="S66" s="11">
        <v>4.88</v>
      </c>
      <c r="T66" s="11">
        <v>4.68</v>
      </c>
      <c r="U66" s="11">
        <f t="shared" si="2"/>
        <v>4.68</v>
      </c>
      <c r="V66" s="11">
        <v>2.2999999999999998</v>
      </c>
      <c r="W66" s="11">
        <v>2.34</v>
      </c>
      <c r="X66" s="11">
        <f t="shared" si="11"/>
        <v>2.34</v>
      </c>
      <c r="Y66" s="12"/>
      <c r="Z66" s="11" t="s">
        <v>239</v>
      </c>
      <c r="AA66" s="11" t="s">
        <v>240</v>
      </c>
    </row>
    <row r="67" spans="1:27" ht="15.75" customHeight="1" x14ac:dyDescent="0.3">
      <c r="A67" s="19">
        <v>9.0277777777777776E-2</v>
      </c>
      <c r="B67" s="8" t="s">
        <v>66</v>
      </c>
      <c r="C67" s="9" t="s">
        <v>71</v>
      </c>
      <c r="D67" s="10" t="s">
        <v>72</v>
      </c>
      <c r="E67" s="11"/>
      <c r="F67" s="11"/>
      <c r="G67" s="11">
        <v>120</v>
      </c>
      <c r="H67" s="11">
        <v>130</v>
      </c>
      <c r="I67" s="11">
        <v>185</v>
      </c>
      <c r="J67" s="11">
        <v>190</v>
      </c>
      <c r="K67" s="11">
        <v>110</v>
      </c>
      <c r="L67" s="11">
        <v>110</v>
      </c>
      <c r="M67" s="11"/>
      <c r="N67" s="11"/>
      <c r="O67" s="11">
        <f t="shared" si="0"/>
        <v>0</v>
      </c>
      <c r="P67" s="11"/>
      <c r="Q67" s="11"/>
      <c r="R67" s="11">
        <f t="shared" si="1"/>
        <v>0</v>
      </c>
      <c r="S67" s="11"/>
      <c r="T67" s="11"/>
      <c r="U67" s="11">
        <f t="shared" si="2"/>
        <v>0</v>
      </c>
      <c r="V67" s="11"/>
      <c r="W67" s="11"/>
      <c r="X67" s="11">
        <f t="shared" si="11"/>
        <v>0</v>
      </c>
      <c r="Y67" s="11"/>
      <c r="Z67" s="11"/>
      <c r="AA67" s="11"/>
    </row>
    <row r="68" spans="1:27" ht="15.75" customHeight="1" x14ac:dyDescent="0.3">
      <c r="A68" s="19">
        <v>9.0277777777777776E-2</v>
      </c>
      <c r="B68" s="8" t="s">
        <v>85</v>
      </c>
      <c r="C68" s="14" t="s">
        <v>100</v>
      </c>
      <c r="D68" s="17"/>
      <c r="E68" s="17"/>
      <c r="F68" s="17"/>
      <c r="G68" s="22">
        <v>80</v>
      </c>
      <c r="H68" s="22">
        <v>90</v>
      </c>
      <c r="I68" s="22">
        <v>120</v>
      </c>
      <c r="J68" s="22">
        <v>130</v>
      </c>
      <c r="K68" s="22">
        <v>80</v>
      </c>
      <c r="L68" s="22">
        <v>90</v>
      </c>
      <c r="M68" s="17"/>
      <c r="N68" s="17"/>
      <c r="O68" s="11">
        <f t="shared" si="0"/>
        <v>0</v>
      </c>
      <c r="P68" s="17"/>
      <c r="Q68" s="17"/>
      <c r="R68" s="11">
        <f t="shared" si="1"/>
        <v>0</v>
      </c>
      <c r="S68" s="17"/>
      <c r="T68" s="17"/>
      <c r="U68" s="11">
        <f t="shared" si="2"/>
        <v>0</v>
      </c>
      <c r="V68" s="17"/>
      <c r="W68" s="17"/>
      <c r="X68" s="11">
        <f t="shared" si="11"/>
        <v>0</v>
      </c>
      <c r="Y68" s="17"/>
      <c r="Z68" s="17"/>
      <c r="AA68" s="17"/>
    </row>
    <row r="69" spans="1:27" ht="15.75" customHeight="1" x14ac:dyDescent="0.3">
      <c r="A69" s="19">
        <v>4.8611111111111112E-2</v>
      </c>
      <c r="B69" s="8" t="s">
        <v>85</v>
      </c>
      <c r="C69" s="14" t="s">
        <v>107</v>
      </c>
      <c r="D69" s="17"/>
      <c r="E69" s="17"/>
      <c r="F69" s="17"/>
      <c r="G69" s="22">
        <v>90</v>
      </c>
      <c r="H69" s="22">
        <v>90</v>
      </c>
      <c r="I69" s="22">
        <v>120</v>
      </c>
      <c r="J69" s="22">
        <v>130</v>
      </c>
      <c r="K69" s="22">
        <v>90</v>
      </c>
      <c r="L69" s="22">
        <v>100</v>
      </c>
      <c r="M69" s="17"/>
      <c r="N69" s="17"/>
      <c r="O69" s="11">
        <f t="shared" si="0"/>
        <v>0</v>
      </c>
      <c r="P69" s="17"/>
      <c r="Q69" s="17"/>
      <c r="R69" s="11">
        <f t="shared" si="1"/>
        <v>0</v>
      </c>
      <c r="S69" s="17"/>
      <c r="T69" s="17"/>
      <c r="U69" s="11">
        <f t="shared" si="2"/>
        <v>0</v>
      </c>
      <c r="V69" s="17"/>
      <c r="W69" s="17"/>
      <c r="X69" s="11">
        <f t="shared" si="11"/>
        <v>0</v>
      </c>
      <c r="Y69" s="17"/>
      <c r="Z69" s="17" t="s">
        <v>241</v>
      </c>
      <c r="AA69" s="17" t="s">
        <v>242</v>
      </c>
    </row>
    <row r="70" spans="1:27" ht="15.75" customHeight="1" x14ac:dyDescent="0.3">
      <c r="A70" s="19">
        <v>9.0277777777777776E-2</v>
      </c>
      <c r="B70" s="12" t="s">
        <v>131</v>
      </c>
      <c r="C70" s="9" t="s">
        <v>158</v>
      </c>
      <c r="D70" s="10" t="s">
        <v>159</v>
      </c>
      <c r="E70" s="11">
        <v>5</v>
      </c>
      <c r="F70" s="11" t="s">
        <v>223</v>
      </c>
      <c r="G70" s="11">
        <v>80</v>
      </c>
      <c r="H70" s="11">
        <v>85</v>
      </c>
      <c r="I70" s="11">
        <v>120</v>
      </c>
      <c r="J70" s="11">
        <v>130</v>
      </c>
      <c r="K70" s="11">
        <v>70</v>
      </c>
      <c r="L70" s="11">
        <v>80</v>
      </c>
      <c r="M70" s="11"/>
      <c r="N70" s="11"/>
      <c r="O70" s="11">
        <f t="shared" si="0"/>
        <v>0</v>
      </c>
      <c r="P70" s="11"/>
      <c r="Q70" s="11"/>
      <c r="R70" s="11">
        <f t="shared" si="1"/>
        <v>0</v>
      </c>
      <c r="S70" s="11"/>
      <c r="T70" s="11"/>
      <c r="U70" s="11">
        <f t="shared" si="2"/>
        <v>0</v>
      </c>
      <c r="V70" s="11"/>
      <c r="W70" s="11"/>
      <c r="X70" s="11">
        <f t="shared" si="11"/>
        <v>0</v>
      </c>
      <c r="Y70" s="11"/>
      <c r="Z70" s="11"/>
      <c r="AA70" s="11"/>
    </row>
    <row r="71" spans="1:27"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autoFilter ref="A5:AG70" xr:uid="{00000000-0009-0000-0000-000002000000}">
    <sortState xmlns:xlrd2="http://schemas.microsoft.com/office/spreadsheetml/2017/richdata2" ref="A5:AG70">
      <sortCondition ref="O5:O70"/>
      <sortCondition ref="R5:R70"/>
      <sortCondition ref="U5:U70"/>
      <sortCondition descending="1" ref="X5:X70"/>
      <sortCondition descending="1" ref="Y5:Y70"/>
    </sortState>
  </autoFilter>
  <mergeCells count="9">
    <mergeCell ref="S5:T5"/>
    <mergeCell ref="V5:W5"/>
    <mergeCell ref="G4:L4"/>
    <mergeCell ref="M4:AA4"/>
    <mergeCell ref="G5:H5"/>
    <mergeCell ref="I5:J5"/>
    <mergeCell ref="K5:L5"/>
    <mergeCell ref="M5:N5"/>
    <mergeCell ref="P5:Q5"/>
  </mergeCells>
  <pageMargins left="0.25" right="0.25" top="0.75" bottom="0.75" header="0" footer="0"/>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D09080-12F3-4A0A-B217-6E31F53235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PlayerStats</vt:lpstr>
      <vt:lpstr>Ranking</vt:lpstr>
      <vt:lpstr>Best</vt:lpstr>
      <vt:lpstr>Pruebas Acum</vt:lpstr>
      <vt:lpstr>Data Players</vt:lpstr>
      <vt:lpstr>tbl_Stats</vt:lpstr>
      <vt:lpstr>Apoyo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Campos Melche</dc:creator>
  <cp:lastModifiedBy>Carlos Alberto Vega Zavala</cp:lastModifiedBy>
  <cp:lastPrinted>2024-01-19T17:27:01Z</cp:lastPrinted>
  <dcterms:created xsi:type="dcterms:W3CDTF">2023-03-28T21:12:13Z</dcterms:created>
  <dcterms:modified xsi:type="dcterms:W3CDTF">2024-04-10T19:43:42Z</dcterms:modified>
</cp:coreProperties>
</file>